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hidePivotFieldList="1"/>
  <mc:AlternateContent xmlns:mc="http://schemas.openxmlformats.org/markup-compatibility/2006">
    <mc:Choice Requires="x15">
      <x15ac:absPath xmlns:x15ac="http://schemas.microsoft.com/office/spreadsheetml/2010/11/ac" url="/Users/lkosta/Documents/"/>
    </mc:Choice>
  </mc:AlternateContent>
  <xr:revisionPtr revIDLastSave="0" documentId="8_{03C5D7F9-4853-5B40-8DB6-D52A2E8C6F60}" xr6:coauthVersionLast="47" xr6:coauthVersionMax="47" xr10:uidLastSave="{00000000-0000-0000-0000-000000000000}"/>
  <bookViews>
    <workbookView xWindow="-32520" yWindow="3080" windowWidth="28800" windowHeight="16300" tabRatio="281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Projects'!$A$1:$H$13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0" i="5" l="1"/>
  <c r="A61" i="5"/>
  <c r="B60" i="5"/>
  <c r="B59" i="5"/>
  <c r="B26" i="5"/>
  <c r="D63" i="5"/>
  <c r="B20" i="5" l="1"/>
  <c r="B29" i="5"/>
  <c r="B47" i="5"/>
  <c r="B6" i="5"/>
  <c r="B53" i="5"/>
  <c r="B24" i="5"/>
  <c r="B39" i="5"/>
  <c r="B54" i="5"/>
  <c r="B40" i="5"/>
  <c r="B2" i="5"/>
  <c r="B23" i="5"/>
  <c r="B19" i="5"/>
  <c r="B33" i="5"/>
  <c r="B52" i="5"/>
  <c r="B50" i="5" l="1"/>
  <c r="B34" i="5"/>
  <c r="B41" i="5"/>
  <c r="B61" i="5"/>
  <c r="B55" i="5"/>
  <c r="B35" i="5"/>
  <c r="B43" i="5"/>
  <c r="B5" i="5"/>
  <c r="B58" i="5"/>
  <c r="B28" i="5"/>
  <c r="B36" i="5"/>
  <c r="B14" i="5"/>
  <c r="B46" i="5"/>
  <c r="B49" i="5"/>
  <c r="B3" i="5"/>
  <c r="B4" i="5"/>
  <c r="B37" i="5"/>
  <c r="B42" i="5"/>
  <c r="B38" i="5"/>
  <c r="B27" i="5"/>
  <c r="B9" i="5"/>
  <c r="B32" i="5"/>
  <c r="B22" i="5"/>
  <c r="B15" i="5"/>
  <c r="B7" i="5"/>
  <c r="B30" i="5"/>
  <c r="B8" i="5"/>
  <c r="B56" i="5"/>
  <c r="B44" i="5"/>
  <c r="B12" i="5"/>
  <c r="B10" i="5"/>
  <c r="B48" i="5"/>
  <c r="B21" i="5"/>
  <c r="B11" i="5"/>
  <c r="B31" i="5"/>
  <c r="B25" i="5"/>
  <c r="B57" i="5"/>
  <c r="B17" i="5"/>
  <c r="B18" i="5"/>
  <c r="B13" i="5"/>
  <c r="B16" i="5"/>
  <c r="B51" i="5"/>
  <c r="B45" i="5"/>
  <c r="G63" i="5" l="1"/>
  <c r="H6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</calcChain>
</file>

<file path=xl/sharedStrings.xml><?xml version="1.0" encoding="utf-8"?>
<sst xmlns="http://schemas.openxmlformats.org/spreadsheetml/2006/main" count="503" uniqueCount="158">
  <si>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</si>
  <si>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</si>
  <si>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</si>
  <si>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</si>
  <si>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</si>
  <si>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</si>
  <si>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</si>
  <si>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</si>
  <si>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</si>
  <si>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</si>
  <si>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</si>
  <si>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</si>
  <si>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</si>
  <si>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</si>
  <si>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</si>
  <si>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</si>
  <si>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</si>
  <si>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Sidewalk Replacement Group 1903-SE &amp; CH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</si>
  <si>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</si>
  <si>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</si>
  <si>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</si>
  <si>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</si>
  <si>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</si>
  <si>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</si>
  <si>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</si>
  <si>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</si>
  <si>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</si>
  <si>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</si>
  <si>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Lakeside Valve Station Replacement</t>
  </si>
  <si>
    <t>B19013</t>
  </si>
  <si>
    <t>B22041</t>
  </si>
  <si>
    <t>Miramar Place CNG Facility Upgrades</t>
  </si>
  <si>
    <t>University City Improv 1 (W)</t>
  </si>
  <si>
    <t>University City Improv 1 (S)</t>
  </si>
  <si>
    <t>Stormwater</t>
  </si>
  <si>
    <t>Transportation</t>
  </si>
  <si>
    <t>FY23</t>
  </si>
  <si>
    <t>Beyer Park Development</t>
  </si>
  <si>
    <t>MBC Gas Detect Syst Replace</t>
  </si>
  <si>
    <t>DeAnza North East Parking Lot</t>
  </si>
  <si>
    <t>Egger/South Bay Comm Pk ADA Improvements</t>
  </si>
  <si>
    <t>ADA Mid-City MS TSW-1</t>
  </si>
  <si>
    <t>Mission Bay Athletic Comfort Station Mod</t>
  </si>
  <si>
    <t>Ventura Comfort Station Imp</t>
  </si>
  <si>
    <t>El Carmel Comfort Station Improvements</t>
  </si>
  <si>
    <t>54th-Market to Santa Margarita Sidwlk</t>
  </si>
  <si>
    <t>S00752</t>
  </si>
  <si>
    <t>B20107</t>
  </si>
  <si>
    <t>S15031</t>
  </si>
  <si>
    <t>B17179</t>
  </si>
  <si>
    <t>B18227</t>
  </si>
  <si>
    <t>B18226</t>
  </si>
  <si>
    <t>B19052</t>
  </si>
  <si>
    <t>B18069</t>
  </si>
  <si>
    <t>B19057</t>
  </si>
  <si>
    <t>B18158</t>
  </si>
  <si>
    <t>B17082</t>
  </si>
  <si>
    <t>B22046</t>
  </si>
  <si>
    <t>B22134</t>
  </si>
  <si>
    <t>FY24</t>
  </si>
  <si>
    <t>B20121</t>
  </si>
  <si>
    <t>B19086</t>
  </si>
  <si>
    <t>B19087</t>
  </si>
  <si>
    <t>B23029</t>
  </si>
  <si>
    <t>MLK CP MV Racquet Club W&amp;S Connection</t>
  </si>
  <si>
    <t>B23020</t>
  </si>
  <si>
    <t>Orange Ave RD Imp UU24 (SS)</t>
  </si>
  <si>
    <t>B22105</t>
  </si>
  <si>
    <t>University City Improv 1 (BL)</t>
  </si>
  <si>
    <t>B20141</t>
  </si>
  <si>
    <t>47th St @ Solola Ave T/Signal</t>
  </si>
  <si>
    <t>B23053</t>
  </si>
  <si>
    <t>Orange Ave RD Imp UU24</t>
  </si>
  <si>
    <t>B18054</t>
  </si>
  <si>
    <t>Aquarius &amp; Camino Ruiz Traff. Signal</t>
  </si>
  <si>
    <t>Mercado Dr at Del Mar Hghts TS</t>
  </si>
  <si>
    <t>Asphalt Overlay 2200 (SS)</t>
  </si>
  <si>
    <t>Citywide Street Lights 1901</t>
  </si>
  <si>
    <t>B23019</t>
  </si>
  <si>
    <t>Asphalt Overlay 2202 (SS)</t>
  </si>
  <si>
    <t>Sidewalk Replacement Group 1902-CM</t>
  </si>
  <si>
    <t>Ash Street Signal Mods</t>
  </si>
  <si>
    <t>FY 2024 Total</t>
  </si>
  <si>
    <t>B23130</t>
  </si>
  <si>
    <t>B23131</t>
  </si>
  <si>
    <t>B23123</t>
  </si>
  <si>
    <t>B23126</t>
  </si>
  <si>
    <t>B23122</t>
  </si>
  <si>
    <t>B23135</t>
  </si>
  <si>
    <t>B23153</t>
  </si>
  <si>
    <t>B23134</t>
  </si>
  <si>
    <t>B23154</t>
  </si>
  <si>
    <t>B23161</t>
  </si>
  <si>
    <t>B23139</t>
  </si>
  <si>
    <t>B24065</t>
  </si>
  <si>
    <t>B23143</t>
  </si>
  <si>
    <t>B24009</t>
  </si>
  <si>
    <t>B24003</t>
  </si>
  <si>
    <t>B24004</t>
  </si>
  <si>
    <t>B23107</t>
  </si>
  <si>
    <t>AC Overlay Group 2301</t>
  </si>
  <si>
    <t>AC Overlay Group 2302</t>
  </si>
  <si>
    <t>4304 Ebersole Dr SD Emergency</t>
  </si>
  <si>
    <t>Barrett Road Emergency Repair</t>
  </si>
  <si>
    <t>Quince Dr. Runoff &amp; Erosion Ctrl Improv</t>
  </si>
  <si>
    <t>7671 Macaw Lane SD Emergency</t>
  </si>
  <si>
    <t>8803 Gilman Dr SD Emergency</t>
  </si>
  <si>
    <t>Aldine Dr Storm Drain Emergency</t>
  </si>
  <si>
    <t>10428 Clairemont Mesa Blvd SD Emergency</t>
  </si>
  <si>
    <t>12200 Escala Drive SD Emergency</t>
  </si>
  <si>
    <t>5995 Eldergardens St Emergency</t>
  </si>
  <si>
    <t>Eastgate Mall AC Replacement</t>
  </si>
  <si>
    <t>AC Overlay Navajo Rd (SS)</t>
  </si>
  <si>
    <t>AC Overlay Group 2305</t>
  </si>
  <si>
    <t>AC Overlay Group 2306</t>
  </si>
  <si>
    <t>6933 Neptune Place SD Emergency</t>
  </si>
  <si>
    <t>General Services</t>
  </si>
  <si>
    <t>Emergency  (As-needed)</t>
  </si>
  <si>
    <t>Sole Source Emergency</t>
  </si>
  <si>
    <t>4502 Rhode Island Street SD Emergency</t>
  </si>
  <si>
    <t>8519 Sugarman Dr SD Emergency</t>
  </si>
  <si>
    <t>3575 Nile Street SD Emergency</t>
  </si>
  <si>
    <t>Pump Station 2 Sluice Gate 2 Emergency</t>
  </si>
  <si>
    <t>Traffic Signal Upgrades Citywide FY14</t>
  </si>
  <si>
    <t>1105 Sutter Steet SD Emergency</t>
  </si>
  <si>
    <t>1391 Ava Street SD Emergency</t>
  </si>
  <si>
    <t>4451 Hermosa Way SD Emergency</t>
  </si>
  <si>
    <t>Dagget St &amp; Red Rock Dr Paving</t>
  </si>
  <si>
    <t>Clairemont Mesa East Improv 3 (S)</t>
  </si>
  <si>
    <t>B24066</t>
  </si>
  <si>
    <t>B24006</t>
  </si>
  <si>
    <t>B24081</t>
  </si>
  <si>
    <t>B23140</t>
  </si>
  <si>
    <t>B14048</t>
  </si>
  <si>
    <t>B24068</t>
  </si>
  <si>
    <t>B24067</t>
  </si>
  <si>
    <t>B24064</t>
  </si>
  <si>
    <t>B20026</t>
  </si>
  <si>
    <t>B12072</t>
  </si>
  <si>
    <t>B13169</t>
  </si>
  <si>
    <t>B15134</t>
  </si>
  <si>
    <t>B17059</t>
  </si>
  <si>
    <t>S00982</t>
  </si>
  <si>
    <t>B24072</t>
  </si>
  <si>
    <t>S00319</t>
  </si>
  <si>
    <t>Water &amp; Sewer Group 963 (W)</t>
  </si>
  <si>
    <t>Water &amp; Sewer Group 963 (S)</t>
  </si>
  <si>
    <t>16-in &amp; Larger CI WS Main Repl Grp A (W)</t>
  </si>
  <si>
    <t>16-in &amp; Larger CI WS Main Repl Grp A (S)</t>
  </si>
  <si>
    <t>I-5 UNDERPASS - BIKEWAY/PED CONNECT</t>
  </si>
  <si>
    <t>Guy St Water Main Replacement</t>
  </si>
  <si>
    <t>EMTS Boat Dock Esplanade</t>
  </si>
  <si>
    <t>Multiple Award Construction Contract</t>
  </si>
  <si>
    <t>Agency/ Developer Managed Built - City Paid</t>
  </si>
  <si>
    <t>FY14</t>
  </si>
  <si>
    <t>FY18</t>
  </si>
  <si>
    <t>B20043</t>
  </si>
  <si>
    <t>Clairemont Mesa East Improv 3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</si>
</sst>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164" fontId="0" fillId="0" borderId="0" xfId="0" applyNumberFormat="1"/>
    <xf numFmtId="0" fontId="8" fillId="0" borderId="0" xfId="0" applyFont="1" applyAlignment="1">
      <alignment horizontal="left"/>
    </xf>
    <xf numFmtId="166" fontId="8" fillId="0" borderId="0" xfId="5" applyNumberFormat="1" applyFont="1" applyFill="1" applyBorder="1"/>
    <xf numFmtId="0" fontId="9" fillId="0" borderId="0" xfId="0" applyFont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411.263772453705" createdVersion="6" refreshedVersion="8" minRefreshableVersion="3" recordCount="60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60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8">
        <s v="Public Utilities"/>
        <s v="Parks &amp; Recreation"/>
        <s v="Transportation"/>
        <s v="Environmental Services"/>
        <s v="Stormwater"/>
        <s v="General Services"/>
        <s v="" u="1"/>
        <s v="Lincoln Park Improv 1 (W)" u="1"/>
        <m u="1"/>
        <s v="AC Water &amp; Sewer Group 1040 (S)" u="1"/>
        <s v="University City Improv 1 (W)" u="1"/>
        <s v="AC Water &amp; Sewer Group 1029 (P)" u="1"/>
        <s v="Urban Village Idea Lab ? HVAC Repl" u="1"/>
        <s v="Morena Improv 3 (S)" u="1"/>
        <s v="Encanto Improv 2 (W)" u="1"/>
        <s v="Lincoln Park Improv 1 (S)" u="1"/>
        <s v="Miramar Place CNG Facility Upgrades" u="1"/>
        <s v="Real Estate Assets Department" u="1"/>
        <s v="Sewer &amp; AC Water Group 1055 (S)" u="1"/>
        <s v="TBD" u="1"/>
        <s v="Fire Station 48" u="1"/>
        <s v="Solana Highlands NP-Comfort Station" u="1"/>
        <s v="Parks &amp; Recreation Department" u="1"/>
        <s v="South Mission Beach GI" u="1"/>
        <s v="AC Water &amp; Sewer Group 1040 (W)" u="1"/>
        <s v="South Mission Beach SD Replacement" u="1"/>
        <s v="Citywide Street Lights 1901" u="1"/>
        <s v="Street Division" u="1"/>
        <e v="#N/A" u="1"/>
        <s v="ADA Compliance and Accessibility Department" u="1"/>
        <s v="Carmel Grove NP-Comfort Station" u="1"/>
        <s v="Miramar Valves Replacement" u="1"/>
        <s v="Rancho Bernardo Improv 1 (S)" u="1"/>
        <s v="Transportation Engineering &amp; Operations Division" u="1"/>
        <s v="University City Improv 2 (S)" u="1"/>
        <s v="Sunset Point Comfort Station Imp" u="1"/>
        <s v="Sewer &amp; AC Water Group 1055 (W)" u="1"/>
        <s v="MBC Operations Blding Roof Repl" u="1"/>
        <s v="Morena Pipeline" u="1"/>
        <s v="Police Department" u="1"/>
        <s v="Asphalt Overlay 2200 (SS)" u="1"/>
        <s v="El Carmel Comfort Station Improvements" u="1"/>
        <s v="Oak Park Improv 2 (W)" u="1"/>
        <s v="Fire-Rescue Department" u="1"/>
        <s v="Street" u="1"/>
        <s v="Sage Canyon NP Concession Bldg-Develop" u="1"/>
        <s v="Transportation and Storm Water Department - Storm Water Division" u="1"/>
        <s v="Torrey Pines Rd Ped Hybrid Beacon" u="1"/>
        <s v="Park &amp; Recreation" u="1"/>
        <s v="DeAnza North East Parking Lot" u="1"/>
        <s v="Montezuma PPL/Mid City Pipeline Ph 2" u="1"/>
        <s v="TSWD Street" u="1"/>
        <s v="PQPS VFD Replacement Project" u="1"/>
        <s v="Sunset Point Parking Lot Improvements" u="1"/>
        <s v="Normal Heights Improv 1 (S)" u="1"/>
        <s v="Real Estate Assets - Facilities" u="1"/>
        <s v="San Ysidro Act Cntr Prking Lot &amp; ADA Imp" u="1"/>
        <s v="Orange Ave RD Imp UU24" u="1"/>
        <s v="Real Estate Assets" u="1"/>
        <s v="Beyer Park Development" u="1"/>
        <s v="Fleet Services" u="1"/>
        <s v="Pollution Prevention Division" u="1"/>
        <s v="Normal Heights Improv 1 (W)" u="1"/>
        <s v="Public Utilities " u="1"/>
        <s v="Citywide Street Lights Group 1801" u="1"/>
        <s v="Ash Street Signal Mods" u="1"/>
        <s v="Tecolote Canyon Trunk Sewer Improvement" u="1"/>
        <s v="Carmel Del Mar NP Comfort Station - Dev" u="1"/>
        <s v="South Mission Beach SD Replacement (BL)" u="1"/>
        <s v="Morena Bl &amp; W. Bernardo Medians" u="1"/>
        <s v="Alvarado 2nd Extension Pipeline (BL)" u="1"/>
        <s v="TSWD SWD" u="1"/>
        <s v="Library" u="1"/>
        <s v="Accelerated Sewer Referral Group 847" u="1"/>
        <s v="Lakeside Valve Station Replacement" u="1"/>
        <s v="Sidewalk Replacement Group 1903-SE &amp; CH" u="1"/>
        <s v="Sidewalk Replacement Group 1902-CM" u="1"/>
        <s v="Fire-Rescue" u="1"/>
        <s v="Kettner &amp; Palm Pedestrian Hybrid Beacon" u="1"/>
        <s v="Southcrest Green Infrastructure (GI)" u="1"/>
        <s v="Fire-Rescue Department (FS)" u="1"/>
        <s v="Sewer &amp; AC Water Group 793A (S)" u="1"/>
        <s v="North City Genesee Medians" u="1"/>
        <s v="South Miramar Landfill Gas Collection System Improvements" u="1"/>
        <s v="MBC Gas Detect Syst Replace" u="1"/>
        <s v="University City Improv 1 (BL)" u="1"/>
        <s v="Development Services Department" u="1"/>
        <s v="Allied Gardens Improve 3 (S)" u="1"/>
        <s v="Signal Mods in Barrio Logan" u="1"/>
        <s v="EMTS Boat Dock Esplanade" u="1"/>
        <s v="Police HQ Elevator Modernization" u="1"/>
        <s v="Library Department" u="1"/>
        <s v="Sewer &amp; AC Water Group 793A (W)" u="1"/>
        <s v="Sidewalk Replacement Group 2331" u="1"/>
        <s v="ADA Mid-City MS TSW-1" u="1"/>
        <s v="Chatsworth Blvd RRFB &amp; Ped Refuge Island" u="1"/>
        <s v="Marcy Neighborhood Park Improvements" u="1"/>
        <s v="Aquarius &amp; Camino Ruiz Traff. Signal" u="1"/>
        <s v="54th-Market to Santa Margarita Sidwlk" u="1"/>
        <s v="Morena Improv 3A (W)" u="1"/>
        <s v="47th St @ Solola Ave T/Signal" u="1"/>
        <s v="Tecolote Cyn GC Water Conn" u="1"/>
        <s v="Lake Murray Improv 3 (S)" u="1"/>
        <s v="Bay Ho Improv 2 (S)" u="1"/>
        <s v="Allied Gardens Improv 3 (P)" u="1"/>
        <s v="Bay Ho Improv 2 (W)" u="1"/>
        <s v="ADA" u="1"/>
        <s v="DSD" u="1"/>
        <s v="TSW" u="1"/>
        <s v="Mountain View Improv 1 (S)" u="1"/>
        <s v="Fleet Operations" u="1"/>
        <s v="Water &amp; Sewer Group 965 (S)" u="1"/>
        <s v="University City Improv 1 (S)" u="1"/>
        <s v="West Miramar Landfill Central Basin Expansion" u="1"/>
        <s v="Asphalt Overlay 2202 (SS)" u="1"/>
        <s v="Transportation and Storm Water Department - Street Division" u="1"/>
        <s v="Fire (FS)" u="1"/>
        <s v="Crown Point Playground Improvements" u="1"/>
        <s v="(blank)" u="1"/>
        <s v="Water &amp; Sewer Group 965 (W)" u="1"/>
        <s v="TEO" u="1"/>
        <s v="Miramar Reservoir Recreation Facilities" u="1"/>
        <s v="Transportation &amp; Storm Water " u="1"/>
        <s v="Public Utilities Department" u="1"/>
        <s v="Encanto Improv 2 (S)" u="1"/>
        <s v="Airports Department" u="1"/>
        <s v="Redwood Village Standpipe Main Replcm." u="1"/>
        <s v="Sustainability" u="1"/>
        <s v="Ventura Comfort Station Imp" u="1"/>
        <s v="Transportation and Storm Water" u="1"/>
        <s v="MLK CP MV Racquet Club W&amp;S Connection" u="1"/>
        <s v="Old Salt Pool Access Stairs" u="1"/>
        <s v="Egger/South Bay Comm Pk ADA Improvements" u="1"/>
        <s v="Transportation &amp; Storm Water" u="1"/>
        <s v="Tierrasanta Improv 2 (S)" u="1"/>
        <s v="Airport Management" u="1"/>
        <s v="ADA Compliance &amp; Accessibility" u="1"/>
        <s v="Allied Gardens Improve 3 (W)" u="1"/>
        <s v="31st St &amp; Market St School Traffic Sgnal" u="1"/>
        <s v="Sidewalk Replacement Group 2330" u="1"/>
        <s v="31st St @ National Ave Traffic Signal" u="1"/>
        <s v="PUD Sewer" u="1"/>
        <s v="Camino Del Rio West &amp; Moore St Median" u="1"/>
        <s v="Alvarado 2nd Extension Pipeline" u="1"/>
        <s v="Police" u="1"/>
        <s v="PQPS Gas Sensor Replacement" u="1"/>
        <s v="Undergrounding Resurfacing (SS)" u="1"/>
        <s v="Citywide" u="1"/>
        <s v="Fire-Rescue Department (Lifeguard)" u="1"/>
        <s v="Mercado Dr at Del Mar Hghts TS" u="1"/>
        <s v="College East Improv 1 (W)" u="1"/>
        <s v="Mira Mesa Pool &amp; Skate Plaza Ph2" u="1"/>
        <s v="70th-Alvarado to Saranac-Sidewalk" u="1"/>
        <s v="Transportation &amp; Storm Water Department" u="1"/>
        <s v="Orange Ave RD Imp UU24 (SS)" u="1"/>
        <s v="Crown Point Parking Lot Improvements" u="1"/>
        <s v="PUD Water" u="1"/>
        <s v="Redwood Village/Rolando Park Improv 1(W)" u="1"/>
        <s v="Oak Park Library" u="1"/>
        <s v="Redwood Village/Rolando Park Improv 2(W)" u="1"/>
        <s v="College East Improv 1 (S)" u="1"/>
        <s v="Redwood Village/Rolando Park Improv 1(S)" u="1"/>
        <s v="Buildings" u="1"/>
        <s v="Mission Bay Athletic Comfort Station Mod" u="1"/>
        <s v="GI Group 1012" u="1"/>
        <s v="Parks and Recreation Department" u="1"/>
        <s v="La Jolla Improv 1 (W)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80000" maxValue="43981000"/>
    </cacheField>
    <cacheField name="Estimated Total Project Cost ($)" numFmtId="166">
      <sharedItems containsSemiMixedTypes="0" containsString="0" containsNumber="1" minValue="125000" maxValue="55702455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1"/>
    <s v="Water &amp; Sewer Group 963 (W)"/>
    <s v="Water &amp; Sewer Group 963 (W)"/>
    <s v="B12072"/>
    <x v="0"/>
    <s v="Multiple Award Construction Contract"/>
    <n v="3476504.96"/>
    <n v="4487837.96"/>
    <s v="FY14"/>
    <s v="Q4"/>
    <s v="FY24"/>
    <s v="Q3"/>
  </r>
  <r>
    <n v="2"/>
    <s v="Water &amp; Sewer Group 963 (S)"/>
    <s v="Water &amp; Sewer Group 963 (S)"/>
    <s v="B13169"/>
    <x v="0"/>
    <s v="Multiple Award Construction Contract"/>
    <n v="2393689.87"/>
    <n v="3433104.51"/>
    <s v="FY14"/>
    <s v="Q4"/>
    <s v="FY24"/>
    <s v="Q3"/>
  </r>
  <r>
    <n v="3"/>
    <s v="16-in &amp; Larger CI WS Main Repl Grp A (W)"/>
    <s v="16-in &amp; Larger CI WS Main Repl Grp A (W)"/>
    <s v="B15134"/>
    <x v="0"/>
    <s v="Multiple Award Construction Contract"/>
    <n v="6470330.4900000002"/>
    <n v="7227614.1399999997"/>
    <s v="FY18"/>
    <s v="Q1"/>
    <s v="FY24"/>
    <s v="Q3"/>
  </r>
  <r>
    <n v="4"/>
    <s v="16-in &amp; Larger CI WS Main Repl Grp A (S)"/>
    <s v="16-in &amp; Larger CI WS Main Repl Grp A (S)"/>
    <s v="B17059"/>
    <x v="0"/>
    <s v="Multiple Award Construction Contract"/>
    <n v="1864298.05"/>
    <n v="2204412.16"/>
    <s v="FY18"/>
    <s v="Q1"/>
    <s v="FY24"/>
    <s v="Q3"/>
  </r>
  <r>
    <n v="5"/>
    <s v="Lakeside Valve Station Replacement"/>
    <s v="Lakeside Valve Station Replacement"/>
    <s v="B17082"/>
    <x v="0"/>
    <s v="Design Bid Build"/>
    <n v="43981000"/>
    <n v="55702455"/>
    <s v="FY23"/>
    <s v="Q3"/>
    <s v="FY24"/>
    <s v="Q2"/>
  </r>
  <r>
    <n v="6"/>
    <s v="Mission Bay Athletic Comfort Station Mod"/>
    <s v="Mission Bay Athletic Comfort Station Mod"/>
    <s v="B17179"/>
    <x v="1"/>
    <s v="Design Bid Build"/>
    <n v="2242778"/>
    <n v="3933878"/>
    <s v="FY23"/>
    <s v="Q4"/>
    <s v="FY24"/>
    <s v="Q1"/>
  </r>
  <r>
    <n v="7"/>
    <s v="ADA Mid-City MS TSW-1"/>
    <s v="ADA Mid-City MS TSW-1"/>
    <s v="B18054"/>
    <x v="2"/>
    <s v="Job Order Contract"/>
    <n v="621631.05000000005"/>
    <n v="1535799.91"/>
    <s v="FY23"/>
    <s v="Q4"/>
    <s v="FY24"/>
    <s v="Q2"/>
  </r>
  <r>
    <n v="8"/>
    <s v="Sidewalk Replacement Group 1903-SE &amp; CH"/>
    <s v="Sidewalk Replacement Group 1903-SE &amp; CH"/>
    <s v="B19014"/>
    <x v="2"/>
    <s v="Design Bid Build"/>
    <n v="1471935"/>
    <n v="3140997"/>
    <s v="FY23"/>
    <s v="Q4"/>
    <s v="FY24"/>
    <s v="Q1"/>
  </r>
  <r>
    <n v="9"/>
    <s v="University City Improv 1 (W)"/>
    <s v="University City Improv 1 (W)"/>
    <s v="B19086"/>
    <x v="0"/>
    <s v="Design Bid Build"/>
    <n v="7338049.3300000001"/>
    <n v="10989974.449999999"/>
    <s v="FY23"/>
    <s v="Q3"/>
    <s v="FY24"/>
    <s v="Q3"/>
  </r>
  <r>
    <n v="10"/>
    <s v="University City Improv 1 (S)"/>
    <s v="University City Improv 1 (S)"/>
    <s v="B19087"/>
    <x v="0"/>
    <s v="Design Bid Build"/>
    <n v="4882953.38"/>
    <n v="7426456.96"/>
    <s v="FY23"/>
    <s v="Q3"/>
    <s v="FY24"/>
    <s v="Q3"/>
  </r>
  <r>
    <n v="11"/>
    <s v="MBC Gas Detect Syst Replace"/>
    <s v="MBC Gas Detect Syst Replace"/>
    <s v="B20121"/>
    <x v="0"/>
    <s v="Design Bid Build"/>
    <n v="3907010"/>
    <n v="5691771.0099999998"/>
    <s v="FY23"/>
    <s v="Q3"/>
    <s v="FY24"/>
    <s v="Q1"/>
  </r>
  <r>
    <n v="12"/>
    <s v="Miramar Place CNG Facility Upgrades"/>
    <s v="Miramar Place CNG Facility Upgrades"/>
    <s v="B22041"/>
    <x v="3"/>
    <s v="Design Build"/>
    <n v="3578705"/>
    <n v="4248000"/>
    <s v="FY23"/>
    <s v="Q3"/>
    <s v="FY24"/>
    <s v="Q1"/>
  </r>
  <r>
    <n v="13"/>
    <s v="Mercado Dr at Del Mar Hghts TS"/>
    <s v="Mercado Dr at Del Mar Hghts TS"/>
    <s v="B22046"/>
    <x v="2"/>
    <s v="Design Bid Build"/>
    <n v="929990"/>
    <n v="1548000"/>
    <s v="FY23"/>
    <s v="Q4"/>
    <s v="FY24"/>
    <s v="Q1"/>
  </r>
  <r>
    <n v="14"/>
    <s v="Clairemont Mesa East Improv 3 (S)"/>
    <s v="Clairemont Mesa East Improv 3 (S)"/>
    <s v="B20026"/>
    <x v="0"/>
    <s v="Design Bid Build"/>
    <n v="2510332"/>
    <n v="4497748.67"/>
    <s v="FY24"/>
    <s v="Q3"/>
    <s v="FY24"/>
    <s v="Q3"/>
  </r>
  <r>
    <n v="15"/>
    <s v="Orange Ave RD Imp UU24 (SS)"/>
    <s v="Orange Ave RD Imp UU24 (SS)"/>
    <s v="B23020"/>
    <x v="2"/>
    <s v="Job Order Contract"/>
    <n v="397416.49"/>
    <n v="397416.49"/>
    <s v="FY23"/>
    <s v="Q3"/>
    <s v="FY24"/>
    <s v="Q2"/>
  </r>
  <r>
    <n v="16"/>
    <s v="Orange Ave RD Imp UU24"/>
    <s v="Orange Ave RD Imp UU24"/>
    <s v="B23053"/>
    <x v="2"/>
    <s v="Job Order Contract"/>
    <n v="354092.86"/>
    <n v="804093.86"/>
    <s v="FY23"/>
    <s v="Q3"/>
    <s v="FY24"/>
    <s v="Q2"/>
  </r>
  <r>
    <n v="17"/>
    <s v="6933 Neptune Place SD Emergency"/>
    <s v="6933 Neptune Place SD Emergency"/>
    <s v="B23107"/>
    <x v="4"/>
    <s v="Sole Source Emergency"/>
    <n v="1000000"/>
    <n v="1753500"/>
    <s v="FY23"/>
    <s v="Q3"/>
    <s v="FY24"/>
    <s v="Q1"/>
  </r>
  <r>
    <n v="18"/>
    <s v="Quince Dr. Runoff &amp; Erosion Ctrl Improv"/>
    <s v="Quince Dr. Runoff &amp; Erosion Ctrl Improv"/>
    <s v="B23122"/>
    <x v="1"/>
    <s v="Sole Source Emergency"/>
    <n v="2200000"/>
    <n v="3247000"/>
    <s v="FY23"/>
    <s v="Q4"/>
    <s v="FY24"/>
    <s v="Q1"/>
  </r>
  <r>
    <n v="19"/>
    <s v="4304 Ebersole Dr SD Emergency"/>
    <s v="4304 Ebersole Dr SD Emergency"/>
    <s v="B23123"/>
    <x v="4"/>
    <s v="Emergency  (As-needed)"/>
    <n v="1500000"/>
    <n v="1820000"/>
    <s v="FY23"/>
    <s v="Q3"/>
    <s v="FY24"/>
    <s v="Q1"/>
  </r>
  <r>
    <n v="20"/>
    <s v="Barrett Road Emergency Repair"/>
    <s v="Barrett Road Emergency Repair"/>
    <s v="B23126"/>
    <x v="0"/>
    <s v="Emergency  (As-needed)"/>
    <n v="1000000"/>
    <n v="1100000"/>
    <s v="FY23"/>
    <s v="Q3"/>
    <s v="FY24"/>
    <s v="Q1"/>
  </r>
  <r>
    <n v="21"/>
    <s v="Aldine Dr Storm Drain Emergency"/>
    <s v="Aldine Dr Storm Drain Emergency"/>
    <s v="B23134"/>
    <x v="4"/>
    <s v="Emergency  (As-needed)"/>
    <n v="1200000"/>
    <n v="1780000"/>
    <s v="FY23"/>
    <s v="Q4"/>
    <s v="FY24"/>
    <s v="Q1"/>
  </r>
  <r>
    <n v="22"/>
    <s v="7671 Macaw Lane SD Emergency"/>
    <s v="7671 Macaw Lane SD Emergency"/>
    <s v="B23135"/>
    <x v="4"/>
    <s v="Emergency  (As-needed)"/>
    <n v="1131200"/>
    <n v="1900000"/>
    <s v="FY23"/>
    <s v="Q4"/>
    <s v="FY24"/>
    <s v="Q1"/>
  </r>
  <r>
    <n v="23"/>
    <s v="5995 Eldergardens St Emergency"/>
    <s v="5995 Eldergardens St Emergency"/>
    <s v="B23139"/>
    <x v="4"/>
    <s v="Emergency  (As-needed)"/>
    <n v="5235000"/>
    <n v="5600000"/>
    <s v="FY23"/>
    <s v="Q4"/>
    <s v="FY24"/>
    <s v="Q2"/>
  </r>
  <r>
    <n v="24"/>
    <s v="Pump Station 2 Sluice Gate 2 Emergency"/>
    <s v="Pump Station 2 Sluice Gate 2 Emergency"/>
    <s v="B23140"/>
    <x v="0"/>
    <s v="Emergency  (As-needed)"/>
    <n v="850000"/>
    <n v="1200000"/>
    <s v="FY23"/>
    <s v="Q3"/>
    <s v="FY24"/>
    <s v="Q2"/>
  </r>
  <r>
    <n v="25"/>
    <s v="8803 Gilman Dr SD Emergency"/>
    <s v="8803 Gilman Dr SD Emergency"/>
    <s v="B23153"/>
    <x v="4"/>
    <s v="Sole Source Emergency"/>
    <n v="5000000"/>
    <n v="8176800"/>
    <s v="FY23"/>
    <s v="Q4"/>
    <s v="FY24"/>
    <s v="Q1"/>
  </r>
  <r>
    <n v="26"/>
    <s v="10428 Clairemont Mesa Blvd SD Emergency"/>
    <s v="10428 Clairemont Mesa Blvd SD Emergency"/>
    <s v="B23154"/>
    <x v="4"/>
    <s v="Emergency  (As-needed)"/>
    <n v="2100000"/>
    <n v="3320000"/>
    <s v="FY23"/>
    <s v="Q4"/>
    <s v="FY24"/>
    <s v="Q1"/>
  </r>
  <r>
    <n v="27"/>
    <s v="12200 Escala Drive SD Emergency"/>
    <s v="12200 Escala Drive SD Emergency"/>
    <s v="B23161"/>
    <x v="4"/>
    <s v="Emergency  (As-needed)"/>
    <n v="1280000"/>
    <n v="1625000"/>
    <s v="FY23"/>
    <s v="Q4"/>
    <s v="FY24"/>
    <s v="Q1"/>
  </r>
  <r>
    <n v="28"/>
    <s v="8519 Sugarman Dr SD Emergency"/>
    <s v="8519 Sugarman Dr SD Emergency"/>
    <s v="B24006"/>
    <x v="4"/>
    <s v="Emergency  (As-needed)"/>
    <n v="1500000"/>
    <n v="2400000"/>
    <s v="FY23"/>
    <s v="Q4"/>
    <s v="FY24"/>
    <s v="Q2"/>
  </r>
  <r>
    <n v="29"/>
    <s v="I-5 UNDERPASS - BIKEWAY/PED CONNECT"/>
    <s v="I-5 UNDERPASS - BIKEWAY/PED CONNECT"/>
    <s v="S00982"/>
    <x v="2"/>
    <s v="Agency/ Developer Managed Built - City Paid"/>
    <n v="2260000"/>
    <n v="2260000"/>
    <s v="FY23"/>
    <s v="Q3"/>
    <s v="FY24"/>
    <s v="Q1"/>
  </r>
  <r>
    <n v="30"/>
    <s v="Egger/South Bay Comm Pk ADA Improvements"/>
    <s v="Egger/South Bay Comm Pk ADA Improvements"/>
    <s v="S15031"/>
    <x v="1"/>
    <s v="Design Bid Build"/>
    <n v="4242271"/>
    <n v="6980145"/>
    <s v="FY23"/>
    <s v="Q4"/>
    <s v="FY24"/>
    <s v="Q2"/>
  </r>
  <r>
    <n v="31"/>
    <s v="Traffic Signal Upgrades Citywide FY14"/>
    <s v="Traffic Signal Upgrades Citywide FY14"/>
    <s v="B14048"/>
    <x v="2"/>
    <s v="Design Bid Build"/>
    <n v="1590801"/>
    <n v="2151028"/>
    <s v="FY24"/>
    <s v="Q1"/>
    <s v="FY24"/>
    <s v="Q2"/>
  </r>
  <r>
    <n v="32"/>
    <s v="Ash Street Signal Mods"/>
    <s v="Ash Street Signal Mods"/>
    <s v="B18069"/>
    <x v="2"/>
    <s v="Design Bid Build"/>
    <n v="415000"/>
    <n v="764958"/>
    <s v="FY24"/>
    <s v="Q1"/>
    <s v="FY24"/>
    <s v="Q2"/>
  </r>
  <r>
    <n v="33"/>
    <s v="54th-Market to Santa Margarita Sidwlk"/>
    <s v="54th-Market to Santa Margarita Sidwlk"/>
    <s v="B18158"/>
    <x v="2"/>
    <s v="Job Order Contract"/>
    <n v="10000000"/>
    <n v="1480302"/>
    <s v="FY24"/>
    <s v="Q1"/>
    <s v="FY24"/>
    <s v="Q1"/>
  </r>
  <r>
    <n v="34"/>
    <s v="El Carmel Comfort Station Improvements"/>
    <s v="El Carmel Comfort Station Improvements"/>
    <s v="B18226"/>
    <x v="1"/>
    <s v="Design Bid Build"/>
    <n v="2253353"/>
    <n v="3707382"/>
    <s v="FY24"/>
    <s v="Q1"/>
    <s v="FY24"/>
    <s v="Q3"/>
  </r>
  <r>
    <n v="35"/>
    <s v="Ventura Comfort Station Imp"/>
    <s v="Ventura Comfort Station Imp"/>
    <s v="B18227"/>
    <x v="1"/>
    <s v="Design Bid Build"/>
    <n v="2711000"/>
    <n v="4314111"/>
    <s v="FY24"/>
    <s v="Q2"/>
    <s v="FY24"/>
    <s v="Q3"/>
  </r>
  <r>
    <n v="36"/>
    <s v="Sidewalk Replacement Group 1902-CM"/>
    <s v="Sidewalk Replacement Group 1902-CM"/>
    <s v="B19013"/>
    <x v="2"/>
    <s v="Design Bid Build"/>
    <n v="1732810"/>
    <n v="6527102.3399999999"/>
    <s v="FY24"/>
    <s v="Q2"/>
    <s v="FY24"/>
    <s v="Q3"/>
  </r>
  <r>
    <n v="37"/>
    <s v="Citywide Street Lights 1901"/>
    <s v="Citywide Street Lights 1901"/>
    <s v="B19052"/>
    <x v="2"/>
    <s v="Design Bid Build"/>
    <n v="200000"/>
    <n v="440461"/>
    <s v="FY24"/>
    <s v="Q1"/>
    <s v="FY24"/>
    <s v="Q2"/>
  </r>
  <r>
    <n v="38"/>
    <s v="Aquarius &amp; Camino Ruiz Traff. Signal"/>
    <s v="Aquarius &amp; Camino Ruiz Traff. Signal"/>
    <s v="B19057"/>
    <x v="2"/>
    <s v="Design Bid Build"/>
    <n v="497000"/>
    <n v="892400"/>
    <s v="FY24"/>
    <s v="Q1"/>
    <s v="FY24"/>
    <s v="Q1"/>
  </r>
  <r>
    <n v="39"/>
    <s v="DeAnza North East Parking Lot"/>
    <s v="DeAnza North East Parking Lot"/>
    <s v="B20107"/>
    <x v="1"/>
    <s v="Job Order Contract"/>
    <n v="2058188"/>
    <n v="3075975.02"/>
    <s v="FY24"/>
    <s v="Q1"/>
    <s v="FY24"/>
    <s v="Q3"/>
  </r>
  <r>
    <n v="40"/>
    <s v="Clairemont Mesa East Improv 3 (W)"/>
    <s v="Clairemont Mesa East Improv 3 (W)"/>
    <s v="B20043"/>
    <x v="0"/>
    <s v="Design Bid Build"/>
    <n v="876983.04"/>
    <n v="1922295.04"/>
    <s v="FY24"/>
    <s v="Q4"/>
    <s v="FY24"/>
    <s v="Q3"/>
  </r>
  <r>
    <n v="41"/>
    <s v="University City Improv 1 (BL)"/>
    <s v="University City Improv 1 (BL)"/>
    <s v="B22105"/>
    <x v="2"/>
    <s v="Design Bid Build"/>
    <n v="149302"/>
    <n v="149302"/>
    <s v="FY23"/>
    <s v="Q4"/>
    <s v="FY24"/>
    <s v="Q3"/>
  </r>
  <r>
    <n v="42"/>
    <s v="47th St @ Solola Ave T/Signal"/>
    <s v="47th St @ Solola Ave T/Signal"/>
    <s v="B20141"/>
    <x v="2"/>
    <s v="Design Bid Build"/>
    <n v="550000"/>
    <n v="808600"/>
    <s v="FY24"/>
    <s v="Q1"/>
    <s v="FY24"/>
    <s v="Q2"/>
  </r>
  <r>
    <n v="43"/>
    <s v="Asphalt Overlay 2200 (SS)"/>
    <s v="Asphalt Overlay 2200 (SS)"/>
    <s v="B22134"/>
    <x v="2"/>
    <s v="Design Bid Build"/>
    <n v="12682000"/>
    <n v="16961660.969999999"/>
    <s v="FY24"/>
    <s v="Q2"/>
    <s v="FY24"/>
    <s v="Q3"/>
  </r>
  <r>
    <n v="44"/>
    <s v="Asphalt Overlay 2202 (SS)"/>
    <s v="Asphalt Overlay 2202 (SS)"/>
    <s v="B23019"/>
    <x v="2"/>
    <s v="Design Bid Build"/>
    <n v="7372928"/>
    <n v="9394078.4975000005"/>
    <s v="FY24"/>
    <s v="Q1"/>
    <s v="FY24"/>
    <s v="Q2"/>
  </r>
  <r>
    <n v="45"/>
    <s v="MLK CP MV Racquet Club W&amp;S Connection"/>
    <s v="MLK CP MV Racquet Club W&amp;S Connection"/>
    <s v="B23029"/>
    <x v="5"/>
    <s v="Job Order Contract"/>
    <n v="332068"/>
    <n v="748868.45"/>
    <s v="FY24"/>
    <s v="Q2"/>
    <s v="FY24"/>
    <s v="Q3"/>
  </r>
  <r>
    <n v="46"/>
    <s v="AC Overlay Group 2301"/>
    <s v="AC Overlay Group 2301"/>
    <s v="B23130"/>
    <x v="2"/>
    <s v="Design Bid Build"/>
    <n v="6443565.5300000003"/>
    <n v="8787921.1300000008"/>
    <s v="FY24"/>
    <s v="Q1"/>
    <s v="FY24"/>
    <s v="Q3"/>
  </r>
  <r>
    <n v="47"/>
    <s v="AC Overlay Group 2302"/>
    <s v="AC Overlay Group 2302"/>
    <s v="B23131"/>
    <x v="2"/>
    <s v="Design Bid Build"/>
    <n v="6570638.4100000001"/>
    <n v="8877702.4100000001"/>
    <s v="FY24"/>
    <s v="Q1"/>
    <s v="FY24"/>
    <s v="Q2"/>
  </r>
  <r>
    <n v="48"/>
    <s v="Eastgate Mall AC Replacement"/>
    <s v="Eastgate Mall AC Replacement"/>
    <s v="B23143"/>
    <x v="0"/>
    <s v="Job Order Contract"/>
    <n v="1391547"/>
    <n v="6959437.96"/>
    <s v="FY24"/>
    <s v="Q2"/>
    <s v="FY24"/>
    <s v="Q3"/>
  </r>
  <r>
    <n v="49"/>
    <s v="AC Overlay Group 2305"/>
    <s v="AC Overlay Group 2305"/>
    <s v="B24003"/>
    <x v="2"/>
    <s v="Job Order Contract"/>
    <n v="3506046.05"/>
    <n v="5050000.05"/>
    <s v="FY24"/>
    <s v="Q1"/>
    <s v="FY24"/>
    <s v="Q2"/>
  </r>
  <r>
    <n v="50"/>
    <s v="AC Overlay Group 2306"/>
    <s v="AC Overlay Group 2306"/>
    <s v="B24004"/>
    <x v="2"/>
    <s v="Job Order Contract"/>
    <n v="4782032.5999999996"/>
    <n v="6720000"/>
    <s v="FY24"/>
    <s v="Q1"/>
    <s v="FY24"/>
    <s v="Q1"/>
  </r>
  <r>
    <n v="51"/>
    <s v="AC Overlay Navajo Rd (SS)"/>
    <s v="AC Overlay Navajo Rd (SS)"/>
    <s v="B24009"/>
    <x v="2"/>
    <s v="Job Order Contract"/>
    <n v="1953940.72"/>
    <n v="2893940.72"/>
    <s v="FY24"/>
    <s v="Q1"/>
    <s v="FY24"/>
    <s v="Q2"/>
  </r>
  <r>
    <n v="52"/>
    <s v="Dagget St &amp; Red Rock Dr Paving"/>
    <s v="Dagget St &amp; Red Rock Dr Paving"/>
    <s v="B24064"/>
    <x v="2"/>
    <s v="Job Order Contract"/>
    <n v="1919166.82"/>
    <n v="2682963.8199999998"/>
    <s v="FY24"/>
    <s v="Q2"/>
    <s v="FY24"/>
    <s v="Q3"/>
  </r>
  <r>
    <n v="53"/>
    <s v="1105 Sutter Steet SD Emergency"/>
    <s v="1105 Sutter Steet SD Emergency"/>
    <s v="B24065"/>
    <x v="4"/>
    <s v="Emergency  (As-needed)"/>
    <n v="750000"/>
    <n v="938000"/>
    <s v="FY24"/>
    <s v="Q1"/>
    <s v="FY24"/>
    <s v="Q1"/>
  </r>
  <r>
    <n v="54"/>
    <s v="4502 Rhode Island Street SD Emergency"/>
    <s v="4502 Rhode Island Street SD Emergency"/>
    <s v="B24066"/>
    <x v="4"/>
    <s v="Emergency  (As-needed)"/>
    <n v="2000000"/>
    <n v="2250000"/>
    <s v="FY24"/>
    <s v="Q1"/>
    <s v="FY24"/>
    <s v="Q3"/>
  </r>
  <r>
    <n v="55"/>
    <s v="4451 Hermosa Way SD Emergency"/>
    <s v="4451 Hermosa Way SD Emergency"/>
    <s v="B24067"/>
    <x v="4"/>
    <s v="Emergency  (As-needed)"/>
    <n v="2750000"/>
    <n v="3500000"/>
    <s v="FY24"/>
    <s v="Q1"/>
    <s v="FY24"/>
    <s v="Q1"/>
  </r>
  <r>
    <n v="56"/>
    <s v="1391 Ava Street SD Emergency"/>
    <s v="1391 Ava Street SD Emergency"/>
    <s v="B24068"/>
    <x v="4"/>
    <s v="Sole Source Emergency"/>
    <n v="500000"/>
    <n v="750000"/>
    <s v="FY24"/>
    <s v="Q1"/>
    <s v="FY24"/>
    <s v="Q1"/>
  </r>
  <r>
    <n v="57"/>
    <s v="Guy St Water Main Replacement"/>
    <s v="Guy St Water Main Replacement"/>
    <s v="B24072"/>
    <x v="0"/>
    <s v="Job Order Contract"/>
    <n v="1718051.35"/>
    <n v="1718051.35"/>
    <s v="FY24"/>
    <s v="Q2"/>
    <s v="FY24"/>
    <s v="Q2"/>
  </r>
  <r>
    <n v="58"/>
    <s v="3575 Nile Street SD Emergency"/>
    <s v="3575 Nile Street SD Emergency"/>
    <s v="B24081"/>
    <x v="4"/>
    <s v="Sole Source Emergency"/>
    <n v="80000"/>
    <n v="125000"/>
    <s v="FY24"/>
    <s v="Q1"/>
    <s v="FY24"/>
    <s v="Q2"/>
  </r>
  <r>
    <n v="59"/>
    <s v="EMTS Boat Dock Esplanade"/>
    <s v="EMTS Boat Dock Esplanade"/>
    <s v="S00319"/>
    <x v="0"/>
    <s v="Design Bid Build"/>
    <n v="1563875"/>
    <n v="3400851"/>
    <s v="FY24"/>
    <s v="Q2"/>
    <s v="FY24"/>
    <s v="Q3"/>
  </r>
  <r>
    <n v="60"/>
    <s v="Beyer Park Development"/>
    <s v="Beyer Park Development"/>
    <s v="S00752"/>
    <x v="1"/>
    <s v="Design Bid Build"/>
    <n v="16648310"/>
    <n v="22446340"/>
    <s v="FY24"/>
    <s v="Q2"/>
    <s v="FY24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grandTotalCaption="FY 2024 Total" updatedVersion="8" minRefreshableVersion="3" useAutoFormatting="1" itemPrintTitles="1" createdVersion="6" indent="0" outline="1" outlineData="1" multipleFieldFilters="0" rowHeaderCaption="Asset - Managing Department">
  <location ref="A3:C10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69">
        <item m="1" x="29"/>
        <item m="1" x="125"/>
        <item m="1" x="86"/>
        <item m="1" x="43"/>
        <item m="1" x="91"/>
        <item m="1" x="22"/>
        <item m="1" x="167"/>
        <item m="1" x="123"/>
        <item m="1" x="17"/>
        <item m="1" x="19"/>
        <item m="1" x="153"/>
        <item m="1" x="8"/>
        <item m="1" x="162"/>
        <item m="1" x="133"/>
        <item m="1" x="28"/>
        <item m="1" x="156"/>
        <item m="1" x="141"/>
        <item m="1" x="144"/>
        <item m="1" x="107"/>
        <item m="1" x="106"/>
        <item m="1" x="118"/>
        <item m="1" x="48"/>
        <item m="1" x="120"/>
        <item m="1" x="51"/>
        <item m="1" x="71"/>
        <item m="1" x="44"/>
        <item m="1" x="116"/>
        <item m="1" x="72"/>
        <item m="1" x="165"/>
        <item m="1" x="39"/>
        <item m="1" x="115"/>
        <item m="1" x="108"/>
        <item m="1" x="46"/>
        <item m="1" x="33"/>
        <item m="1" x="6"/>
        <item m="1" x="63"/>
        <item m="1" x="136"/>
        <item m="1" x="27"/>
        <item m="1" x="80"/>
        <item m="1" x="61"/>
        <item m="1" x="60"/>
        <item m="1" x="148"/>
        <item m="1" x="129"/>
        <item m="1" x="122"/>
        <item x="1"/>
        <item x="0"/>
        <item m="1" x="127"/>
        <item m="1" x="58"/>
        <item m="1" x="77"/>
        <item m="1" x="110"/>
        <item m="1" x="147"/>
        <item x="3"/>
        <item x="4"/>
        <item x="2"/>
        <item m="1" x="55"/>
        <item m="1" x="135"/>
        <item x="5"/>
        <item m="1" x="16"/>
        <item m="1" x="83"/>
        <item m="1" x="113"/>
        <item m="1" x="20"/>
        <item m="1" x="158"/>
        <item m="1" x="30"/>
        <item m="1" x="49"/>
        <item m="1" x="56"/>
        <item m="1" x="96"/>
        <item m="1" x="67"/>
        <item m="1" x="21"/>
        <item m="1" x="45"/>
        <item m="1" x="163"/>
        <item m="1" x="59"/>
        <item m="1" x="35"/>
        <item m="1" x="132"/>
        <item m="1" x="117"/>
        <item m="1" x="155"/>
        <item m="1" x="128"/>
        <item m="1" x="131"/>
        <item m="1" x="53"/>
        <item m="1" x="151"/>
        <item m="1" x="41"/>
        <item m="1" x="73"/>
        <item m="1" x="34"/>
        <item m="1" x="32"/>
        <item m="1" x="66"/>
        <item m="1" x="101"/>
        <item m="1" x="14"/>
        <item m="1" x="124"/>
        <item m="1" x="54"/>
        <item m="1" x="62"/>
        <item m="1" x="160"/>
        <item m="1" x="150"/>
        <item m="1" x="36"/>
        <item m="1" x="134"/>
        <item m="1" x="42"/>
        <item m="1" x="84"/>
        <item m="1" x="31"/>
        <item m="1" x="119"/>
        <item m="1" x="111"/>
        <item m="1" x="10"/>
        <item m="1" x="112"/>
        <item m="1" x="109"/>
        <item m="1" x="37"/>
        <item m="1" x="50"/>
        <item m="1" x="52"/>
        <item m="1" x="99"/>
        <item m="1" x="13"/>
        <item m="1" x="89"/>
        <item m="1" x="74"/>
        <item m="1" x="81"/>
        <item m="1" x="145"/>
        <item m="1" x="166"/>
        <item m="1" x="126"/>
        <item m="1" x="82"/>
        <item m="1" x="121"/>
        <item m="1" x="38"/>
        <item m="1" x="92"/>
        <item m="1" x="7"/>
        <item m="1" x="15"/>
        <item m="1" x="157"/>
        <item m="1" x="161"/>
        <item m="1" x="102"/>
        <item m="1" x="143"/>
        <item m="1" x="18"/>
        <item m="1" x="24"/>
        <item m="1" x="9"/>
        <item m="1" x="159"/>
        <item m="1" x="137"/>
        <item m="1" x="87"/>
        <item m="1" x="105"/>
        <item m="1" x="103"/>
        <item m="1" x="90"/>
        <item m="1" x="12"/>
        <item m="1" x="130"/>
        <item m="1" x="164"/>
        <item m="1" x="79"/>
        <item m="1" x="25"/>
        <item m="1" x="23"/>
        <item m="1" x="11"/>
        <item m="1" x="146"/>
        <item m="1" x="154"/>
        <item m="1" x="70"/>
        <item m="1" x="85"/>
        <item m="1" x="139"/>
        <item m="1" x="93"/>
        <item m="1" x="68"/>
        <item m="1" x="100"/>
        <item m="1" x="57"/>
        <item m="1" x="94"/>
        <item m="1" x="97"/>
        <item m="1" x="152"/>
        <item m="1" x="149"/>
        <item m="1" x="40"/>
        <item m="1" x="26"/>
        <item m="1" x="114"/>
        <item m="1" x="142"/>
        <item m="1" x="95"/>
        <item m="1" x="138"/>
        <item m="1" x="76"/>
        <item m="1" x="75"/>
        <item m="1" x="88"/>
        <item m="1" x="64"/>
        <item m="1" x="98"/>
        <item m="1" x="140"/>
        <item m="1" x="78"/>
        <item m="1" x="65"/>
        <item m="1" x="47"/>
        <item m="1" x="104"/>
        <item m="1" x="69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7">
    <i>
      <x v="44"/>
    </i>
    <i>
      <x v="45"/>
    </i>
    <i>
      <x v="51"/>
    </i>
    <i>
      <x v="52"/>
    </i>
    <i>
      <x v="53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61" totalsRowShown="0" headerRowDxfId="30" dataDxfId="29" tableBorderDxfId="28" totalsRowBorderDxfId="27">
  <autoFilter ref="A1:L61" xr:uid="{00000000-0009-0000-0100-000001000000}"/>
  <sortState xmlns:xlrd2="http://schemas.microsoft.com/office/spreadsheetml/2017/richdata2" ref="A2:L61">
    <sortCondition descending="1" ref="G1:G61"/>
  </sortState>
  <tableColumns count="12">
    <tableColumn id="2" xr3:uid="{00000000-0010-0000-0000-000002000000}" name="Line Number" dataDxfId="26" totalsRowDxfId="25"/>
    <tableColumn id="17" xr3:uid="{00000000-0010-0000-0000-000011000000}" name="Project Name" dataDxfId="24" totalsRowDxfId="2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2"/>
    <tableColumn id="3" xr3:uid="{00000000-0010-0000-0000-000003000000}" name="Project Number" dataDxfId="21" totalsRowDxfId="20" dataCellStyle="Normal 2"/>
    <tableColumn id="16" xr3:uid="{00000000-0010-0000-0000-000010000000}" name="Asset Managing Department" dataDxfId="19"/>
    <tableColumn id="5" xr3:uid="{00000000-0010-0000-0000-000005000000}" name="Contract Type" dataDxfId="18"/>
    <tableColumn id="8" xr3:uid="{00000000-0010-0000-0000-000008000000}" name="Estimated Total Contract Cost ($)" dataDxfId="17" dataCellStyle="Currency"/>
    <tableColumn id="9" xr3:uid="{00000000-0010-0000-0000-000009000000}" name="Estimated Total Project Cost ($)" dataDxfId="16" dataCellStyle="Currency"/>
    <tableColumn id="14" xr3:uid="{00000000-0010-0000-0000-00000E000000}" name="Fiscal Year Advertising" dataDxfId="15"/>
    <tableColumn id="15" xr3:uid="{00000000-0010-0000-0000-00000F000000}" name="Quarter Advertising" dataDxfId="14"/>
    <tableColumn id="12" xr3:uid="{00000000-0010-0000-0000-00000C000000}" name="Fiscal Year Awarding" dataDxfId="13"/>
    <tableColumn id="13" xr3:uid="{00000000-0010-0000-0000-00000D000000}" name="Quarter Awarding" dataDxfId="1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zoomScale="80" zoomScaleNormal="80" workbookViewId="0">
      <selection activeCell="H79" sqref="H79:J85"/>
    </sheetView>
  </sheetViews>
  <sheetFormatPr baseColWidth="10" defaultColWidth="8.83203125" defaultRowHeight="15" x14ac:dyDescent="0.2"/>
  <cols>
    <col min="1" max="1" width="15.5" style="2" customWidth="1"/>
    <col min="2" max="2" width="62.5" style="2" bestFit="1" customWidth="1"/>
    <col min="3" max="3" width="62.5" hidden="1" customWidth="1"/>
    <col min="4" max="4" width="15.5" style="11" customWidth="1"/>
    <col min="5" max="5" width="43.1640625" style="3" bestFit="1" customWidth="1"/>
    <col min="6" max="6" width="44.33203125" bestFit="1" customWidth="1"/>
    <col min="7" max="7" width="23.83203125" style="26" customWidth="1"/>
    <col min="8" max="8" width="25.5" style="27" customWidth="1"/>
    <col min="9" max="9" width="19.1640625" style="4" bestFit="1" customWidth="1"/>
    <col min="10" max="10" width="19.1640625" bestFit="1" customWidth="1"/>
    <col min="11" max="11" width="18" style="4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6" t="s">
        <v>5</v>
      </c>
      <c r="B1" s="6" t="s">
        <v>4</v>
      </c>
      <c r="C1" s="22" t="s">
        <v>7</v>
      </c>
      <c r="D1" s="9" t="s">
        <v>20</v>
      </c>
      <c r="E1" s="6" t="s">
        <v>6</v>
      </c>
      <c r="F1" s="7" t="s">
        <v>3</v>
      </c>
      <c r="G1" s="23" t="s">
        <v>2</v>
      </c>
      <c r="H1" s="23" t="s">
        <v>1</v>
      </c>
      <c r="I1" s="23" t="s">
        <v>10</v>
      </c>
      <c r="J1" s="23" t="s">
        <v>11</v>
      </c>
      <c r="K1" s="9" t="s">
        <v>8</v>
      </c>
      <c r="L1" s="8" t="s">
        <v>9</v>
      </c>
    </row>
    <row r="2" spans="1:12" ht="14.25" customHeight="1" x14ac:dyDescent="0.2">
      <c r="A2" s="2">
        <v>1</v>
      </c>
      <c r="B2" s="5" t="str">
        <f>HYPERLINK("http://cipapp.sandiego.gov/CIPDetail.aspx?ID="&amp;FY20_Published[[#This Row],[Project Number]],C2)</f>
        <v>Water &amp; Sewer Group 963 (W)</v>
      </c>
      <c r="C2" s="18" t="s">
        <v>145</v>
      </c>
      <c r="D2" s="20" t="s">
        <v>138</v>
      </c>
      <c r="E2" s="20" t="s">
        <v>26</v>
      </c>
      <c r="F2" s="20" t="s">
        <v>152</v>
      </c>
      <c r="G2" s="24">
        <v>3476504.96</v>
      </c>
      <c r="H2" s="24">
        <v>4487837.96</v>
      </c>
      <c r="I2" s="21" t="s">
        <v>154</v>
      </c>
      <c r="J2" s="20" t="s">
        <v>23</v>
      </c>
      <c r="K2" s="21" t="s">
        <v>59</v>
      </c>
      <c r="L2" s="20" t="s">
        <v>21</v>
      </c>
    </row>
    <row r="3" spans="1:12" x14ac:dyDescent="0.2">
      <c r="A3" s="2">
        <f t="shared" ref="A3:A18" si="0">A2+1</f>
        <v>2</v>
      </c>
      <c r="B3" s="5" t="str">
        <f>HYPERLINK("http://cipapp.sandiego.gov/CIPDetail.aspx?ID="&amp;FY20_Published[[#This Row],[Project Number]],C3)</f>
        <v>Water &amp; Sewer Group 963 (S)</v>
      </c>
      <c r="C3" s="18" t="s">
        <v>146</v>
      </c>
      <c r="D3" s="20" t="s">
        <v>139</v>
      </c>
      <c r="E3" s="20" t="s">
        <v>26</v>
      </c>
      <c r="F3" s="20" t="s">
        <v>152</v>
      </c>
      <c r="G3" s="24">
        <v>2393689.87</v>
      </c>
      <c r="H3" s="24">
        <v>3433104.51</v>
      </c>
      <c r="I3" s="21" t="s">
        <v>154</v>
      </c>
      <c r="J3" s="20" t="s">
        <v>23</v>
      </c>
      <c r="K3" s="21" t="s">
        <v>59</v>
      </c>
      <c r="L3" s="20" t="s">
        <v>21</v>
      </c>
    </row>
    <row r="4" spans="1:12" x14ac:dyDescent="0.2">
      <c r="A4" s="2">
        <f t="shared" si="0"/>
        <v>3</v>
      </c>
      <c r="B4" s="5" t="str">
        <f>HYPERLINK("http://cipapp.sandiego.gov/CIPDetail.aspx?ID="&amp;FY20_Published[[#This Row],[Project Number]],C4)</f>
        <v>16-in &amp; Larger CI WS Main Repl Grp A (W)</v>
      </c>
      <c r="C4" s="18" t="s">
        <v>147</v>
      </c>
      <c r="D4" s="20" t="s">
        <v>140</v>
      </c>
      <c r="E4" s="20" t="s">
        <v>26</v>
      </c>
      <c r="F4" s="20" t="s">
        <v>152</v>
      </c>
      <c r="G4" s="24">
        <v>6470330.4900000002</v>
      </c>
      <c r="H4" s="24">
        <v>7227614.1399999997</v>
      </c>
      <c r="I4" s="21" t="s">
        <v>155</v>
      </c>
      <c r="J4" s="20" t="s">
        <v>22</v>
      </c>
      <c r="K4" s="21" t="s">
        <v>59</v>
      </c>
      <c r="L4" s="20" t="s">
        <v>21</v>
      </c>
    </row>
    <row r="5" spans="1:12" x14ac:dyDescent="0.2">
      <c r="A5" s="2">
        <f t="shared" si="0"/>
        <v>4</v>
      </c>
      <c r="B5" s="5" t="str">
        <f>HYPERLINK("http://cipapp.sandiego.gov/CIPDetail.aspx?ID="&amp;FY20_Published[[#This Row],[Project Number]],C5)</f>
        <v>16-in &amp; Larger CI WS Main Repl Grp A (S)</v>
      </c>
      <c r="C5" s="18" t="s">
        <v>148</v>
      </c>
      <c r="D5" s="20" t="s">
        <v>141</v>
      </c>
      <c r="E5" s="20" t="s">
        <v>26</v>
      </c>
      <c r="F5" s="20" t="s">
        <v>152</v>
      </c>
      <c r="G5" s="24">
        <v>1864298.05</v>
      </c>
      <c r="H5" s="24">
        <v>2204412.16</v>
      </c>
      <c r="I5" s="21" t="s">
        <v>155</v>
      </c>
      <c r="J5" s="20" t="s">
        <v>22</v>
      </c>
      <c r="K5" s="21" t="s">
        <v>59</v>
      </c>
      <c r="L5" s="20" t="s">
        <v>21</v>
      </c>
    </row>
    <row r="6" spans="1:12" x14ac:dyDescent="0.2">
      <c r="A6" s="2">
        <f t="shared" si="0"/>
        <v>5</v>
      </c>
      <c r="B6" s="5" t="str">
        <f>HYPERLINK("http://cipapp.sandiego.gov/CIPDetail.aspx?ID="&amp;FY20_Published[[#This Row],[Project Number]],C6)</f>
        <v>Lakeside Valve Station Replacement</v>
      </c>
      <c r="C6" s="18" t="s">
        <v>28</v>
      </c>
      <c r="D6" s="20" t="s">
        <v>56</v>
      </c>
      <c r="E6" s="20" t="s">
        <v>26</v>
      </c>
      <c r="F6" s="20" t="s">
        <v>0</v>
      </c>
      <c r="G6" s="24">
        <v>43981000</v>
      </c>
      <c r="H6" s="24">
        <v>55702455</v>
      </c>
      <c r="I6" s="21" t="s">
        <v>36</v>
      </c>
      <c r="J6" s="20" t="s">
        <v>21</v>
      </c>
      <c r="K6" s="21" t="s">
        <v>59</v>
      </c>
      <c r="L6" s="20" t="s">
        <v>24</v>
      </c>
    </row>
    <row r="7" spans="1:12" x14ac:dyDescent="0.2">
      <c r="A7" s="2">
        <f t="shared" si="0"/>
        <v>6</v>
      </c>
      <c r="B7" s="5" t="str">
        <f>HYPERLINK("http://cipapp.sandiego.gov/CIPDetail.aspx?ID="&amp;FY20_Published[[#This Row],[Project Number]],C7)</f>
        <v>Mission Bay Athletic Comfort Station Mod</v>
      </c>
      <c r="C7" s="18" t="s">
        <v>42</v>
      </c>
      <c r="D7" s="20" t="s">
        <v>49</v>
      </c>
      <c r="E7" s="20" t="s">
        <v>25</v>
      </c>
      <c r="F7" s="20" t="s">
        <v>0</v>
      </c>
      <c r="G7" s="24">
        <v>2242778</v>
      </c>
      <c r="H7" s="24">
        <v>3933878</v>
      </c>
      <c r="I7" s="21" t="s">
        <v>36</v>
      </c>
      <c r="J7" s="20" t="s">
        <v>23</v>
      </c>
      <c r="K7" s="21" t="s">
        <v>59</v>
      </c>
      <c r="L7" s="20" t="s">
        <v>22</v>
      </c>
    </row>
    <row r="8" spans="1:12" x14ac:dyDescent="0.2">
      <c r="A8" s="2">
        <f t="shared" si="0"/>
        <v>7</v>
      </c>
      <c r="B8" s="5" t="str">
        <f>HYPERLINK("http://cipapp.sandiego.gov/CIPDetail.aspx?ID="&amp;FY20_Published[[#This Row],[Project Number]],C8)</f>
        <v>ADA Mid-City MS TSW-1</v>
      </c>
      <c r="C8" s="18" t="s">
        <v>41</v>
      </c>
      <c r="D8" s="20" t="s">
        <v>73</v>
      </c>
      <c r="E8" s="20" t="s">
        <v>35</v>
      </c>
      <c r="F8" s="20" t="s">
        <v>19</v>
      </c>
      <c r="G8" s="24">
        <v>621631.05000000005</v>
      </c>
      <c r="H8" s="24">
        <v>1535799.91</v>
      </c>
      <c r="I8" s="21" t="s">
        <v>36</v>
      </c>
      <c r="J8" s="20" t="s">
        <v>23</v>
      </c>
      <c r="K8" s="21" t="s">
        <v>59</v>
      </c>
      <c r="L8" s="20" t="s">
        <v>24</v>
      </c>
    </row>
    <row r="9" spans="1:12" x14ac:dyDescent="0.2">
      <c r="A9" s="2">
        <f t="shared" si="0"/>
        <v>8</v>
      </c>
      <c r="B9" s="5" t="str">
        <f>HYPERLINK("http://cipapp.sandiego.gov/CIPDetail.aspx?ID="&amp;FY20_Published[[#This Row],[Project Number]],C9)</f>
        <v>Sidewalk Replacement Group 1903-SE &amp; CH</v>
      </c>
      <c r="C9" s="18" t="s">
        <v>17</v>
      </c>
      <c r="D9" s="20" t="s">
        <v>16</v>
      </c>
      <c r="E9" s="20" t="s">
        <v>35</v>
      </c>
      <c r="F9" s="20" t="s">
        <v>0</v>
      </c>
      <c r="G9" s="24">
        <v>1471935</v>
      </c>
      <c r="H9" s="24">
        <v>3140997</v>
      </c>
      <c r="I9" s="21" t="s">
        <v>36</v>
      </c>
      <c r="J9" s="20" t="s">
        <v>23</v>
      </c>
      <c r="K9" s="21" t="s">
        <v>59</v>
      </c>
      <c r="L9" s="20" t="s">
        <v>22</v>
      </c>
    </row>
    <row r="10" spans="1:12" x14ac:dyDescent="0.2">
      <c r="A10" s="2">
        <f t="shared" si="0"/>
        <v>9</v>
      </c>
      <c r="B10" s="5" t="str">
        <f>HYPERLINK("http://cipapp.sandiego.gov/CIPDetail.aspx?ID="&amp;FY20_Published[[#This Row],[Project Number]],C10)</f>
        <v>University City Improv 1 (W)</v>
      </c>
      <c r="C10" s="18" t="s">
        <v>32</v>
      </c>
      <c r="D10" s="20" t="s">
        <v>61</v>
      </c>
      <c r="E10" s="20" t="s">
        <v>26</v>
      </c>
      <c r="F10" s="20" t="s">
        <v>0</v>
      </c>
      <c r="G10" s="24">
        <v>7338049.3300000001</v>
      </c>
      <c r="H10" s="24">
        <v>10989974.449999999</v>
      </c>
      <c r="I10" s="21" t="s">
        <v>36</v>
      </c>
      <c r="J10" s="20" t="s">
        <v>21</v>
      </c>
      <c r="K10" s="21" t="s">
        <v>59</v>
      </c>
      <c r="L10" s="20" t="s">
        <v>21</v>
      </c>
    </row>
    <row r="11" spans="1:12" x14ac:dyDescent="0.2">
      <c r="A11" s="2">
        <f t="shared" si="0"/>
        <v>10</v>
      </c>
      <c r="B11" s="5" t="str">
        <f>HYPERLINK("http://cipapp.sandiego.gov/CIPDetail.aspx?ID="&amp;FY20_Published[[#This Row],[Project Number]],C11)</f>
        <v>University City Improv 1 (S)</v>
      </c>
      <c r="C11" s="18" t="s">
        <v>33</v>
      </c>
      <c r="D11" s="20" t="s">
        <v>62</v>
      </c>
      <c r="E11" s="20" t="s">
        <v>26</v>
      </c>
      <c r="F11" s="20" t="s">
        <v>0</v>
      </c>
      <c r="G11" s="24">
        <v>4882953.38</v>
      </c>
      <c r="H11" s="24">
        <v>7426456.96</v>
      </c>
      <c r="I11" s="21" t="s">
        <v>36</v>
      </c>
      <c r="J11" s="20" t="s">
        <v>21</v>
      </c>
      <c r="K11" s="21" t="s">
        <v>59</v>
      </c>
      <c r="L11" s="20" t="s">
        <v>21</v>
      </c>
    </row>
    <row r="12" spans="1:12" x14ac:dyDescent="0.2">
      <c r="A12" s="2">
        <f t="shared" si="0"/>
        <v>11</v>
      </c>
      <c r="B12" s="5" t="str">
        <f>HYPERLINK("http://cipapp.sandiego.gov/CIPDetail.aspx?ID="&amp;FY20_Published[[#This Row],[Project Number]],C12)</f>
        <v>MBC Gas Detect Syst Replace</v>
      </c>
      <c r="C12" s="18" t="s">
        <v>38</v>
      </c>
      <c r="D12" s="20" t="s">
        <v>60</v>
      </c>
      <c r="E12" s="20" t="s">
        <v>26</v>
      </c>
      <c r="F12" s="20" t="s">
        <v>0</v>
      </c>
      <c r="G12" s="24">
        <v>3907010</v>
      </c>
      <c r="H12" s="24">
        <v>5691771.0099999998</v>
      </c>
      <c r="I12" s="21" t="s">
        <v>36</v>
      </c>
      <c r="J12" s="20" t="s">
        <v>21</v>
      </c>
      <c r="K12" s="21" t="s">
        <v>59</v>
      </c>
      <c r="L12" s="20" t="s">
        <v>22</v>
      </c>
    </row>
    <row r="13" spans="1:12" x14ac:dyDescent="0.2">
      <c r="A13" s="2">
        <f t="shared" si="0"/>
        <v>12</v>
      </c>
      <c r="B13" s="5" t="str">
        <f>HYPERLINK("http://cipapp.sandiego.gov/CIPDetail.aspx?ID="&amp;FY20_Published[[#This Row],[Project Number]],C13)</f>
        <v>Miramar Place CNG Facility Upgrades</v>
      </c>
      <c r="C13" s="18" t="s">
        <v>31</v>
      </c>
      <c r="D13" s="20" t="s">
        <v>30</v>
      </c>
      <c r="E13" s="20" t="s">
        <v>27</v>
      </c>
      <c r="F13" s="20" t="s">
        <v>18</v>
      </c>
      <c r="G13" s="24">
        <v>3578705</v>
      </c>
      <c r="H13" s="24">
        <v>4248000</v>
      </c>
      <c r="I13" s="21" t="s">
        <v>36</v>
      </c>
      <c r="J13" s="20" t="s">
        <v>21</v>
      </c>
      <c r="K13" s="21" t="s">
        <v>59</v>
      </c>
      <c r="L13" s="20" t="s">
        <v>22</v>
      </c>
    </row>
    <row r="14" spans="1:12" x14ac:dyDescent="0.2">
      <c r="A14" s="2">
        <f t="shared" si="0"/>
        <v>13</v>
      </c>
      <c r="B14" s="5" t="str">
        <f>HYPERLINK("http://cipapp.sandiego.gov/CIPDetail.aspx?ID="&amp;FY20_Published[[#This Row],[Project Number]],C14)</f>
        <v>Mercado Dr at Del Mar Hghts TS</v>
      </c>
      <c r="C14" s="18" t="s">
        <v>75</v>
      </c>
      <c r="D14" s="20" t="s">
        <v>57</v>
      </c>
      <c r="E14" s="20" t="s">
        <v>35</v>
      </c>
      <c r="F14" s="20" t="s">
        <v>0</v>
      </c>
      <c r="G14" s="24">
        <v>929990</v>
      </c>
      <c r="H14" s="24">
        <v>1548000</v>
      </c>
      <c r="I14" s="21" t="s">
        <v>36</v>
      </c>
      <c r="J14" s="20" t="s">
        <v>23</v>
      </c>
      <c r="K14" s="21" t="s">
        <v>59</v>
      </c>
      <c r="L14" s="20" t="s">
        <v>22</v>
      </c>
    </row>
    <row r="15" spans="1:12" x14ac:dyDescent="0.2">
      <c r="A15" s="2">
        <f t="shared" si="0"/>
        <v>14</v>
      </c>
      <c r="B15" s="5" t="str">
        <f>HYPERLINK("http://cipapp.sandiego.gov/CIPDetail.aspx?ID="&amp;FY20_Published[[#This Row],[Project Number]],C15)</f>
        <v>Clairemont Mesa East Improv 3 (S)</v>
      </c>
      <c r="C15" s="18" t="s">
        <v>128</v>
      </c>
      <c r="D15" s="20" t="s">
        <v>137</v>
      </c>
      <c r="E15" s="20" t="s">
        <v>26</v>
      </c>
      <c r="F15" s="20" t="s">
        <v>0</v>
      </c>
      <c r="G15" s="24">
        <v>2510332</v>
      </c>
      <c r="H15" s="24">
        <v>4497748.67</v>
      </c>
      <c r="I15" s="21" t="s">
        <v>59</v>
      </c>
      <c r="J15" s="20" t="s">
        <v>21</v>
      </c>
      <c r="K15" s="21" t="s">
        <v>59</v>
      </c>
      <c r="L15" s="20" t="s">
        <v>21</v>
      </c>
    </row>
    <row r="16" spans="1:12" x14ac:dyDescent="0.2">
      <c r="A16" s="2">
        <f t="shared" si="0"/>
        <v>15</v>
      </c>
      <c r="B16" s="5" t="str">
        <f>HYPERLINK("http://cipapp.sandiego.gov/CIPDetail.aspx?ID="&amp;FY20_Published[[#This Row],[Project Number]],C16)</f>
        <v>Orange Ave RD Imp UU24 (SS)</v>
      </c>
      <c r="C16" s="18" t="s">
        <v>66</v>
      </c>
      <c r="D16" s="20" t="s">
        <v>65</v>
      </c>
      <c r="E16" s="20" t="s">
        <v>35</v>
      </c>
      <c r="F16" s="20" t="s">
        <v>19</v>
      </c>
      <c r="G16" s="24">
        <v>397416.49</v>
      </c>
      <c r="H16" s="24">
        <v>397416.49</v>
      </c>
      <c r="I16" s="21" t="s">
        <v>36</v>
      </c>
      <c r="J16" s="20" t="s">
        <v>21</v>
      </c>
      <c r="K16" s="21" t="s">
        <v>59</v>
      </c>
      <c r="L16" s="20" t="s">
        <v>24</v>
      </c>
    </row>
    <row r="17" spans="1:12" x14ac:dyDescent="0.2">
      <c r="A17" s="2">
        <f t="shared" si="0"/>
        <v>16</v>
      </c>
      <c r="B17" s="5" t="str">
        <f>HYPERLINK("http://cipapp.sandiego.gov/CIPDetail.aspx?ID="&amp;FY20_Published[[#This Row],[Project Number]],C17)</f>
        <v>Orange Ave RD Imp UU24</v>
      </c>
      <c r="C17" s="11" t="s">
        <v>72</v>
      </c>
      <c r="D17" s="20" t="s">
        <v>71</v>
      </c>
      <c r="E17" s="20" t="s">
        <v>35</v>
      </c>
      <c r="F17" s="20" t="s">
        <v>19</v>
      </c>
      <c r="G17" s="24">
        <v>354092.86</v>
      </c>
      <c r="H17" s="24">
        <v>804093.86</v>
      </c>
      <c r="I17" s="21" t="s">
        <v>36</v>
      </c>
      <c r="J17" s="20" t="s">
        <v>21</v>
      </c>
      <c r="K17" s="21" t="s">
        <v>59</v>
      </c>
      <c r="L17" s="20" t="s">
        <v>24</v>
      </c>
    </row>
    <row r="18" spans="1:12" x14ac:dyDescent="0.2">
      <c r="A18" s="2">
        <f t="shared" si="0"/>
        <v>17</v>
      </c>
      <c r="B18" s="5" t="str">
        <f>HYPERLINK("http://cipapp.sandiego.gov/CIPDetail.aspx?ID="&amp;FY20_Published[[#This Row],[Project Number]],C18)</f>
        <v>6933 Neptune Place SD Emergency</v>
      </c>
      <c r="C18" s="17" t="s">
        <v>115</v>
      </c>
      <c r="D18" s="20" t="s">
        <v>99</v>
      </c>
      <c r="E18" s="20" t="s">
        <v>34</v>
      </c>
      <c r="F18" s="20" t="s">
        <v>118</v>
      </c>
      <c r="G18" s="24">
        <v>1000000</v>
      </c>
      <c r="H18" s="24">
        <v>1753500</v>
      </c>
      <c r="I18" s="21" t="s">
        <v>36</v>
      </c>
      <c r="J18" s="20" t="s">
        <v>21</v>
      </c>
      <c r="K18" s="21" t="s">
        <v>59</v>
      </c>
      <c r="L18" s="20" t="s">
        <v>22</v>
      </c>
    </row>
    <row r="19" spans="1:12" x14ac:dyDescent="0.2">
      <c r="A19" s="2">
        <f t="shared" ref="A19:A61" si="1">A18+1</f>
        <v>18</v>
      </c>
      <c r="B19" s="5" t="str">
        <f>HYPERLINK("http://cipapp.sandiego.gov/CIPDetail.aspx?ID="&amp;FY20_Published[[#This Row],[Project Number]],C19)</f>
        <v>Quince Dr. Runoff &amp; Erosion Ctrl Improv</v>
      </c>
      <c r="C19" s="18" t="s">
        <v>104</v>
      </c>
      <c r="D19" s="20" t="s">
        <v>87</v>
      </c>
      <c r="E19" s="20" t="s">
        <v>25</v>
      </c>
      <c r="F19" s="20" t="s">
        <v>118</v>
      </c>
      <c r="G19" s="24">
        <v>2200000</v>
      </c>
      <c r="H19" s="24">
        <v>3247000</v>
      </c>
      <c r="I19" s="21" t="s">
        <v>36</v>
      </c>
      <c r="J19" s="20" t="s">
        <v>23</v>
      </c>
      <c r="K19" s="21" t="s">
        <v>59</v>
      </c>
      <c r="L19" s="20" t="s">
        <v>22</v>
      </c>
    </row>
    <row r="20" spans="1:12" x14ac:dyDescent="0.2">
      <c r="A20" s="2">
        <f t="shared" si="1"/>
        <v>19</v>
      </c>
      <c r="B20" s="5" t="str">
        <f>HYPERLINK("http://cipapp.sandiego.gov/CIPDetail.aspx?ID="&amp;FY20_Published[[#This Row],[Project Number]],C20)</f>
        <v>4304 Ebersole Dr SD Emergency</v>
      </c>
      <c r="C20" s="18" t="s">
        <v>102</v>
      </c>
      <c r="D20" s="20" t="s">
        <v>85</v>
      </c>
      <c r="E20" s="20" t="s">
        <v>34</v>
      </c>
      <c r="F20" s="20" t="s">
        <v>117</v>
      </c>
      <c r="G20" s="24">
        <v>1500000</v>
      </c>
      <c r="H20" s="24">
        <v>1820000</v>
      </c>
      <c r="I20" s="21" t="s">
        <v>36</v>
      </c>
      <c r="J20" s="20" t="s">
        <v>21</v>
      </c>
      <c r="K20" s="21" t="s">
        <v>59</v>
      </c>
      <c r="L20" s="20" t="s">
        <v>22</v>
      </c>
    </row>
    <row r="21" spans="1:12" x14ac:dyDescent="0.2">
      <c r="A21" s="2">
        <f t="shared" si="1"/>
        <v>20</v>
      </c>
      <c r="B21" s="5" t="str">
        <f>HYPERLINK("http://cipapp.sandiego.gov/CIPDetail.aspx?ID="&amp;FY20_Published[[#This Row],[Project Number]],C21)</f>
        <v>Barrett Road Emergency Repair</v>
      </c>
      <c r="C21" s="19" t="s">
        <v>103</v>
      </c>
      <c r="D21" s="20" t="s">
        <v>86</v>
      </c>
      <c r="E21" s="20" t="s">
        <v>26</v>
      </c>
      <c r="F21" s="20" t="s">
        <v>117</v>
      </c>
      <c r="G21" s="24">
        <v>1000000</v>
      </c>
      <c r="H21" s="24">
        <v>1100000</v>
      </c>
      <c r="I21" s="21" t="s">
        <v>36</v>
      </c>
      <c r="J21" s="20" t="s">
        <v>21</v>
      </c>
      <c r="K21" s="21" t="s">
        <v>59</v>
      </c>
      <c r="L21" s="20" t="s">
        <v>22</v>
      </c>
    </row>
    <row r="22" spans="1:12" x14ac:dyDescent="0.2">
      <c r="A22" s="2">
        <f t="shared" si="1"/>
        <v>21</v>
      </c>
      <c r="B22" s="5" t="str">
        <f>HYPERLINK("http://cipapp.sandiego.gov/CIPDetail.aspx?ID="&amp;FY20_Published[[#This Row],[Project Number]],C22)</f>
        <v>Aldine Dr Storm Drain Emergency</v>
      </c>
      <c r="C22" s="18" t="s">
        <v>107</v>
      </c>
      <c r="D22" s="20" t="s">
        <v>90</v>
      </c>
      <c r="E22" s="20" t="s">
        <v>34</v>
      </c>
      <c r="F22" s="20" t="s">
        <v>117</v>
      </c>
      <c r="G22" s="24">
        <v>1200000</v>
      </c>
      <c r="H22" s="24">
        <v>1780000</v>
      </c>
      <c r="I22" s="21" t="s">
        <v>36</v>
      </c>
      <c r="J22" s="20" t="s">
        <v>23</v>
      </c>
      <c r="K22" s="21" t="s">
        <v>59</v>
      </c>
      <c r="L22" s="20" t="s">
        <v>22</v>
      </c>
    </row>
    <row r="23" spans="1:12" x14ac:dyDescent="0.2">
      <c r="A23" s="2">
        <f t="shared" si="1"/>
        <v>22</v>
      </c>
      <c r="B23" s="5" t="str">
        <f>HYPERLINK("http://cipapp.sandiego.gov/CIPDetail.aspx?ID="&amp;FY20_Published[[#This Row],[Project Number]],C23)</f>
        <v>7671 Macaw Lane SD Emergency</v>
      </c>
      <c r="C23" s="18" t="s">
        <v>105</v>
      </c>
      <c r="D23" s="20" t="s">
        <v>88</v>
      </c>
      <c r="E23" s="20" t="s">
        <v>34</v>
      </c>
      <c r="F23" s="20" t="s">
        <v>117</v>
      </c>
      <c r="G23" s="24">
        <v>1131200</v>
      </c>
      <c r="H23" s="24">
        <v>1900000</v>
      </c>
      <c r="I23" s="21" t="s">
        <v>36</v>
      </c>
      <c r="J23" s="20" t="s">
        <v>23</v>
      </c>
      <c r="K23" s="21" t="s">
        <v>59</v>
      </c>
      <c r="L23" s="20" t="s">
        <v>22</v>
      </c>
    </row>
    <row r="24" spans="1:12" x14ac:dyDescent="0.2">
      <c r="A24" s="2">
        <f t="shared" si="1"/>
        <v>23</v>
      </c>
      <c r="B24" s="5" t="str">
        <f>HYPERLINK("http://cipapp.sandiego.gov/CIPDetail.aspx?ID="&amp;FY20_Published[[#This Row],[Project Number]],C24)</f>
        <v>5995 Eldergardens St Emergency</v>
      </c>
      <c r="C24" s="18" t="s">
        <v>110</v>
      </c>
      <c r="D24" s="20" t="s">
        <v>93</v>
      </c>
      <c r="E24" s="20" t="s">
        <v>34</v>
      </c>
      <c r="F24" s="20" t="s">
        <v>117</v>
      </c>
      <c r="G24" s="24">
        <v>5235000</v>
      </c>
      <c r="H24" s="24">
        <v>5600000</v>
      </c>
      <c r="I24" s="21" t="s">
        <v>36</v>
      </c>
      <c r="J24" s="20" t="s">
        <v>23</v>
      </c>
      <c r="K24" s="21" t="s">
        <v>59</v>
      </c>
      <c r="L24" s="20" t="s">
        <v>24</v>
      </c>
    </row>
    <row r="25" spans="1:12" x14ac:dyDescent="0.2">
      <c r="A25" s="2">
        <f t="shared" si="1"/>
        <v>24</v>
      </c>
      <c r="B25" s="5" t="str">
        <f>HYPERLINK("http://cipapp.sandiego.gov/CIPDetail.aspx?ID="&amp;FY20_Published[[#This Row],[Project Number]],C25)</f>
        <v>Pump Station 2 Sluice Gate 2 Emergency</v>
      </c>
      <c r="C25" s="18" t="s">
        <v>122</v>
      </c>
      <c r="D25" s="20" t="s">
        <v>132</v>
      </c>
      <c r="E25" s="20" t="s">
        <v>26</v>
      </c>
      <c r="F25" s="20" t="s">
        <v>117</v>
      </c>
      <c r="G25" s="24">
        <v>850000</v>
      </c>
      <c r="H25" s="24">
        <v>1200000</v>
      </c>
      <c r="I25" s="21" t="s">
        <v>36</v>
      </c>
      <c r="J25" s="20" t="s">
        <v>21</v>
      </c>
      <c r="K25" s="21" t="s">
        <v>59</v>
      </c>
      <c r="L25" s="20" t="s">
        <v>24</v>
      </c>
    </row>
    <row r="26" spans="1:12" x14ac:dyDescent="0.2">
      <c r="A26" s="2">
        <f t="shared" si="1"/>
        <v>25</v>
      </c>
      <c r="B26" s="5" t="str">
        <f>HYPERLINK("http://cipapp.sandiego.gov/CIPDetail.aspx?ID="&amp;FY20_Published[[#This Row],[Project Number]],C26)</f>
        <v>8803 Gilman Dr SD Emergency</v>
      </c>
      <c r="C26" s="18" t="s">
        <v>106</v>
      </c>
      <c r="D26" s="20" t="s">
        <v>89</v>
      </c>
      <c r="E26" s="20" t="s">
        <v>34</v>
      </c>
      <c r="F26" s="20" t="s">
        <v>118</v>
      </c>
      <c r="G26" s="24">
        <v>5000000</v>
      </c>
      <c r="H26" s="24">
        <v>8176800</v>
      </c>
      <c r="I26" s="21" t="s">
        <v>36</v>
      </c>
      <c r="J26" s="20" t="s">
        <v>23</v>
      </c>
      <c r="K26" s="21" t="s">
        <v>59</v>
      </c>
      <c r="L26" s="20" t="s">
        <v>22</v>
      </c>
    </row>
    <row r="27" spans="1:12" x14ac:dyDescent="0.2">
      <c r="A27" s="2">
        <f t="shared" si="1"/>
        <v>26</v>
      </c>
      <c r="B27" s="5" t="str">
        <f>HYPERLINK("http://cipapp.sandiego.gov/CIPDetail.aspx?ID="&amp;FY20_Published[[#This Row],[Project Number]],C27)</f>
        <v>10428 Clairemont Mesa Blvd SD Emergency</v>
      </c>
      <c r="C27" s="18" t="s">
        <v>108</v>
      </c>
      <c r="D27" s="20" t="s">
        <v>91</v>
      </c>
      <c r="E27" s="20" t="s">
        <v>34</v>
      </c>
      <c r="F27" s="20" t="s">
        <v>117</v>
      </c>
      <c r="G27" s="24">
        <v>2100000</v>
      </c>
      <c r="H27" s="24">
        <v>3320000</v>
      </c>
      <c r="I27" s="21" t="s">
        <v>36</v>
      </c>
      <c r="J27" s="20" t="s">
        <v>23</v>
      </c>
      <c r="K27" s="21" t="s">
        <v>59</v>
      </c>
      <c r="L27" s="20" t="s">
        <v>22</v>
      </c>
    </row>
    <row r="28" spans="1:12" x14ac:dyDescent="0.2">
      <c r="A28" s="2">
        <f t="shared" si="1"/>
        <v>27</v>
      </c>
      <c r="B28" s="5" t="str">
        <f>HYPERLINK("http://cipapp.sandiego.gov/CIPDetail.aspx?ID="&amp;FY20_Published[[#This Row],[Project Number]],C28)</f>
        <v>12200 Escala Drive SD Emergency</v>
      </c>
      <c r="C28" s="18" t="s">
        <v>109</v>
      </c>
      <c r="D28" s="20" t="s">
        <v>92</v>
      </c>
      <c r="E28" s="20" t="s">
        <v>34</v>
      </c>
      <c r="F28" s="20" t="s">
        <v>117</v>
      </c>
      <c r="G28" s="24">
        <v>1280000</v>
      </c>
      <c r="H28" s="24">
        <v>1625000</v>
      </c>
      <c r="I28" s="21" t="s">
        <v>36</v>
      </c>
      <c r="J28" s="20" t="s">
        <v>23</v>
      </c>
      <c r="K28" s="21" t="s">
        <v>59</v>
      </c>
      <c r="L28" s="20" t="s">
        <v>22</v>
      </c>
    </row>
    <row r="29" spans="1:12" x14ac:dyDescent="0.2">
      <c r="A29" s="2">
        <f t="shared" si="1"/>
        <v>28</v>
      </c>
      <c r="B29" s="5" t="str">
        <f>HYPERLINK("http://cipapp.sandiego.gov/CIPDetail.aspx?ID="&amp;FY20_Published[[#This Row],[Project Number]],C29)</f>
        <v>8519 Sugarman Dr SD Emergency</v>
      </c>
      <c r="C29" s="18" t="s">
        <v>120</v>
      </c>
      <c r="D29" s="20" t="s">
        <v>130</v>
      </c>
      <c r="E29" s="20" t="s">
        <v>34</v>
      </c>
      <c r="F29" s="20" t="s">
        <v>117</v>
      </c>
      <c r="G29" s="24">
        <v>1500000</v>
      </c>
      <c r="H29" s="24">
        <v>2400000</v>
      </c>
      <c r="I29" s="21" t="s">
        <v>36</v>
      </c>
      <c r="J29" s="20" t="s">
        <v>23</v>
      </c>
      <c r="K29" s="21" t="s">
        <v>59</v>
      </c>
      <c r="L29" s="20" t="s">
        <v>24</v>
      </c>
    </row>
    <row r="30" spans="1:12" x14ac:dyDescent="0.2">
      <c r="A30" s="2">
        <f t="shared" si="1"/>
        <v>29</v>
      </c>
      <c r="B30" s="5" t="str">
        <f>HYPERLINK("http://cipapp.sandiego.gov/CIPDetail.aspx?ID="&amp;FY20_Published[[#This Row],[Project Number]],C30)</f>
        <v>I-5 UNDERPASS - BIKEWAY/PED CONNECT</v>
      </c>
      <c r="C30" s="18" t="s">
        <v>149</v>
      </c>
      <c r="D30" s="20" t="s">
        <v>142</v>
      </c>
      <c r="E30" s="20" t="s">
        <v>35</v>
      </c>
      <c r="F30" s="20" t="s">
        <v>153</v>
      </c>
      <c r="G30" s="24">
        <v>2260000</v>
      </c>
      <c r="H30" s="24">
        <v>2260000</v>
      </c>
      <c r="I30" s="21" t="s">
        <v>36</v>
      </c>
      <c r="J30" s="20" t="s">
        <v>21</v>
      </c>
      <c r="K30" s="21" t="s">
        <v>59</v>
      </c>
      <c r="L30" s="20" t="s">
        <v>22</v>
      </c>
    </row>
    <row r="31" spans="1:12" x14ac:dyDescent="0.2">
      <c r="A31" s="2">
        <f t="shared" si="1"/>
        <v>30</v>
      </c>
      <c r="B31" s="5" t="str">
        <f>HYPERLINK("http://cipapp.sandiego.gov/CIPDetail.aspx?ID="&amp;FY20_Published[[#This Row],[Project Number]],C31)</f>
        <v>Egger/South Bay Comm Pk ADA Improvements</v>
      </c>
      <c r="C31" s="17" t="s">
        <v>40</v>
      </c>
      <c r="D31" s="20" t="s">
        <v>48</v>
      </c>
      <c r="E31" s="20" t="s">
        <v>25</v>
      </c>
      <c r="F31" s="20" t="s">
        <v>0</v>
      </c>
      <c r="G31" s="24">
        <v>4242271</v>
      </c>
      <c r="H31" s="24">
        <v>6980145</v>
      </c>
      <c r="I31" s="21" t="s">
        <v>36</v>
      </c>
      <c r="J31" s="20" t="s">
        <v>23</v>
      </c>
      <c r="K31" s="21" t="s">
        <v>59</v>
      </c>
      <c r="L31" s="20" t="s">
        <v>24</v>
      </c>
    </row>
    <row r="32" spans="1:12" x14ac:dyDescent="0.2">
      <c r="A32" s="2">
        <f t="shared" si="1"/>
        <v>31</v>
      </c>
      <c r="B32" s="5" t="str">
        <f>HYPERLINK("http://cipapp.sandiego.gov/CIPDetail.aspx?ID="&amp;FY20_Published[[#This Row],[Project Number]],C32)</f>
        <v>Traffic Signal Upgrades Citywide FY14</v>
      </c>
      <c r="C32" s="18" t="s">
        <v>123</v>
      </c>
      <c r="D32" s="20" t="s">
        <v>133</v>
      </c>
      <c r="E32" s="20" t="s">
        <v>35</v>
      </c>
      <c r="F32" s="20" t="s">
        <v>0</v>
      </c>
      <c r="G32" s="24">
        <v>1590801</v>
      </c>
      <c r="H32" s="24">
        <v>2151028</v>
      </c>
      <c r="I32" s="21" t="s">
        <v>59</v>
      </c>
      <c r="J32" s="20" t="s">
        <v>22</v>
      </c>
      <c r="K32" s="21" t="s">
        <v>59</v>
      </c>
      <c r="L32" s="20" t="s">
        <v>24</v>
      </c>
    </row>
    <row r="33" spans="1:12" x14ac:dyDescent="0.2">
      <c r="A33" s="2">
        <f t="shared" si="1"/>
        <v>32</v>
      </c>
      <c r="B33" s="5" t="str">
        <f>HYPERLINK("http://cipapp.sandiego.gov/CIPDetail.aspx?ID="&amp;FY20_Published[[#This Row],[Project Number]],C33)</f>
        <v>Ash Street Signal Mods</v>
      </c>
      <c r="C33" s="18" t="s">
        <v>81</v>
      </c>
      <c r="D33" s="20" t="s">
        <v>53</v>
      </c>
      <c r="E33" s="20" t="s">
        <v>35</v>
      </c>
      <c r="F33" s="20" t="s">
        <v>0</v>
      </c>
      <c r="G33" s="24">
        <v>415000</v>
      </c>
      <c r="H33" s="24">
        <v>764958</v>
      </c>
      <c r="I33" s="21" t="s">
        <v>59</v>
      </c>
      <c r="J33" s="20" t="s">
        <v>22</v>
      </c>
      <c r="K33" s="21" t="s">
        <v>59</v>
      </c>
      <c r="L33" s="20" t="s">
        <v>24</v>
      </c>
    </row>
    <row r="34" spans="1:12" x14ac:dyDescent="0.2">
      <c r="A34" s="2">
        <f t="shared" si="1"/>
        <v>33</v>
      </c>
      <c r="B34" s="5" t="str">
        <f>HYPERLINK("http://cipapp.sandiego.gov/CIPDetail.aspx?ID="&amp;FY20_Published[[#This Row],[Project Number]],C34)</f>
        <v>54th-Market to Santa Margarita Sidwlk</v>
      </c>
      <c r="C34" s="18" t="s">
        <v>45</v>
      </c>
      <c r="D34" s="20" t="s">
        <v>55</v>
      </c>
      <c r="E34" s="20" t="s">
        <v>35</v>
      </c>
      <c r="F34" s="20" t="s">
        <v>19</v>
      </c>
      <c r="G34" s="24">
        <v>10000000</v>
      </c>
      <c r="H34" s="24">
        <v>1480302</v>
      </c>
      <c r="I34" s="21" t="s">
        <v>59</v>
      </c>
      <c r="J34" s="20" t="s">
        <v>22</v>
      </c>
      <c r="K34" s="21" t="s">
        <v>59</v>
      </c>
      <c r="L34" s="20" t="s">
        <v>22</v>
      </c>
    </row>
    <row r="35" spans="1:12" x14ac:dyDescent="0.2">
      <c r="A35" s="2">
        <f t="shared" si="1"/>
        <v>34</v>
      </c>
      <c r="B35" s="5" t="str">
        <f>HYPERLINK("http://cipapp.sandiego.gov/CIPDetail.aspx?ID="&amp;FY20_Published[[#This Row],[Project Number]],C35)</f>
        <v>El Carmel Comfort Station Improvements</v>
      </c>
      <c r="C35" s="18" t="s">
        <v>44</v>
      </c>
      <c r="D35" s="20" t="s">
        <v>51</v>
      </c>
      <c r="E35" s="20" t="s">
        <v>25</v>
      </c>
      <c r="F35" s="20" t="s">
        <v>0</v>
      </c>
      <c r="G35" s="24">
        <v>2253353</v>
      </c>
      <c r="H35" s="24">
        <v>3707382</v>
      </c>
      <c r="I35" s="21" t="s">
        <v>59</v>
      </c>
      <c r="J35" s="20" t="s">
        <v>22</v>
      </c>
      <c r="K35" s="21" t="s">
        <v>59</v>
      </c>
      <c r="L35" s="20" t="s">
        <v>21</v>
      </c>
    </row>
    <row r="36" spans="1:12" x14ac:dyDescent="0.2">
      <c r="A36" s="2">
        <f t="shared" si="1"/>
        <v>35</v>
      </c>
      <c r="B36" s="5" t="str">
        <f>HYPERLINK("http://cipapp.sandiego.gov/CIPDetail.aspx?ID="&amp;FY20_Published[[#This Row],[Project Number]],C36)</f>
        <v>Ventura Comfort Station Imp</v>
      </c>
      <c r="C36" s="18" t="s">
        <v>43</v>
      </c>
      <c r="D36" s="20" t="s">
        <v>50</v>
      </c>
      <c r="E36" s="20" t="s">
        <v>25</v>
      </c>
      <c r="F36" s="20" t="s">
        <v>0</v>
      </c>
      <c r="G36" s="24">
        <v>2711000</v>
      </c>
      <c r="H36" s="24">
        <v>4314111</v>
      </c>
      <c r="I36" s="21" t="s">
        <v>59</v>
      </c>
      <c r="J36" s="20" t="s">
        <v>24</v>
      </c>
      <c r="K36" s="21" t="s">
        <v>59</v>
      </c>
      <c r="L36" s="20" t="s">
        <v>21</v>
      </c>
    </row>
    <row r="37" spans="1:12" x14ac:dyDescent="0.2">
      <c r="A37" s="2">
        <f t="shared" si="1"/>
        <v>36</v>
      </c>
      <c r="B37" s="5" t="str">
        <f>HYPERLINK("http://cipapp.sandiego.gov/CIPDetail.aspx?ID="&amp;FY20_Published[[#This Row],[Project Number]],C37)</f>
        <v>Sidewalk Replacement Group 1902-CM</v>
      </c>
      <c r="C37" s="18" t="s">
        <v>80</v>
      </c>
      <c r="D37" s="20" t="s">
        <v>29</v>
      </c>
      <c r="E37" s="20" t="s">
        <v>35</v>
      </c>
      <c r="F37" s="20" t="s">
        <v>0</v>
      </c>
      <c r="G37" s="24">
        <v>1732810</v>
      </c>
      <c r="H37" s="24">
        <v>6527102.3399999999</v>
      </c>
      <c r="I37" s="21" t="s">
        <v>59</v>
      </c>
      <c r="J37" s="20" t="s">
        <v>24</v>
      </c>
      <c r="K37" s="21" t="s">
        <v>59</v>
      </c>
      <c r="L37" s="20" t="s">
        <v>21</v>
      </c>
    </row>
    <row r="38" spans="1:12" x14ac:dyDescent="0.2">
      <c r="A38" s="2">
        <f t="shared" si="1"/>
        <v>37</v>
      </c>
      <c r="B38" s="5" t="str">
        <f>HYPERLINK("http://cipapp.sandiego.gov/CIPDetail.aspx?ID="&amp;FY20_Published[[#This Row],[Project Number]],C38)</f>
        <v>Citywide Street Lights 1901</v>
      </c>
      <c r="C38" s="18" t="s">
        <v>77</v>
      </c>
      <c r="D38" s="20" t="s">
        <v>52</v>
      </c>
      <c r="E38" s="20" t="s">
        <v>35</v>
      </c>
      <c r="F38" s="20" t="s">
        <v>0</v>
      </c>
      <c r="G38" s="24">
        <v>200000</v>
      </c>
      <c r="H38" s="24">
        <v>440461</v>
      </c>
      <c r="I38" s="21" t="s">
        <v>59</v>
      </c>
      <c r="J38" s="20" t="s">
        <v>22</v>
      </c>
      <c r="K38" s="21" t="s">
        <v>59</v>
      </c>
      <c r="L38" s="20" t="s">
        <v>24</v>
      </c>
    </row>
    <row r="39" spans="1:12" x14ac:dyDescent="0.2">
      <c r="A39" s="2">
        <f t="shared" si="1"/>
        <v>38</v>
      </c>
      <c r="B39" s="5" t="str">
        <f>HYPERLINK("http://cipapp.sandiego.gov/CIPDetail.aspx?ID="&amp;FY20_Published[[#This Row],[Project Number]],C39)</f>
        <v>Aquarius &amp; Camino Ruiz Traff. Signal</v>
      </c>
      <c r="C39" s="18" t="s">
        <v>74</v>
      </c>
      <c r="D39" s="20" t="s">
        <v>54</v>
      </c>
      <c r="E39" s="20" t="s">
        <v>35</v>
      </c>
      <c r="F39" s="20" t="s">
        <v>0</v>
      </c>
      <c r="G39" s="24">
        <v>497000</v>
      </c>
      <c r="H39" s="24">
        <v>892400</v>
      </c>
      <c r="I39" s="21" t="s">
        <v>59</v>
      </c>
      <c r="J39" s="20" t="s">
        <v>22</v>
      </c>
      <c r="K39" s="21" t="s">
        <v>59</v>
      </c>
      <c r="L39" s="20" t="s">
        <v>22</v>
      </c>
    </row>
    <row r="40" spans="1:12" x14ac:dyDescent="0.2">
      <c r="A40" s="2">
        <f t="shared" si="1"/>
        <v>39</v>
      </c>
      <c r="B40" s="5" t="str">
        <f>HYPERLINK("http://cipapp.sandiego.gov/CIPDetail.aspx?ID="&amp;FY20_Published[[#This Row],[Project Number]],C40)</f>
        <v>DeAnza North East Parking Lot</v>
      </c>
      <c r="C40" s="18" t="s">
        <v>39</v>
      </c>
      <c r="D40" s="20" t="s">
        <v>47</v>
      </c>
      <c r="E40" s="20" t="s">
        <v>25</v>
      </c>
      <c r="F40" s="20" t="s">
        <v>19</v>
      </c>
      <c r="G40" s="24">
        <v>2058188</v>
      </c>
      <c r="H40" s="24">
        <v>3075975.02</v>
      </c>
      <c r="I40" s="21" t="s">
        <v>59</v>
      </c>
      <c r="J40" s="20" t="s">
        <v>22</v>
      </c>
      <c r="K40" s="21" t="s">
        <v>59</v>
      </c>
      <c r="L40" s="20" t="s">
        <v>21</v>
      </c>
    </row>
    <row r="41" spans="1:12" x14ac:dyDescent="0.2">
      <c r="A41" s="2">
        <f t="shared" si="1"/>
        <v>40</v>
      </c>
      <c r="B41" s="5" t="str">
        <f>HYPERLINK("http://cipapp.sandiego.gov/CIPDetail.aspx?ID="&amp;FY20_Published[[#This Row],[Project Number]],C41)</f>
        <v>Clairemont Mesa East Improv 3 (W)</v>
      </c>
      <c r="C41" s="18" t="s">
        <v>157</v>
      </c>
      <c r="D41" s="20" t="s">
        <v>156</v>
      </c>
      <c r="E41" s="20" t="s">
        <v>26</v>
      </c>
      <c r="F41" s="20" t="s">
        <v>0</v>
      </c>
      <c r="G41" s="24">
        <v>876983.04</v>
      </c>
      <c r="H41" s="24">
        <v>1922295.04</v>
      </c>
      <c r="I41" s="21" t="s">
        <v>59</v>
      </c>
      <c r="J41" s="20" t="s">
        <v>23</v>
      </c>
      <c r="K41" s="21" t="s">
        <v>59</v>
      </c>
      <c r="L41" s="20" t="s">
        <v>21</v>
      </c>
    </row>
    <row r="42" spans="1:12" x14ac:dyDescent="0.2">
      <c r="A42" s="2">
        <f t="shared" si="1"/>
        <v>41</v>
      </c>
      <c r="B42" s="5" t="str">
        <f>HYPERLINK("http://cipapp.sandiego.gov/CIPDetail.aspx?ID="&amp;FY20_Published[[#This Row],[Project Number]],C42)</f>
        <v>University City Improv 1 (BL)</v>
      </c>
      <c r="C42" s="18" t="s">
        <v>68</v>
      </c>
      <c r="D42" s="20" t="s">
        <v>67</v>
      </c>
      <c r="E42" s="20" t="s">
        <v>35</v>
      </c>
      <c r="F42" s="20" t="s">
        <v>0</v>
      </c>
      <c r="G42" s="24">
        <v>149302</v>
      </c>
      <c r="H42" s="24">
        <v>149302</v>
      </c>
      <c r="I42" s="21" t="s">
        <v>36</v>
      </c>
      <c r="J42" s="20" t="s">
        <v>23</v>
      </c>
      <c r="K42" s="21" t="s">
        <v>59</v>
      </c>
      <c r="L42" s="20" t="s">
        <v>21</v>
      </c>
    </row>
    <row r="43" spans="1:12" x14ac:dyDescent="0.2">
      <c r="A43" s="2">
        <f t="shared" si="1"/>
        <v>42</v>
      </c>
      <c r="B43" s="5" t="str">
        <f>HYPERLINK("http://cipapp.sandiego.gov/CIPDetail.aspx?ID="&amp;FY20_Published[[#This Row],[Project Number]],C43)</f>
        <v>47th St @ Solola Ave T/Signal</v>
      </c>
      <c r="C43" s="18" t="s">
        <v>70</v>
      </c>
      <c r="D43" s="20" t="s">
        <v>69</v>
      </c>
      <c r="E43" s="20" t="s">
        <v>35</v>
      </c>
      <c r="F43" s="20" t="s">
        <v>0</v>
      </c>
      <c r="G43" s="24">
        <v>550000</v>
      </c>
      <c r="H43" s="24">
        <v>808600</v>
      </c>
      <c r="I43" s="21" t="s">
        <v>59</v>
      </c>
      <c r="J43" s="20" t="s">
        <v>22</v>
      </c>
      <c r="K43" s="21" t="s">
        <v>59</v>
      </c>
      <c r="L43" s="20" t="s">
        <v>24</v>
      </c>
    </row>
    <row r="44" spans="1:12" x14ac:dyDescent="0.2">
      <c r="A44" s="2">
        <f t="shared" si="1"/>
        <v>43</v>
      </c>
      <c r="B44" s="5" t="str">
        <f>HYPERLINK("http://cipapp.sandiego.gov/CIPDetail.aspx?ID="&amp;FY20_Published[[#This Row],[Project Number]],C44)</f>
        <v>Asphalt Overlay 2200 (SS)</v>
      </c>
      <c r="C44" s="18" t="s">
        <v>76</v>
      </c>
      <c r="D44" s="20" t="s">
        <v>58</v>
      </c>
      <c r="E44" s="20" t="s">
        <v>35</v>
      </c>
      <c r="F44" s="20" t="s">
        <v>0</v>
      </c>
      <c r="G44" s="24">
        <v>12682000</v>
      </c>
      <c r="H44" s="24">
        <v>16961660.969999999</v>
      </c>
      <c r="I44" s="21" t="s">
        <v>59</v>
      </c>
      <c r="J44" s="20" t="s">
        <v>24</v>
      </c>
      <c r="K44" s="21" t="s">
        <v>59</v>
      </c>
      <c r="L44" s="20" t="s">
        <v>21</v>
      </c>
    </row>
    <row r="45" spans="1:12" x14ac:dyDescent="0.2">
      <c r="A45" s="2">
        <f t="shared" si="1"/>
        <v>44</v>
      </c>
      <c r="B45" s="5" t="str">
        <f>HYPERLINK("http://cipapp.sandiego.gov/CIPDetail.aspx?ID="&amp;FY20_Published[[#This Row],[Project Number]],C45)</f>
        <v>Asphalt Overlay 2202 (SS)</v>
      </c>
      <c r="C45" s="20" t="s">
        <v>79</v>
      </c>
      <c r="D45" s="20" t="s">
        <v>78</v>
      </c>
      <c r="E45" s="20" t="s">
        <v>35</v>
      </c>
      <c r="F45" s="20" t="s">
        <v>0</v>
      </c>
      <c r="G45" s="24">
        <v>7372928</v>
      </c>
      <c r="H45" s="24">
        <v>9394078.4975000005</v>
      </c>
      <c r="I45" s="21" t="s">
        <v>59</v>
      </c>
      <c r="J45" s="20" t="s">
        <v>22</v>
      </c>
      <c r="K45" s="21" t="s">
        <v>59</v>
      </c>
      <c r="L45" s="20" t="s">
        <v>24</v>
      </c>
    </row>
    <row r="46" spans="1:12" x14ac:dyDescent="0.2">
      <c r="A46" s="2">
        <f t="shared" si="1"/>
        <v>45</v>
      </c>
      <c r="B46" s="5" t="str">
        <f>HYPERLINK("http://cipapp.sandiego.gov/CIPDetail.aspx?ID="&amp;FY20_Published[[#This Row],[Project Number]],C46)</f>
        <v>MLK CP MV Racquet Club W&amp;S Connection</v>
      </c>
      <c r="C46" s="18" t="s">
        <v>64</v>
      </c>
      <c r="D46" s="20" t="s">
        <v>63</v>
      </c>
      <c r="E46" s="20" t="s">
        <v>116</v>
      </c>
      <c r="F46" s="20" t="s">
        <v>19</v>
      </c>
      <c r="G46" s="24">
        <v>332068</v>
      </c>
      <c r="H46" s="24">
        <v>748868.45</v>
      </c>
      <c r="I46" s="21" t="s">
        <v>59</v>
      </c>
      <c r="J46" s="20" t="s">
        <v>24</v>
      </c>
      <c r="K46" s="21" t="s">
        <v>59</v>
      </c>
      <c r="L46" s="20" t="s">
        <v>21</v>
      </c>
    </row>
    <row r="47" spans="1:12" x14ac:dyDescent="0.2">
      <c r="A47" s="2">
        <f t="shared" si="1"/>
        <v>46</v>
      </c>
      <c r="B47" s="5" t="str">
        <f>HYPERLINK("http://cipapp.sandiego.gov/CIPDetail.aspx?ID="&amp;FY20_Published[[#This Row],[Project Number]],C47)</f>
        <v>AC Overlay Group 2301</v>
      </c>
      <c r="C47" s="18" t="s">
        <v>100</v>
      </c>
      <c r="D47" s="20" t="s">
        <v>83</v>
      </c>
      <c r="E47" s="20" t="s">
        <v>35</v>
      </c>
      <c r="F47" s="20" t="s">
        <v>0</v>
      </c>
      <c r="G47" s="24">
        <v>6443565.5300000003</v>
      </c>
      <c r="H47" s="24">
        <v>8787921.1300000008</v>
      </c>
      <c r="I47" s="21" t="s">
        <v>59</v>
      </c>
      <c r="J47" s="20" t="s">
        <v>22</v>
      </c>
      <c r="K47" s="21" t="s">
        <v>59</v>
      </c>
      <c r="L47" s="20" t="s">
        <v>21</v>
      </c>
    </row>
    <row r="48" spans="1:12" x14ac:dyDescent="0.2">
      <c r="A48" s="2">
        <f t="shared" si="1"/>
        <v>47</v>
      </c>
      <c r="B48" s="5" t="str">
        <f>HYPERLINK("http://cipapp.sandiego.gov/CIPDetail.aspx?ID="&amp;FY20_Published[[#This Row],[Project Number]],C48)</f>
        <v>AC Overlay Group 2302</v>
      </c>
      <c r="C48" t="s">
        <v>101</v>
      </c>
      <c r="D48" s="20" t="s">
        <v>84</v>
      </c>
      <c r="E48" s="20" t="s">
        <v>35</v>
      </c>
      <c r="F48" s="20" t="s">
        <v>0</v>
      </c>
      <c r="G48" s="24">
        <v>6570638.4100000001</v>
      </c>
      <c r="H48" s="24">
        <v>8877702.4100000001</v>
      </c>
      <c r="I48" s="21" t="s">
        <v>59</v>
      </c>
      <c r="J48" s="20" t="s">
        <v>22</v>
      </c>
      <c r="K48" s="21" t="s">
        <v>59</v>
      </c>
      <c r="L48" s="20" t="s">
        <v>24</v>
      </c>
    </row>
    <row r="49" spans="1:12" x14ac:dyDescent="0.2">
      <c r="A49" s="2">
        <f t="shared" si="1"/>
        <v>48</v>
      </c>
      <c r="B49" s="5" t="str">
        <f>HYPERLINK("http://cipapp.sandiego.gov/CIPDetail.aspx?ID="&amp;FY20_Published[[#This Row],[Project Number]],C49)</f>
        <v>Eastgate Mall AC Replacement</v>
      </c>
      <c r="C49" s="11" t="s">
        <v>111</v>
      </c>
      <c r="D49" s="20" t="s">
        <v>95</v>
      </c>
      <c r="E49" s="20" t="s">
        <v>26</v>
      </c>
      <c r="F49" s="20" t="s">
        <v>19</v>
      </c>
      <c r="G49" s="24">
        <v>1391547</v>
      </c>
      <c r="H49" s="24">
        <v>6959437.96</v>
      </c>
      <c r="I49" s="21" t="s">
        <v>59</v>
      </c>
      <c r="J49" s="20" t="s">
        <v>24</v>
      </c>
      <c r="K49" s="21" t="s">
        <v>59</v>
      </c>
      <c r="L49" s="20" t="s">
        <v>21</v>
      </c>
    </row>
    <row r="50" spans="1:12" x14ac:dyDescent="0.2">
      <c r="A50" s="2">
        <f t="shared" si="1"/>
        <v>49</v>
      </c>
      <c r="B50" s="5" t="str">
        <f>HYPERLINK("http://cipapp.sandiego.gov/CIPDetail.aspx?ID="&amp;FY20_Published[[#This Row],[Project Number]],C50)</f>
        <v>AC Overlay Group 2305</v>
      </c>
      <c r="C50" s="17" t="s">
        <v>113</v>
      </c>
      <c r="D50" s="20" t="s">
        <v>97</v>
      </c>
      <c r="E50" s="20" t="s">
        <v>35</v>
      </c>
      <c r="F50" s="20" t="s">
        <v>19</v>
      </c>
      <c r="G50" s="24">
        <v>3506046.05</v>
      </c>
      <c r="H50" s="24">
        <v>5050000.05</v>
      </c>
      <c r="I50" s="21" t="s">
        <v>59</v>
      </c>
      <c r="J50" s="20" t="s">
        <v>22</v>
      </c>
      <c r="K50" s="21" t="s">
        <v>59</v>
      </c>
      <c r="L50" s="20" t="s">
        <v>24</v>
      </c>
    </row>
    <row r="51" spans="1:12" x14ac:dyDescent="0.2">
      <c r="A51" s="2">
        <f t="shared" si="1"/>
        <v>50</v>
      </c>
      <c r="B51" s="5" t="str">
        <f>HYPERLINK("http://cipapp.sandiego.gov/CIPDetail.aspx?ID="&amp;FY20_Published[[#This Row],[Project Number]],C51)</f>
        <v>AC Overlay Group 2306</v>
      </c>
      <c r="C51" s="18" t="s">
        <v>114</v>
      </c>
      <c r="D51" s="20" t="s">
        <v>98</v>
      </c>
      <c r="E51" s="20" t="s">
        <v>35</v>
      </c>
      <c r="F51" s="20" t="s">
        <v>19</v>
      </c>
      <c r="G51" s="24">
        <v>4782032.5999999996</v>
      </c>
      <c r="H51" s="24">
        <v>6720000</v>
      </c>
      <c r="I51" s="21" t="s">
        <v>59</v>
      </c>
      <c r="J51" s="20" t="s">
        <v>22</v>
      </c>
      <c r="K51" s="21" t="s">
        <v>59</v>
      </c>
      <c r="L51" s="20" t="s">
        <v>22</v>
      </c>
    </row>
    <row r="52" spans="1:12" x14ac:dyDescent="0.2">
      <c r="A52" s="2">
        <f t="shared" si="1"/>
        <v>51</v>
      </c>
      <c r="B52" s="5" t="str">
        <f>HYPERLINK("http://cipapp.sandiego.gov/CIPDetail.aspx?ID="&amp;FY20_Published[[#This Row],[Project Number]],C52)</f>
        <v>AC Overlay Navajo Rd (SS)</v>
      </c>
      <c r="C52" s="18" t="s">
        <v>112</v>
      </c>
      <c r="D52" s="20" t="s">
        <v>96</v>
      </c>
      <c r="E52" s="20" t="s">
        <v>35</v>
      </c>
      <c r="F52" s="20" t="s">
        <v>19</v>
      </c>
      <c r="G52" s="24">
        <v>1953940.72</v>
      </c>
      <c r="H52" s="24">
        <v>2893940.72</v>
      </c>
      <c r="I52" s="21" t="s">
        <v>59</v>
      </c>
      <c r="J52" s="20" t="s">
        <v>22</v>
      </c>
      <c r="K52" s="21" t="s">
        <v>59</v>
      </c>
      <c r="L52" s="20" t="s">
        <v>24</v>
      </c>
    </row>
    <row r="53" spans="1:12" x14ac:dyDescent="0.2">
      <c r="A53" s="2">
        <f t="shared" si="1"/>
        <v>52</v>
      </c>
      <c r="B53" s="5" t="str">
        <f>HYPERLINK("http://cipapp.sandiego.gov/CIPDetail.aspx?ID="&amp;FY20_Published[[#This Row],[Project Number]],C53)</f>
        <v>Dagget St &amp; Red Rock Dr Paving</v>
      </c>
      <c r="C53" s="18" t="s">
        <v>127</v>
      </c>
      <c r="D53" s="20" t="s">
        <v>136</v>
      </c>
      <c r="E53" s="20" t="s">
        <v>35</v>
      </c>
      <c r="F53" s="20" t="s">
        <v>19</v>
      </c>
      <c r="G53" s="24">
        <v>1919166.82</v>
      </c>
      <c r="H53" s="24">
        <v>2682963.8199999998</v>
      </c>
      <c r="I53" s="21" t="s">
        <v>59</v>
      </c>
      <c r="J53" s="20" t="s">
        <v>24</v>
      </c>
      <c r="K53" s="21" t="s">
        <v>59</v>
      </c>
      <c r="L53" s="20" t="s">
        <v>21</v>
      </c>
    </row>
    <row r="54" spans="1:12" x14ac:dyDescent="0.2">
      <c r="A54" s="2">
        <f t="shared" si="1"/>
        <v>53</v>
      </c>
      <c r="B54" s="5" t="str">
        <f>HYPERLINK("http://cipapp.sandiego.gov/CIPDetail.aspx?ID="&amp;FY20_Published[[#This Row],[Project Number]],C54)</f>
        <v>1105 Sutter Steet SD Emergency</v>
      </c>
      <c r="C54" s="18" t="s">
        <v>124</v>
      </c>
      <c r="D54" s="20" t="s">
        <v>94</v>
      </c>
      <c r="E54" s="20" t="s">
        <v>34</v>
      </c>
      <c r="F54" s="20" t="s">
        <v>117</v>
      </c>
      <c r="G54" s="24">
        <v>750000</v>
      </c>
      <c r="H54" s="24">
        <v>938000</v>
      </c>
      <c r="I54" s="21" t="s">
        <v>59</v>
      </c>
      <c r="J54" s="20" t="s">
        <v>22</v>
      </c>
      <c r="K54" s="21" t="s">
        <v>59</v>
      </c>
      <c r="L54" s="20" t="s">
        <v>22</v>
      </c>
    </row>
    <row r="55" spans="1:12" x14ac:dyDescent="0.2">
      <c r="A55" s="2">
        <f t="shared" si="1"/>
        <v>54</v>
      </c>
      <c r="B55" s="5" t="str">
        <f>HYPERLINK("http://cipapp.sandiego.gov/CIPDetail.aspx?ID="&amp;FY20_Published[[#This Row],[Project Number]],C55)</f>
        <v>4502 Rhode Island Street SD Emergency</v>
      </c>
      <c r="C55" s="18" t="s">
        <v>119</v>
      </c>
      <c r="D55" s="20" t="s">
        <v>129</v>
      </c>
      <c r="E55" s="20" t="s">
        <v>34</v>
      </c>
      <c r="F55" s="20" t="s">
        <v>117</v>
      </c>
      <c r="G55" s="24">
        <v>2000000</v>
      </c>
      <c r="H55" s="24">
        <v>2250000</v>
      </c>
      <c r="I55" s="21" t="s">
        <v>59</v>
      </c>
      <c r="J55" s="20" t="s">
        <v>22</v>
      </c>
      <c r="K55" s="21" t="s">
        <v>59</v>
      </c>
      <c r="L55" s="20" t="s">
        <v>21</v>
      </c>
    </row>
    <row r="56" spans="1:12" x14ac:dyDescent="0.2">
      <c r="A56" s="2">
        <f t="shared" si="1"/>
        <v>55</v>
      </c>
      <c r="B56" s="5" t="str">
        <f>HYPERLINK("http://cipapp.sandiego.gov/CIPDetail.aspx?ID="&amp;FY20_Published[[#This Row],[Project Number]],C56)</f>
        <v>4451 Hermosa Way SD Emergency</v>
      </c>
      <c r="C56" s="18" t="s">
        <v>126</v>
      </c>
      <c r="D56" s="20" t="s">
        <v>135</v>
      </c>
      <c r="E56" s="20" t="s">
        <v>34</v>
      </c>
      <c r="F56" s="20" t="s">
        <v>117</v>
      </c>
      <c r="G56" s="24">
        <v>2750000</v>
      </c>
      <c r="H56" s="24">
        <v>3500000</v>
      </c>
      <c r="I56" s="21" t="s">
        <v>59</v>
      </c>
      <c r="J56" s="20" t="s">
        <v>22</v>
      </c>
      <c r="K56" s="21" t="s">
        <v>59</v>
      </c>
      <c r="L56" s="20" t="s">
        <v>22</v>
      </c>
    </row>
    <row r="57" spans="1:12" x14ac:dyDescent="0.2">
      <c r="A57" s="2">
        <f t="shared" si="1"/>
        <v>56</v>
      </c>
      <c r="B57" s="5" t="str">
        <f>HYPERLINK("http://cipapp.sandiego.gov/CIPDetail.aspx?ID="&amp;FY20_Published[[#This Row],[Project Number]],C57)</f>
        <v>1391 Ava Street SD Emergency</v>
      </c>
      <c r="C57" s="18" t="s">
        <v>125</v>
      </c>
      <c r="D57" s="20" t="s">
        <v>134</v>
      </c>
      <c r="E57" s="20" t="s">
        <v>34</v>
      </c>
      <c r="F57" s="20" t="s">
        <v>118</v>
      </c>
      <c r="G57" s="24">
        <v>500000</v>
      </c>
      <c r="H57" s="24">
        <v>750000</v>
      </c>
      <c r="I57" s="21" t="s">
        <v>59</v>
      </c>
      <c r="J57" s="20" t="s">
        <v>22</v>
      </c>
      <c r="K57" s="21" t="s">
        <v>59</v>
      </c>
      <c r="L57" s="20" t="s">
        <v>22</v>
      </c>
    </row>
    <row r="58" spans="1:12" x14ac:dyDescent="0.2">
      <c r="A58" s="2">
        <f t="shared" si="1"/>
        <v>57</v>
      </c>
      <c r="B58" s="5" t="str">
        <f>HYPERLINK("http://cipapp.sandiego.gov/CIPDetail.aspx?ID="&amp;FY20_Published[[#This Row],[Project Number]],C58)</f>
        <v>Guy St Water Main Replacement</v>
      </c>
      <c r="C58" s="18" t="s">
        <v>150</v>
      </c>
      <c r="D58" s="20" t="s">
        <v>143</v>
      </c>
      <c r="E58" s="20" t="s">
        <v>26</v>
      </c>
      <c r="F58" s="20" t="s">
        <v>19</v>
      </c>
      <c r="G58" s="24">
        <v>1718051.35</v>
      </c>
      <c r="H58" s="24">
        <v>1718051.35</v>
      </c>
      <c r="I58" s="21" t="s">
        <v>59</v>
      </c>
      <c r="J58" s="20" t="s">
        <v>24</v>
      </c>
      <c r="K58" s="21" t="s">
        <v>59</v>
      </c>
      <c r="L58" s="20" t="s">
        <v>24</v>
      </c>
    </row>
    <row r="59" spans="1:12" x14ac:dyDescent="0.2">
      <c r="A59" s="2">
        <f t="shared" si="1"/>
        <v>58</v>
      </c>
      <c r="B59" s="5" t="str">
        <f>HYPERLINK("http://cipapp.sandiego.gov/CIPDetail.aspx?ID="&amp;FY20_Published[[#This Row],[Project Number]],C59)</f>
        <v>3575 Nile Street SD Emergency</v>
      </c>
      <c r="C59" s="18" t="s">
        <v>121</v>
      </c>
      <c r="D59" s="20" t="s">
        <v>131</v>
      </c>
      <c r="E59" s="20" t="s">
        <v>34</v>
      </c>
      <c r="F59" s="20" t="s">
        <v>118</v>
      </c>
      <c r="G59" s="24">
        <v>80000</v>
      </c>
      <c r="H59" s="24">
        <v>125000</v>
      </c>
      <c r="I59" s="21" t="s">
        <v>59</v>
      </c>
      <c r="J59" s="20" t="s">
        <v>22</v>
      </c>
      <c r="K59" s="21" t="s">
        <v>59</v>
      </c>
      <c r="L59" s="20" t="s">
        <v>24</v>
      </c>
    </row>
    <row r="60" spans="1:12" x14ac:dyDescent="0.2">
      <c r="A60" s="2">
        <f t="shared" si="1"/>
        <v>59</v>
      </c>
      <c r="B60" s="5" t="str">
        <f>HYPERLINK("http://cipapp.sandiego.gov/CIPDetail.aspx?ID="&amp;FY20_Published[[#This Row],[Project Number]],C60)</f>
        <v>EMTS Boat Dock Esplanade</v>
      </c>
      <c r="C60" s="18" t="s">
        <v>151</v>
      </c>
      <c r="D60" s="20" t="s">
        <v>144</v>
      </c>
      <c r="E60" s="20" t="s">
        <v>26</v>
      </c>
      <c r="F60" s="20" t="s">
        <v>0</v>
      </c>
      <c r="G60" s="24">
        <v>1563875</v>
      </c>
      <c r="H60" s="24">
        <v>3400851</v>
      </c>
      <c r="I60" s="21" t="s">
        <v>59</v>
      </c>
      <c r="J60" s="20" t="s">
        <v>24</v>
      </c>
      <c r="K60" s="21" t="s">
        <v>59</v>
      </c>
      <c r="L60" s="20" t="s">
        <v>21</v>
      </c>
    </row>
    <row r="61" spans="1:12" x14ac:dyDescent="0.2">
      <c r="A61" s="2">
        <f t="shared" si="1"/>
        <v>60</v>
      </c>
      <c r="B61" s="5" t="str">
        <f>HYPERLINK("http://cipapp.sandiego.gov/CIPDetail.aspx?ID="&amp;FY20_Published[[#This Row],[Project Number]],C61)</f>
        <v>Beyer Park Development</v>
      </c>
      <c r="C61" s="18" t="s">
        <v>37</v>
      </c>
      <c r="D61" s="20" t="s">
        <v>46</v>
      </c>
      <c r="E61" s="20" t="s">
        <v>25</v>
      </c>
      <c r="F61" s="20" t="s">
        <v>0</v>
      </c>
      <c r="G61" s="24">
        <v>16648310</v>
      </c>
      <c r="H61" s="24">
        <v>22446340</v>
      </c>
      <c r="I61" s="21" t="s">
        <v>59</v>
      </c>
      <c r="J61" s="20" t="s">
        <v>24</v>
      </c>
      <c r="K61" s="21" t="s">
        <v>59</v>
      </c>
      <c r="L61" s="20" t="s">
        <v>21</v>
      </c>
    </row>
    <row r="62" spans="1:12" x14ac:dyDescent="0.2">
      <c r="B62" s="5"/>
      <c r="C62" s="3"/>
      <c r="D62" s="17"/>
      <c r="E62" s="16"/>
      <c r="F62" s="15"/>
      <c r="G62" s="25"/>
      <c r="H62" s="25"/>
      <c r="I62" s="14"/>
      <c r="J62" s="3"/>
      <c r="K62" s="14"/>
      <c r="L62" s="3"/>
    </row>
    <row r="63" spans="1:12" x14ac:dyDescent="0.2">
      <c r="A63" s="12"/>
      <c r="B63" s="12"/>
      <c r="C63" s="13"/>
      <c r="D63" s="29" t="str">
        <f>SUBTOTAL(103,C2:C61)&amp;" CIP Projects"</f>
        <v>60 CIP Projects</v>
      </c>
      <c r="E63" s="29"/>
      <c r="F63" s="29"/>
      <c r="G63" s="30">
        <f>SUBTOTAL(109,FY20_Published[Estimated Total Contract Cost ($)])</f>
        <v>212917793.99999997</v>
      </c>
      <c r="H63" s="30">
        <f>SUBTOTAL(109,FY20_Published[Estimated Total Project Cost ($)])</f>
        <v>290870737.8775</v>
      </c>
    </row>
  </sheetData>
  <conditionalFormatting sqref="C62 D2:D61">
    <cfRule type="duplicateValues" dxfId="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A8" sqref="A8"/>
    </sheetView>
  </sheetViews>
  <sheetFormatPr baseColWidth="10" defaultColWidth="8.83203125" defaultRowHeight="15" x14ac:dyDescent="0.2"/>
  <cols>
    <col min="1" max="1" width="29.33203125" bestFit="1" customWidth="1"/>
    <col min="2" max="2" width="35.5" bestFit="1" customWidth="1"/>
    <col min="3" max="3" width="25.5" bestFit="1" customWidth="1"/>
  </cols>
  <sheetData>
    <row r="1" spans="1:3" ht="21" x14ac:dyDescent="0.2">
      <c r="A1" s="10" t="s">
        <v>15</v>
      </c>
    </row>
    <row r="3" spans="1:3" x14ac:dyDescent="0.2">
      <c r="A3" t="s">
        <v>14</v>
      </c>
      <c r="B3" t="s">
        <v>12</v>
      </c>
      <c r="C3" t="s">
        <v>13</v>
      </c>
    </row>
    <row r="4" spans="1:3" x14ac:dyDescent="0.2">
      <c r="A4" s="31" t="s">
        <v>25</v>
      </c>
      <c r="B4" s="28">
        <v>32355900</v>
      </c>
      <c r="C4" s="28">
        <v>47704831.019999996</v>
      </c>
    </row>
    <row r="5" spans="1:3" x14ac:dyDescent="0.2">
      <c r="A5" s="31" t="s">
        <v>26</v>
      </c>
      <c r="B5" s="28">
        <v>84224624.469999999</v>
      </c>
      <c r="C5" s="28">
        <v>117962010.20999999</v>
      </c>
    </row>
    <row r="6" spans="1:3" x14ac:dyDescent="0.2">
      <c r="A6" s="31" t="s">
        <v>27</v>
      </c>
      <c r="B6" s="28">
        <v>3578705</v>
      </c>
      <c r="C6" s="28">
        <v>4248000</v>
      </c>
    </row>
    <row r="7" spans="1:3" x14ac:dyDescent="0.2">
      <c r="A7" s="31" t="s">
        <v>34</v>
      </c>
      <c r="B7" s="28">
        <v>26026200</v>
      </c>
      <c r="C7" s="28">
        <v>35938300</v>
      </c>
    </row>
    <row r="8" spans="1:3" x14ac:dyDescent="0.2">
      <c r="A8" s="31" t="s">
        <v>35</v>
      </c>
      <c r="B8" s="28">
        <v>66400296.530000001</v>
      </c>
      <c r="C8" s="28">
        <v>84268728.19749999</v>
      </c>
    </row>
    <row r="9" spans="1:3" x14ac:dyDescent="0.2">
      <c r="A9" s="31" t="s">
        <v>116</v>
      </c>
      <c r="B9" s="28">
        <v>332068</v>
      </c>
      <c r="C9" s="28">
        <v>748868.45</v>
      </c>
    </row>
    <row r="10" spans="1:3" x14ac:dyDescent="0.2">
      <c r="A10" s="3" t="s">
        <v>82</v>
      </c>
      <c r="B10" s="28">
        <v>212917794</v>
      </c>
      <c r="C10" s="28">
        <v>290870737.8775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Kosta, Linda</cp:lastModifiedBy>
  <dcterms:created xsi:type="dcterms:W3CDTF">2019-03-14T23:25:18Z</dcterms:created>
  <dcterms:modified xsi:type="dcterms:W3CDTF">2024-05-17T16:32:42Z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