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6/3_Published - Website/Adopted/WebIT Deliverable/"/>
    </mc:Choice>
  </mc:AlternateContent>
  <xr:revisionPtr revIDLastSave="50" documentId="8_{6437778E-7F1A-48EB-AF44-96A8E0232F40}" xr6:coauthVersionLast="47" xr6:coauthVersionMax="47" xr10:uidLastSave="{9D1143DE-4CD5-4199-9180-07612618EF2B}"/>
  <bookViews>
    <workbookView xWindow="-108" yWindow="-108" windowWidth="23256" windowHeight="12456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5" l="1"/>
  <c r="B8" i="5"/>
  <c r="B61" i="5"/>
  <c r="B10" i="5"/>
  <c r="B47" i="5"/>
  <c r="B3" i="5"/>
  <c r="B89" i="5"/>
  <c r="B38" i="5"/>
  <c r="B34" i="5"/>
  <c r="B77" i="5"/>
  <c r="B12" i="5"/>
  <c r="B71" i="5"/>
  <c r="B56" i="5"/>
  <c r="B63" i="5"/>
  <c r="B84" i="5"/>
  <c r="B49" i="5"/>
  <c r="B31" i="5"/>
  <c r="B44" i="5"/>
  <c r="B88" i="5"/>
  <c r="B7" i="5"/>
  <c r="B35" i="5"/>
  <c r="B66" i="5"/>
  <c r="B24" i="5"/>
  <c r="B72" i="5"/>
  <c r="B53" i="5"/>
  <c r="B33" i="5"/>
  <c r="B59" i="5"/>
  <c r="B13" i="5"/>
  <c r="B41" i="5"/>
  <c r="B68" i="5"/>
  <c r="B4" i="5"/>
  <c r="B40" i="5"/>
  <c r="B76" i="5"/>
  <c r="B20" i="5"/>
  <c r="B43" i="5"/>
  <c r="B51" i="5"/>
  <c r="B94" i="5"/>
  <c r="B22" i="5"/>
  <c r="B28" i="5"/>
  <c r="B27" i="5"/>
  <c r="B62" i="5"/>
  <c r="B90" i="5"/>
  <c r="B81" i="5"/>
  <c r="B21" i="5"/>
  <c r="B57" i="5"/>
  <c r="B45" i="5"/>
  <c r="B96" i="5"/>
  <c r="B15" i="5"/>
  <c r="B48" i="5"/>
  <c r="B46" i="5"/>
  <c r="B14" i="5"/>
  <c r="B82" i="5"/>
  <c r="B30" i="5"/>
  <c r="B80" i="5"/>
  <c r="B87" i="5"/>
  <c r="B74" i="5"/>
  <c r="B73" i="5"/>
  <c r="B55" i="5"/>
  <c r="B23" i="5"/>
  <c r="B83" i="5"/>
  <c r="B64" i="5"/>
  <c r="B58" i="5"/>
  <c r="B26" i="5"/>
  <c r="B60" i="5"/>
  <c r="B2" i="5"/>
  <c r="B69" i="5"/>
  <c r="B50" i="5"/>
  <c r="B65" i="5"/>
  <c r="B11" i="5"/>
  <c r="B36" i="5"/>
  <c r="B29" i="5"/>
  <c r="B93" i="5"/>
  <c r="B95" i="5"/>
  <c r="B25" i="5"/>
  <c r="B17" i="5"/>
  <c r="B78" i="5"/>
  <c r="B52" i="5"/>
  <c r="B6" i="5"/>
  <c r="B54" i="5"/>
  <c r="B37" i="5"/>
  <c r="B39" i="5"/>
  <c r="B86" i="5"/>
  <c r="B91" i="5"/>
  <c r="B19" i="5"/>
  <c r="B70" i="5"/>
  <c r="B5" i="5"/>
  <c r="B18" i="5"/>
  <c r="B75" i="5"/>
  <c r="B9" i="5"/>
  <c r="B67" i="5"/>
  <c r="B16" i="5"/>
  <c r="B42" i="5"/>
  <c r="B92" i="5"/>
  <c r="B85" i="5"/>
  <c r="B32" i="5"/>
  <c r="D98" i="5" l="1"/>
  <c r="G98" i="5" l="1"/>
  <c r="H98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</calcChain>
</file>

<file path=xl/sharedStrings.xml><?xml version="1.0" encoding="utf-8"?>
<sst xmlns="http://schemas.openxmlformats.org/spreadsheetml/2006/main" count="785" uniqueCount="222">
  <si>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</si>
  <si>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</si>
  <si>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</si>
  <si>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</si>
  <si>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</si>
  <si>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</si>
  <si>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</si>
  <si>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</si>
  <si>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</si>
  <si>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</si>
  <si>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</si>
  <si>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</si>
  <si>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</si>
  <si>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</si>
  <si>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</si>
  <si>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</si>
  <si>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</si>
  <si>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</si>
  <si>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</si>
  <si>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</si>
  <si>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</si>
  <si>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</si>
  <si>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</si>
  <si>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</si>
  <si>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</si>
  <si>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</si>
  <si>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Stormwater</t>
  </si>
  <si>
    <t>Transportation</t>
  </si>
  <si>
    <t>FY23</t>
  </si>
  <si>
    <t>Solana Highlands NP-Comfort Station</t>
  </si>
  <si>
    <t>B13010</t>
  </si>
  <si>
    <t>S16032</t>
  </si>
  <si>
    <t>B22012</t>
  </si>
  <si>
    <t>B18112</t>
  </si>
  <si>
    <t>B18115</t>
  </si>
  <si>
    <t>B18183</t>
  </si>
  <si>
    <t>Old Salt Pool Access Stairs</t>
  </si>
  <si>
    <t>Accelerated Sewer Referral Group 847</t>
  </si>
  <si>
    <t>Sewer &amp; AC Water Group 1055 (W)</t>
  </si>
  <si>
    <t>Sewer &amp; AC Water Group 1055 (S)</t>
  </si>
  <si>
    <t>B22062</t>
  </si>
  <si>
    <t>AC Water &amp; Sewer Group 1029 (P)</t>
  </si>
  <si>
    <t>FY 2024 Total</t>
  </si>
  <si>
    <t>25th (SB) (Coronado-Grove) Rd Imp UU995</t>
  </si>
  <si>
    <t>El Cuervo Adobe Improvements</t>
  </si>
  <si>
    <t>Mt View Sports Courts ADA Improvements</t>
  </si>
  <si>
    <t>Fanuel St III (Grand-PB Dr) Rd Imp UU188</t>
  </si>
  <si>
    <t>32nd St PH I (Market-F St) Rd Imp UU386</t>
  </si>
  <si>
    <t>Miramar WTP Caustic Pumping System</t>
  </si>
  <si>
    <t>31st Street (Market-L St) Rd Imp UU11</t>
  </si>
  <si>
    <t>Wightman (Chamoune -Euclid) Rd Imp UU388</t>
  </si>
  <si>
    <t>Howard PHI-II(Park-Texas) Rd Imp UU71-72</t>
  </si>
  <si>
    <t>Willie Henderson Lighting Upgrades</t>
  </si>
  <si>
    <t>Coronado SB (27th SB-Madden)Rd Imp UU193</t>
  </si>
  <si>
    <t>Mission Bl(Loring-Turquoise) Rd Imp UU30</t>
  </si>
  <si>
    <t>Police HQ Security Fencing</t>
  </si>
  <si>
    <t>Block 6DD1 (Clairemont Mesa)Rd Imp UU410</t>
  </si>
  <si>
    <t>NCWRP - Chiller Replacement</t>
  </si>
  <si>
    <t>Rancho Bernardo CP Dog Park</t>
  </si>
  <si>
    <t>HIDDEN TRAILS NEIGHBORHOOD PARK</t>
  </si>
  <si>
    <t>Pressure Reducing Stations Upgrades Phs1</t>
  </si>
  <si>
    <t>Otay 2nd Pipeline Phase 3</t>
  </si>
  <si>
    <t>Palm Avenue Interstate 805 Interchange</t>
  </si>
  <si>
    <t>B18150</t>
  </si>
  <si>
    <t>S14006</t>
  </si>
  <si>
    <t>B21114</t>
  </si>
  <si>
    <t>B17071</t>
  </si>
  <si>
    <t>B18144</t>
  </si>
  <si>
    <t>B23014</t>
  </si>
  <si>
    <t>B18147</t>
  </si>
  <si>
    <t>B18138</t>
  </si>
  <si>
    <t>B18136</t>
  </si>
  <si>
    <t>B18148</t>
  </si>
  <si>
    <t>B23011</t>
  </si>
  <si>
    <t>B18137</t>
  </si>
  <si>
    <t>B22037</t>
  </si>
  <si>
    <t>B18140</t>
  </si>
  <si>
    <t>B22080</t>
  </si>
  <si>
    <t>L17000.7</t>
  </si>
  <si>
    <t>B18142</t>
  </si>
  <si>
    <t>B20148</t>
  </si>
  <si>
    <t>L20000.2</t>
  </si>
  <si>
    <t>S00995</t>
  </si>
  <si>
    <t>B16017</t>
  </si>
  <si>
    <t>B16158</t>
  </si>
  <si>
    <t>S00869</t>
  </si>
  <si>
    <t>General Services</t>
  </si>
  <si>
    <t>Agency/ Developer Managed Built - City Paid</t>
  </si>
  <si>
    <t>FY25</t>
  </si>
  <si>
    <t>B15065</t>
  </si>
  <si>
    <t>B15097</t>
  </si>
  <si>
    <t>B16094</t>
  </si>
  <si>
    <t>B17019</t>
  </si>
  <si>
    <t>B17143</t>
  </si>
  <si>
    <t>B18026</t>
  </si>
  <si>
    <t>B18104</t>
  </si>
  <si>
    <t>B19049</t>
  </si>
  <si>
    <t>B19056</t>
  </si>
  <si>
    <t>B19071</t>
  </si>
  <si>
    <t>B19095</t>
  </si>
  <si>
    <t>B19142</t>
  </si>
  <si>
    <t>B19163</t>
  </si>
  <si>
    <t>B19196</t>
  </si>
  <si>
    <t>B19206</t>
  </si>
  <si>
    <t>B20008</t>
  </si>
  <si>
    <t>B20010</t>
  </si>
  <si>
    <t>B20023</t>
  </si>
  <si>
    <t>B20038</t>
  </si>
  <si>
    <t>B20039</t>
  </si>
  <si>
    <t xml:space="preserve">B20104 </t>
  </si>
  <si>
    <t>B20116</t>
  </si>
  <si>
    <t>B20122</t>
  </si>
  <si>
    <t>B20140</t>
  </si>
  <si>
    <t>B21075</t>
  </si>
  <si>
    <t>B22002</t>
  </si>
  <si>
    <t>B22008</t>
  </si>
  <si>
    <t>B22020</t>
  </si>
  <si>
    <t>B22031</t>
  </si>
  <si>
    <t>B22047</t>
  </si>
  <si>
    <t>B22101</t>
  </si>
  <si>
    <t>B22111</t>
  </si>
  <si>
    <t>B22139</t>
  </si>
  <si>
    <t>B22157</t>
  </si>
  <si>
    <t>B23000</t>
  </si>
  <si>
    <t>B23030</t>
  </si>
  <si>
    <t>B23071</t>
  </si>
  <si>
    <t>B23075</t>
  </si>
  <si>
    <t>B23110</t>
  </si>
  <si>
    <t>B23145</t>
  </si>
  <si>
    <t>B23147</t>
  </si>
  <si>
    <t>B23148</t>
  </si>
  <si>
    <t>B24015</t>
  </si>
  <si>
    <t>B24096</t>
  </si>
  <si>
    <t>B24109</t>
  </si>
  <si>
    <t>B24118</t>
  </si>
  <si>
    <t>B24135</t>
  </si>
  <si>
    <t>B24137</t>
  </si>
  <si>
    <t>B25007</t>
  </si>
  <si>
    <t>B25014</t>
  </si>
  <si>
    <t>B25049</t>
  </si>
  <si>
    <t>B25063</t>
  </si>
  <si>
    <t>B25067</t>
  </si>
  <si>
    <t>B25068</t>
  </si>
  <si>
    <t>B25069</t>
  </si>
  <si>
    <t>B25083</t>
  </si>
  <si>
    <t>B26000</t>
  </si>
  <si>
    <t>B26003</t>
  </si>
  <si>
    <t>L24000.2</t>
  </si>
  <si>
    <t>S10008</t>
  </si>
  <si>
    <t>S18000</t>
  </si>
  <si>
    <t>S20015</t>
  </si>
  <si>
    <t>S23010</t>
  </si>
  <si>
    <t>S23013</t>
  </si>
  <si>
    <t>S24013</t>
  </si>
  <si>
    <t>MTRP Trail System Management</t>
  </si>
  <si>
    <t>Pacific Beach TS Interconnect Upgrade</t>
  </si>
  <si>
    <t>Block 8R UUP - CIP</t>
  </si>
  <si>
    <t>Jamacha Lomita Storm Drain</t>
  </si>
  <si>
    <t>31st St @ National Ave Traffic Signal</t>
  </si>
  <si>
    <t>Storm Drain Group 763</t>
  </si>
  <si>
    <t>Narragansett Avenue Access</t>
  </si>
  <si>
    <t>Alvarado TS Water Main Relocations</t>
  </si>
  <si>
    <t>South Chollas Landfill Gas Collection System Improvements</t>
  </si>
  <si>
    <t>Camino Del Rio West &amp; Moore St Median</t>
  </si>
  <si>
    <t>Torrey Pines Rd, Prospect-Coast Walk GR</t>
  </si>
  <si>
    <t>Traffic Signal Mods Grp 19-02</t>
  </si>
  <si>
    <t>Streamview Drive Green Infrastructure</t>
  </si>
  <si>
    <t>Pacific Beach Improv 1 (W)</t>
  </si>
  <si>
    <t>Rose Marie Starns Parking Lot Imprvemts</t>
  </si>
  <si>
    <t>Mission Valley West Improv 1 (W)</t>
  </si>
  <si>
    <t>Mission Valley West Improv 1 (S)</t>
  </si>
  <si>
    <t>Colina Del Sol Improv 1 (S)</t>
  </si>
  <si>
    <t>Colina Del Sol Improv 1 (W)</t>
  </si>
  <si>
    <t>La Jolla Improv 3 (W)</t>
  </si>
  <si>
    <t>Northern Garage Dorm Repl</t>
  </si>
  <si>
    <t>Chollas Creek Improv 1 (W)</t>
  </si>
  <si>
    <t>Ruffin Canyon Trail</t>
  </si>
  <si>
    <t>Air &amp; Space Museum Roof Replacement</t>
  </si>
  <si>
    <t>SBWRP Reverse Osmosis System</t>
  </si>
  <si>
    <t>Mississippi St @ El Cajon Blvd T/Signal</t>
  </si>
  <si>
    <t>Pump Station 64 Valve Replacement</t>
  </si>
  <si>
    <t>SV Dam Low Level Outlet Improvements</t>
  </si>
  <si>
    <t>Chollas View Improv 1 (S)</t>
  </si>
  <si>
    <t>Fairmount Park Improv 1 (W)</t>
  </si>
  <si>
    <t>Paradise Hills Community Park Trail</t>
  </si>
  <si>
    <t>Dr. Bertha O. Pendleton Park Improvement</t>
  </si>
  <si>
    <t>Front &amp; Washington TS Modification</t>
  </si>
  <si>
    <t>Center City Traffic Signals-15th Street</t>
  </si>
  <si>
    <t>Scripps Miramar Ranch Library Roof Repl</t>
  </si>
  <si>
    <t>Terminal Parking Lot East Rehabilitation</t>
  </si>
  <si>
    <t>West Miramar Central Basin Expansion</t>
  </si>
  <si>
    <t>Linda Vista &amp; Comstock Intersection Upg</t>
  </si>
  <si>
    <t>Balboa Park Golf Course Improvements</t>
  </si>
  <si>
    <t>Miramar Valve No2 Replacement</t>
  </si>
  <si>
    <t>Black Mountain Reservoir Spillway Stairs</t>
  </si>
  <si>
    <t>47th St &amp; Hartley St HAWK</t>
  </si>
  <si>
    <t>Osler Street Traffic Calming</t>
  </si>
  <si>
    <t>Otay Mesa Rd Pedestrian Improvements</t>
  </si>
  <si>
    <t>Rosecrans St &amp; Byron St Shel Isl Signal</t>
  </si>
  <si>
    <t>Saturn Blvd Sidewalk Installation</t>
  </si>
  <si>
    <t>Washington &amp; Albatross HAWK</t>
  </si>
  <si>
    <t>Mission Blvd South Loring Overlay</t>
  </si>
  <si>
    <t>Roswell Street Overlay</t>
  </si>
  <si>
    <t>AC Overlay Group 2507</t>
  </si>
  <si>
    <t>AC Water &amp; Sewer Group 1033 North (W)</t>
  </si>
  <si>
    <t>AC Overlay Group 2511</t>
  </si>
  <si>
    <t>AC Overlay Group 2511A</t>
  </si>
  <si>
    <t>AC Overlay Group 2511B</t>
  </si>
  <si>
    <t>AC Overlay Group 2511C</t>
  </si>
  <si>
    <t>AC Overlay Group 2520 UUP</t>
  </si>
  <si>
    <t>Sidewalk Replacement Group 2530 - U &amp; MM</t>
  </si>
  <si>
    <t>Office Trailers Replacement</t>
  </si>
  <si>
    <t>Pump Station 2 Improvement and Modernization</t>
  </si>
  <si>
    <t>El Monte Pipeline No. 2</t>
  </si>
  <si>
    <t>Streamview Drive Improvements Phase 2</t>
  </si>
  <si>
    <t>Ocean Beach Branch Library</t>
  </si>
  <si>
    <t>City Hts Library Performance Annex Imp</t>
  </si>
  <si>
    <t>Minor Contract</t>
  </si>
  <si>
    <t>Quick Build</t>
  </si>
  <si>
    <t>Economic Development</t>
  </si>
  <si>
    <t>Library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</si>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</sst>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903.389485416665" createdVersion="6" refreshedVersion="8" minRefreshableVersion="3" recordCount="95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95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9">
        <s v="Transportation"/>
        <s v="Public Utilities"/>
        <s v="Stormwater"/>
        <s v="Parks &amp; Recreation"/>
        <s v="General Services"/>
        <s v="Environmental Services"/>
        <s v="Economic Development"/>
        <s v="Library"/>
        <s v="Library Department" u="1"/>
        <s v="Fire-Rescue" u="1"/>
        <s v="" u="1"/>
        <s v="Lincoln Park Improv 1 (W)" u="1"/>
        <m u="1"/>
        <s v="AC Water &amp; Sewer Group 1040 (S)" u="1"/>
        <s v="University City Improv 1 (W)" u="1"/>
        <s v="AC Water &amp; Sewer Group 1029 (P)" u="1"/>
        <s v="Urban Village Idea Lab ? HVAC Repl" u="1"/>
        <s v="Morena Improv 3 (S)" u="1"/>
        <s v="Encanto Improv 2 (W)" u="1"/>
        <s v="Lincoln Park Improv 1 (S)" u="1"/>
        <s v="Miramar Place CNG Facility Upgrades" u="1"/>
        <s v="Real Estate Assets Department" u="1"/>
        <s v="Sewer &amp; AC Water Group 1055 (S)" u="1"/>
        <s v="TBD" u="1"/>
        <s v="Fire Station 48" u="1"/>
        <s v="Solana Highlands NP-Comfort Station" u="1"/>
        <s v="Parks &amp; Recreation Department" u="1"/>
        <s v="South Mission Beach GI" u="1"/>
        <s v="AC Water &amp; Sewer Group 1040 (W)" u="1"/>
        <s v="South Mission Beach SD Replacement" u="1"/>
        <s v="Citywide Street Lights 1901" u="1"/>
        <s v="Street Division" u="1"/>
        <e v="#N/A" u="1"/>
        <s v="ADA Compliance and Accessibility Department" u="1"/>
        <s v="Carmel Grove NP-Comfort Station" u="1"/>
        <s v="Miramar Valves Replacement" u="1"/>
        <s v="Rancho Bernardo Improv 1 (S)" u="1"/>
        <s v="Transportation Engineering &amp; Operations Division" u="1"/>
        <s v="University City Improv 2 (S)" u="1"/>
        <s v="Sunset Point Comfort Station Imp" u="1"/>
        <s v="Sewer &amp; AC Water Group 1055 (W)" u="1"/>
        <s v="MBC Operations Blding Roof Repl" u="1"/>
        <s v="Morena Pipeline" u="1"/>
        <s v="Police Department" u="1"/>
        <s v="Asphalt Overlay 2200 (SS)" u="1"/>
        <s v="El Carmel Comfort Station Improvements" u="1"/>
        <s v="Oak Park Improv 2 (W)" u="1"/>
        <s v="Fire-Rescue Department" u="1"/>
        <s v="Street" u="1"/>
        <s v="Sage Canyon NP Concession Bldg-Develop" u="1"/>
        <s v="Transportation and Storm Water Department - Storm Water Division" u="1"/>
        <s v="Torrey Pines Rd Ped Hybrid Beacon" u="1"/>
        <s v="Park &amp; Recreation" u="1"/>
        <s v="DeAnza North East Parking Lot" u="1"/>
        <s v="Montezuma PPL/Mid City Pipeline Ph 2" u="1"/>
        <s v="TSWD Street" u="1"/>
        <s v="PQPS VFD Replacement Project" u="1"/>
        <s v="Sunset Point Parking Lot Improvements" u="1"/>
        <s v="Normal Heights Improv 1 (S)" u="1"/>
        <s v="Real Estate Assets - Facilities" u="1"/>
        <s v="San Ysidro Act Cntr Prking Lot &amp; ADA Imp" u="1"/>
        <s v="Orange Ave RD Imp UU24" u="1"/>
        <s v="Real Estate Assets" u="1"/>
        <s v="Beyer Park Development" u="1"/>
        <s v="Fleet Services" u="1"/>
        <s v="Pollution Prevention Division" u="1"/>
        <s v="Normal Heights Improv 1 (W)" u="1"/>
        <s v="Public Utilities " u="1"/>
        <s v="Citywide Street Lights Group 1801" u="1"/>
        <s v="Ash Street Signal Mods" u="1"/>
        <s v="Tecolote Canyon Trunk Sewer Improvement" u="1"/>
        <s v="Carmel Del Mar NP Comfort Station - Dev" u="1"/>
        <s v="South Mission Beach SD Replacement (BL)" u="1"/>
        <s v="Morena Bl &amp; W. Bernardo Medians" u="1"/>
        <s v="Alvarado 2nd Extension Pipeline (BL)" u="1"/>
        <s v="TSWD SWD" u="1"/>
        <s v="Accelerated Sewer Referral Group 847" u="1"/>
        <s v="Lakeside Valve Station Replacement" u="1"/>
        <s v="Sidewalk Replacement Group 1903-SE &amp; CH" u="1"/>
        <s v="Sidewalk Replacement Group 1902-CM" u="1"/>
        <s v="Kettner &amp; Palm Pedestrian Hybrid Beacon" u="1"/>
        <s v="Southcrest Green Infrastructure (GI)" u="1"/>
        <s v="Fire-Rescue Department (FS)" u="1"/>
        <s v="Sewer &amp; AC Water Group 793A (S)" u="1"/>
        <s v="North City Genesee Medians" u="1"/>
        <s v="South Miramar Landfill Gas Collection System Improvements" u="1"/>
        <s v="MBC Gas Detect Syst Replace" u="1"/>
        <s v="University City Improv 1 (BL)" u="1"/>
        <s v="Development Services Department" u="1"/>
        <s v="Allied Gardens Improve 3 (S)" u="1"/>
        <s v="Signal Mods in Barrio Logan" u="1"/>
        <s v="EMTS Boat Dock Esplanade" u="1"/>
        <s v="Police HQ Elevator Modernization" u="1"/>
        <s v="Sewer &amp; AC Water Group 793A (W)" u="1"/>
        <s v="Sidewalk Replacement Group 2331" u="1"/>
        <s v="ADA Mid-City MS TSW-1" u="1"/>
        <s v="Chatsworth Blvd RRFB &amp; Ped Refuge Island" u="1"/>
        <s v="Marcy Neighborhood Park Improvements" u="1"/>
        <s v="Aquarius &amp; Camino Ruiz Traff. Signal" u="1"/>
        <s v="54th-Market to Santa Margarita Sidwlk" u="1"/>
        <s v="Morena Improv 3A (W)" u="1"/>
        <s v="47th St @ Solola Ave T/Signal" u="1"/>
        <s v="Tecolote Cyn GC Water Conn" u="1"/>
        <s v="Lake Murray Improv 3 (S)" u="1"/>
        <s v="Bay Ho Improv 2 (S)" u="1"/>
        <s v="Allied Gardens Improv 3 (P)" u="1"/>
        <s v="Bay Ho Improv 2 (W)" u="1"/>
        <s v="ADA" u="1"/>
        <s v="DSD" u="1"/>
        <s v="TSW" u="1"/>
        <s v="Mountain View Improv 1 (S)" u="1"/>
        <s v="Fleet Operations" u="1"/>
        <s v="Water &amp; Sewer Group 965 (S)" u="1"/>
        <s v="University City Improv 1 (S)" u="1"/>
        <s v="West Miramar Landfill Central Basin Expansion" u="1"/>
        <s v="Asphalt Overlay 2202 (SS)" u="1"/>
        <s v="Transportation and Storm Water Department - Street Division" u="1"/>
        <s v="Fire (FS)" u="1"/>
        <s v="Crown Point Playground Improvements" u="1"/>
        <s v="(blank)" u="1"/>
        <s v="Water &amp; Sewer Group 965 (W)" u="1"/>
        <s v="TEO" u="1"/>
        <s v="Miramar Reservoir Recreation Facilities" u="1"/>
        <s v="Transportation &amp; Storm Water " u="1"/>
        <s v="Public Utilities Department" u="1"/>
        <s v="Encanto Improv 2 (S)" u="1"/>
        <s v="Airports Department" u="1"/>
        <s v="Redwood Village Standpipe Main Replcm." u="1"/>
        <s v="Sustainability" u="1"/>
        <s v="Ventura Comfort Station Imp" u="1"/>
        <s v="Transportation and Storm Water" u="1"/>
        <s v="MLK CP MV Racquet Club W&amp;S Connection" u="1"/>
        <s v="Old Salt Pool Access Stairs" u="1"/>
        <s v="Egger/South Bay Comm Pk ADA Improvements" u="1"/>
        <s v="Transportation &amp; Storm Water" u="1"/>
        <s v="Tierrasanta Improv 2 (S)" u="1"/>
        <s v="Airport Management" u="1"/>
        <s v="ADA Compliance &amp; Accessibility" u="1"/>
        <s v="Allied Gardens Improve 3 (W)" u="1"/>
        <s v="31st St &amp; Market St School Traffic Sgnal" u="1"/>
        <s v="Sidewalk Replacement Group 2330" u="1"/>
        <s v="31st St @ National Ave Traffic Signal" u="1"/>
        <s v="PUD Sewer" u="1"/>
        <s v="Camino Del Rio West &amp; Moore St Median" u="1"/>
        <s v="Alvarado 2nd Extension Pipeline" u="1"/>
        <s v="Police" u="1"/>
        <s v="PQPS Gas Sensor Replacement" u="1"/>
        <s v="Undergrounding Resurfacing (SS)" u="1"/>
        <s v="Citywide" u="1"/>
        <s v="Fire-Rescue Department (Lifeguard)" u="1"/>
        <s v="Mercado Dr at Del Mar Hghts TS" u="1"/>
        <s v="College East Improv 1 (W)" u="1"/>
        <s v="Mira Mesa Pool &amp; Skate Plaza Ph2" u="1"/>
        <s v="70th-Alvarado to Saranac-Sidewalk" u="1"/>
        <s v="Transportation &amp; Storm Water Department" u="1"/>
        <s v="Orange Ave RD Imp UU24 (SS)" u="1"/>
        <s v="Crown Point Parking Lot Improvements" u="1"/>
        <s v="PUD Water" u="1"/>
        <s v="Redwood Village/Rolando Park Improv 1(W)" u="1"/>
        <s v="Oak Park Library" u="1"/>
        <s v="Redwood Village/Rolando Park Improv 2(W)" u="1"/>
        <s v="College East Improv 1 (S)" u="1"/>
        <s v="Redwood Village/Rolando Park Improv 1(S)" u="1"/>
        <s v="Buildings" u="1"/>
        <s v="Mission Bay Athletic Comfort Station Mod" u="1"/>
        <s v="GI Group 1012" u="1"/>
        <s v="Parks and Recreation Department" u="1"/>
        <s v="La Jolla Improv 1 (W)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containsInteger="1" minValue="50000" maxValue="74000000"/>
    </cacheField>
    <cacheField name="Estimated Total Project Cost ($)" numFmtId="166">
      <sharedItems containsSemiMixedTypes="0" containsString="0" containsNumber="1" containsInteger="1" minValue="200000" maxValue="92099966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n v="1"/>
    <s v="MTRP Trail System Management"/>
    <s v="MTRP Trail System Management"/>
    <s v="B13010"/>
    <x v="0"/>
    <s v="Job Order Contract"/>
    <n v="1287092"/>
    <n v="2151901"/>
    <s v="FY25"/>
    <s v="Q2"/>
    <s v="FY26"/>
    <s v="Q1"/>
  </r>
  <r>
    <n v="2"/>
    <s v="Pacific Beach TS Interconnect Upgrade"/>
    <s v="Pacific Beach TS Interconnect Upgrade"/>
    <s v="B15065"/>
    <x v="0"/>
    <s v="Job Order Contract"/>
    <n v="1907076"/>
    <n v="3721865"/>
    <s v="FY26"/>
    <s v="Q1"/>
    <s v="FY26"/>
    <s v="Q3"/>
  </r>
  <r>
    <n v="3"/>
    <s v="Block 8R UUP - CIP"/>
    <s v="Block 8R UUP - CIP"/>
    <s v="B15097"/>
    <x v="0"/>
    <s v="Design Bid Build"/>
    <n v="1114000"/>
    <n v="1964000"/>
    <s v="FY26"/>
    <s v="Q2"/>
    <s v="FY26"/>
    <s v="Q4"/>
  </r>
  <r>
    <n v="4"/>
    <s v="Pressure Reducing Stations Upgrades Phs1"/>
    <s v="Pressure Reducing Stations Upgrades Phs1"/>
    <s v="B16017"/>
    <x v="1"/>
    <s v="Design Bid Build"/>
    <n v="8600000"/>
    <n v="12305000"/>
    <s v="FY26"/>
    <s v="Q1"/>
    <s v="FY26"/>
    <s v="Q2"/>
  </r>
  <r>
    <n v="5"/>
    <s v="Jamacha Lomita Storm Drain"/>
    <s v="Jamacha Lomita Storm Drain"/>
    <s v="B16094"/>
    <x v="2"/>
    <s v="Design Bid Build"/>
    <n v="4150242"/>
    <n v="6839000"/>
    <s v="FY25"/>
    <s v="Q3"/>
    <s v="FY26"/>
    <s v="Q1"/>
  </r>
  <r>
    <n v="6"/>
    <s v="Otay 2nd Pipeline Phase 3"/>
    <s v="Otay 2nd Pipeline Phase 3"/>
    <s v="B16158"/>
    <x v="1"/>
    <s v="Design Bid Build"/>
    <n v="28600000"/>
    <n v="42266000"/>
    <s v="FY26"/>
    <s v="Q1"/>
    <s v="FY26"/>
    <s v="Q4"/>
  </r>
  <r>
    <n v="7"/>
    <s v="31st St @ National Ave Traffic Signal"/>
    <s v="31st St @ National Ave Traffic Signal"/>
    <s v="B17019"/>
    <x v="0"/>
    <s v="Design Bid Build"/>
    <n v="1100000"/>
    <n v="1858400"/>
    <s v="FY26"/>
    <s v="Q1"/>
    <s v="FY26"/>
    <s v="Q4"/>
  </r>
  <r>
    <n v="8"/>
    <s v="Fanuel St III (Grand-PB Dr) Rd Imp UU188"/>
    <s v="Fanuel St III (Grand-PB Dr) Rd Imp UU188"/>
    <s v="B17071"/>
    <x v="0"/>
    <s v="Design Bid Build"/>
    <n v="400000"/>
    <n v="900134"/>
    <s v="FY26"/>
    <s v="Q1"/>
    <s v="FY26"/>
    <s v="Q3"/>
  </r>
  <r>
    <n v="9"/>
    <s v="Storm Drain Group 763"/>
    <s v="Storm Drain Group 763"/>
    <s v="B17143"/>
    <x v="2"/>
    <s v="Design Bid Build"/>
    <n v="832305"/>
    <n v="2679869"/>
    <s v="FY25"/>
    <s v="Q3"/>
    <s v="FY26"/>
    <s v="Q1"/>
  </r>
  <r>
    <n v="10"/>
    <s v="Narragansett Avenue Access"/>
    <s v="Narragansett Avenue Access"/>
    <s v="B18026"/>
    <x v="3"/>
    <s v="Design Bid Build"/>
    <n v="806135"/>
    <n v="2200772"/>
    <s v="FY25"/>
    <s v="Q4"/>
    <s v="FY26"/>
    <s v="Q1"/>
  </r>
  <r>
    <n v="11"/>
    <s v="Alvarado TS Water Main Relocations"/>
    <s v="Alvarado TS Water Main Relocations"/>
    <s v="B18104"/>
    <x v="1"/>
    <s v="Design Bid Build"/>
    <n v="9403562"/>
    <n v="11476867"/>
    <s v="FY26"/>
    <s v="Q1"/>
    <s v="FY26"/>
    <s v="Q3"/>
  </r>
  <r>
    <n v="12"/>
    <s v="Sewer &amp; AC Water Group 1055 (S)"/>
    <s v="Sewer &amp; AC Water Group 1055 (S)"/>
    <s v="B18112"/>
    <x v="1"/>
    <s v="Design Bid Build"/>
    <n v="4475700"/>
    <n v="7357093"/>
    <s v="FY26"/>
    <s v="Q2"/>
    <s v="FY26"/>
    <s v="Q4"/>
  </r>
  <r>
    <n v="13"/>
    <s v="Sewer &amp; AC Water Group 1055 (W)"/>
    <s v="Sewer &amp; AC Water Group 1055 (W)"/>
    <s v="B18115"/>
    <x v="1"/>
    <s v="Design Bid Build"/>
    <n v="2509000"/>
    <n v="4953046"/>
    <s v="FY26"/>
    <s v="Q2"/>
    <s v="FY26"/>
    <s v="Q4"/>
  </r>
  <r>
    <n v="14"/>
    <s v="Howard PHI-II(Park-Texas) Rd Imp UU71-72"/>
    <s v="Howard PHI-II(Park-Texas) Rd Imp UU71-72"/>
    <s v="B18136"/>
    <x v="0"/>
    <s v="Design Bid Build"/>
    <n v="921000"/>
    <n v="1496501"/>
    <s v="FY26"/>
    <s v="Q1"/>
    <s v="FY26"/>
    <s v="Q3"/>
  </r>
  <r>
    <n v="15"/>
    <s v="Coronado SB (27th SB-Madden)Rd Imp UU193"/>
    <s v="Coronado SB (27th SB-Madden)Rd Imp UU193"/>
    <s v="B18137"/>
    <x v="0"/>
    <s v="Design Bid Build"/>
    <n v="665000"/>
    <n v="1092754"/>
    <s v="FY26"/>
    <s v="Q1"/>
    <s v="FY26"/>
    <s v="Q3"/>
  </r>
  <r>
    <n v="16"/>
    <s v="Wightman (Chamoune -Euclid) Rd Imp UU388"/>
    <s v="Wightman (Chamoune -Euclid) Rd Imp UU388"/>
    <s v="B18138"/>
    <x v="0"/>
    <s v="Design Bid Build"/>
    <n v="920000"/>
    <n v="1440000"/>
    <s v="FY26"/>
    <s v="Q1"/>
    <s v="FY26"/>
    <s v="Q3"/>
  </r>
  <r>
    <n v="17"/>
    <s v="Mission Bl(Loring-Turquoise) Rd Imp UU30"/>
    <s v="Mission Bl(Loring-Turquoise) Rd Imp UU30"/>
    <s v="B18140"/>
    <x v="0"/>
    <s v="Job Order Contract"/>
    <n v="980000"/>
    <n v="1419552"/>
    <s v="FY26"/>
    <s v="Q1"/>
    <s v="FY26"/>
    <s v="Q3"/>
  </r>
  <r>
    <n v="18"/>
    <s v="Block 6DD1 (Clairemont Mesa)Rd Imp UU410"/>
    <s v="Block 6DD1 (Clairemont Mesa)Rd Imp UU410"/>
    <s v="B18142"/>
    <x v="0"/>
    <s v="Design Bid Build"/>
    <n v="1032250"/>
    <n v="1896061"/>
    <s v="FY26"/>
    <s v="Q1"/>
    <s v="FY26"/>
    <s v="Q3"/>
  </r>
  <r>
    <n v="19"/>
    <s v="32nd St PH I (Market-F St) Rd Imp UU386"/>
    <s v="32nd St PH I (Market-F St) Rd Imp UU386"/>
    <s v="B18144"/>
    <x v="0"/>
    <s v="Design Bid Build"/>
    <n v="256500"/>
    <n v="811096"/>
    <s v="FY26"/>
    <s v="Q1"/>
    <s v="FY26"/>
    <s v="Q3"/>
  </r>
  <r>
    <n v="20"/>
    <s v="31st Street (Market-L St) Rd Imp UU11"/>
    <s v="31st Street (Market-L St) Rd Imp UU11"/>
    <s v="B18147"/>
    <x v="0"/>
    <s v="Design Bid Build"/>
    <n v="570000"/>
    <n v="1077596"/>
    <s v="FY26"/>
    <s v="Q1"/>
    <s v="FY26"/>
    <s v="Q3"/>
  </r>
  <r>
    <n v="21"/>
    <s v="South Chollas Landfill Gas Collection System Improvements"/>
    <s v="South Chollas Landfill Gas Collection System Improvements"/>
    <s v="B18148"/>
    <x v="0"/>
    <s v="Job Order Contract"/>
    <n v="912067"/>
    <n v="1528991"/>
    <s v="FY26"/>
    <s v="Q1"/>
    <s v="FY26"/>
    <s v="Q3"/>
  </r>
  <r>
    <n v="22"/>
    <s v="25th (SB) (Coronado-Grove) Rd Imp UU995"/>
    <s v="25th (SB) (Coronado-Grove) Rd Imp UU995"/>
    <s v="B18150"/>
    <x v="0"/>
    <s v="Design Bid Build"/>
    <n v="168000"/>
    <n v="650213"/>
    <s v="FY26"/>
    <s v="Q1"/>
    <s v="FY26"/>
    <s v="Q3"/>
  </r>
  <r>
    <n v="23"/>
    <s v="Accelerated Sewer Referral Group 847"/>
    <s v="Accelerated Sewer Referral Group 847"/>
    <s v="B18183"/>
    <x v="1"/>
    <s v="Design Bid Build"/>
    <n v="3687264"/>
    <n v="5855331"/>
    <s v="FY25"/>
    <s v="Q3"/>
    <s v="FY26"/>
    <s v="Q1"/>
  </r>
  <r>
    <n v="24"/>
    <s v="Camino Del Rio West &amp; Moore St Median"/>
    <s v="Camino Del Rio West &amp; Moore St Median"/>
    <s v="B19049"/>
    <x v="0"/>
    <s v="Design Bid Build"/>
    <n v="1872242"/>
    <n v="2615627"/>
    <s v="FY26"/>
    <s v="Q1"/>
    <s v="FY26"/>
    <s v="Q3"/>
  </r>
  <r>
    <n v="25"/>
    <s v="Torrey Pines Rd, Prospect-Coast Walk GR"/>
    <s v="Torrey Pines Rd, Prospect-Coast Walk GR"/>
    <s v="B19056"/>
    <x v="0"/>
    <s v="Design Bid Build"/>
    <n v="1203535"/>
    <n v="2190189"/>
    <s v="FY26"/>
    <s v="Q1"/>
    <s v="FY26"/>
    <s v="Q4"/>
  </r>
  <r>
    <n v="26"/>
    <s v="Traffic Signal Mods Grp 19-02"/>
    <s v="Traffic Signal Mods Grp 19-02"/>
    <s v="B19071"/>
    <x v="0"/>
    <s v="Design Build"/>
    <n v="380350"/>
    <n v="850000"/>
    <s v="FY26"/>
    <s v="Q1"/>
    <s v="FY26"/>
    <s v="Q3"/>
  </r>
  <r>
    <n v="27"/>
    <s v="Streamview Drive Green Infrastructure"/>
    <s v="Streamview Drive Green Infrastructure"/>
    <s v="B19095"/>
    <x v="2"/>
    <s v="Design Bid Build"/>
    <n v="19416048"/>
    <n v="24222655"/>
    <s v="FY26"/>
    <s v="Q2"/>
    <s v="FY26"/>
    <s v="Q4"/>
  </r>
  <r>
    <n v="28"/>
    <s v="Pacific Beach Improv 1 (W)"/>
    <s v="Pacific Beach Improv 1 (W)"/>
    <s v="B19142"/>
    <x v="1"/>
    <s v="Design Bid Build"/>
    <n v="6060100"/>
    <n v="8710558"/>
    <s v="FY26"/>
    <s v="Q2"/>
    <s v="FY26"/>
    <s v="Q4"/>
  </r>
  <r>
    <n v="29"/>
    <s v="Rose Marie Starns Parking Lot Imprvemts"/>
    <s v="Rose Marie Starns Parking Lot Imprvemts"/>
    <s v="B19163"/>
    <x v="3"/>
    <s v="Job Order Contract"/>
    <n v="2981811"/>
    <n v="4044832"/>
    <s v="FY25"/>
    <s v="Q4"/>
    <s v="FY26"/>
    <s v="Q1"/>
  </r>
  <r>
    <n v="30"/>
    <s v="Mission Valley West Improv 1 (W)"/>
    <s v="Mission Valley West Improv 1 (W)"/>
    <s v="B19196"/>
    <x v="1"/>
    <s v="Design Bid Build"/>
    <n v="14632854"/>
    <n v="17666642"/>
    <s v="FY26"/>
    <s v="Q1"/>
    <s v="FY26"/>
    <s v="Q3"/>
  </r>
  <r>
    <n v="31"/>
    <s v="Mission Valley West Improv 1 (S)"/>
    <s v="Mission Valley West Improv 1 (S)"/>
    <s v="B19206"/>
    <x v="1"/>
    <s v="Design Bid Build"/>
    <n v="1463637"/>
    <n v="1814057"/>
    <s v="FY26"/>
    <s v="Q1"/>
    <s v="FY26"/>
    <s v="Q3"/>
  </r>
  <r>
    <n v="32"/>
    <s v="Colina Del Sol Improv 1 (S)"/>
    <s v="Colina Del Sol Improv 1 (S)"/>
    <s v="B20008"/>
    <x v="1"/>
    <s v="Design Bid Build"/>
    <n v="10144735"/>
    <n v="15471795"/>
    <s v="FY26"/>
    <s v="Q2"/>
    <s v="FY26"/>
    <s v="Q4"/>
  </r>
  <r>
    <n v="33"/>
    <s v="Colina Del Sol Improv 1 (W)"/>
    <s v="Colina Del Sol Improv 1 (W)"/>
    <s v="B20010"/>
    <x v="1"/>
    <s v="Design Bid Build"/>
    <n v="7444700"/>
    <n v="11538138"/>
    <s v="FY26"/>
    <s v="Q2"/>
    <s v="FY26"/>
    <s v="Q4"/>
  </r>
  <r>
    <n v="34"/>
    <s v="La Jolla Improv 3 (W)"/>
    <s v="La Jolla Improv 3 (W)"/>
    <s v="B20023"/>
    <x v="1"/>
    <s v="Design Bid Build"/>
    <n v="5000000"/>
    <n v="7210067"/>
    <s v="FY26"/>
    <s v="Q1"/>
    <s v="FY26"/>
    <s v="Q3"/>
  </r>
  <r>
    <n v="35"/>
    <s v="Northern Garage Dorm Repl"/>
    <s v="Northern Garage Dorm Repl"/>
    <s v="B20038"/>
    <x v="1"/>
    <s v="Design Bid Build"/>
    <n v="3478000"/>
    <n v="5108360"/>
    <s v="FY25"/>
    <s v="Q4"/>
    <s v="FY26"/>
    <s v="Q1"/>
  </r>
  <r>
    <n v="36"/>
    <s v="Chollas Creek Improv 1 (W)"/>
    <s v="Chollas Creek Improv 1 (W)"/>
    <s v="B20039"/>
    <x v="1"/>
    <s v="Design Bid Build"/>
    <n v="7297091"/>
    <n v="10350519"/>
    <s v="FY26"/>
    <s v="Q1"/>
    <s v="FY26"/>
    <s v="Q1"/>
  </r>
  <r>
    <n v="37"/>
    <s v="Ruffin Canyon Trail"/>
    <s v="Ruffin Canyon Trail"/>
    <s v="B20104 "/>
    <x v="3"/>
    <s v="Minor Contract"/>
    <n v="90000"/>
    <n v="311981"/>
    <s v="FY25"/>
    <s v="Q4"/>
    <s v="FY26"/>
    <s v="Q1"/>
  </r>
  <r>
    <n v="38"/>
    <s v="Air &amp; Space Museum Roof Replacement"/>
    <s v="Air &amp; Space Museum Roof Replacement"/>
    <s v="B20116"/>
    <x v="4"/>
    <s v="Design Bid Build"/>
    <n v="5349400"/>
    <n v="8100831"/>
    <s v="FY25"/>
    <s v="Q4"/>
    <s v="FY26"/>
    <s v="Q2"/>
  </r>
  <r>
    <n v="39"/>
    <s v="SBWRP Reverse Osmosis System"/>
    <s v="SBWRP Reverse Osmosis System"/>
    <s v="B20122"/>
    <x v="1"/>
    <s v="Design Bid Build"/>
    <n v="19000000"/>
    <n v="28238384"/>
    <s v="FY26"/>
    <s v="Q2"/>
    <s v="FY26"/>
    <s v="Q3"/>
  </r>
  <r>
    <n v="40"/>
    <s v="Mississippi St @ El Cajon Blvd T/Signal"/>
    <s v="Mississippi St @ El Cajon Blvd T/Signal"/>
    <s v="B20140"/>
    <x v="0"/>
    <s v="Design Bid Build"/>
    <n v="1050000"/>
    <n v="2000000"/>
    <s v="FY26"/>
    <s v="Q1"/>
    <s v="FY26"/>
    <s v="Q3"/>
  </r>
  <r>
    <n v="41"/>
    <s v="NCWRP - Chiller Replacement"/>
    <s v="NCWRP - Chiller Replacement"/>
    <s v="B20148"/>
    <x v="1"/>
    <s v="Design Bid Build"/>
    <n v="2100000"/>
    <n v="3300000"/>
    <s v="FY26"/>
    <s v="Q1"/>
    <s v="FY26"/>
    <s v="Q3"/>
  </r>
  <r>
    <n v="42"/>
    <s v="Pump Station 64 Valve Replacement"/>
    <s v="Pump Station 64 Valve Replacement"/>
    <s v="B21075"/>
    <x v="1"/>
    <s v="Design Bid Build"/>
    <n v="3940000"/>
    <n v="5465708"/>
    <s v="FY26"/>
    <s v="Q1"/>
    <s v="FY26"/>
    <s v="Q2"/>
  </r>
  <r>
    <n v="43"/>
    <s v="Mt View Sports Courts ADA Improvements"/>
    <s v="Mt View Sports Courts ADA Improvements"/>
    <s v="B21114"/>
    <x v="3"/>
    <s v="Design Bid Build"/>
    <n v="458026"/>
    <n v="1233329"/>
    <s v="FY26"/>
    <s v="Q1"/>
    <s v="FY26"/>
    <s v="Q3"/>
  </r>
  <r>
    <n v="44"/>
    <s v="SV Dam Low Level Outlet Improvements"/>
    <s v="SV Dam Low Level Outlet Improvements"/>
    <s v="B22002"/>
    <x v="1"/>
    <s v="Design Bid Build"/>
    <n v="3000000"/>
    <n v="5366555"/>
    <s v="FY26"/>
    <s v="Q1"/>
    <s v="FY26"/>
    <s v="Q2"/>
  </r>
  <r>
    <n v="45"/>
    <s v="Chollas View Improv 1 (S)"/>
    <s v="Chollas View Improv 1 (S)"/>
    <s v="B22008"/>
    <x v="1"/>
    <s v="Design Bid Build"/>
    <n v="5501610"/>
    <n v="8724500"/>
    <s v="FY26"/>
    <s v="Q1"/>
    <s v="FY26"/>
    <s v="Q3"/>
  </r>
  <r>
    <n v="46"/>
    <s v="Old Salt Pool Access Stairs"/>
    <s v="Old Salt Pool Access Stairs"/>
    <s v="B22012"/>
    <x v="3"/>
    <s v="Design Bid Build"/>
    <n v="853808"/>
    <n v="1707194"/>
    <s v="FY25"/>
    <s v="Q4"/>
    <s v="FY26"/>
    <s v="Q1"/>
  </r>
  <r>
    <n v="47"/>
    <s v="Fairmount Park Improv 1 (W)"/>
    <s v="Fairmount Park Improv 1 (W)"/>
    <s v="B22020"/>
    <x v="1"/>
    <s v="Design Bid Build"/>
    <n v="5610479"/>
    <n v="8116429"/>
    <s v="FY26"/>
    <s v="Q1"/>
    <s v="FY26"/>
    <s v="Q2"/>
  </r>
  <r>
    <n v="48"/>
    <s v="South Chollas Landfill Gas Collection System Improvements"/>
    <s v="South Chollas Landfill Gas Collection System Improvements"/>
    <s v="B22031"/>
    <x v="5"/>
    <s v="Design Bid Build"/>
    <n v="2000000"/>
    <n v="3000000"/>
    <s v="FY26"/>
    <s v="Q3"/>
    <s v="FY26"/>
    <s v="Q3"/>
  </r>
  <r>
    <n v="49"/>
    <s v="Paradise Hills Community Park Trail"/>
    <s v="Paradise Hills Community Park Trail"/>
    <s v="B22037"/>
    <x v="1"/>
    <s v="Design Bid Build"/>
    <n v="1100000"/>
    <n v="1990000"/>
    <s v="FY26"/>
    <s v="Q1"/>
    <s v="FY26"/>
    <s v="Q1"/>
  </r>
  <r>
    <n v="50"/>
    <s v="Dr. Bertha O. Pendleton Park Improvement"/>
    <s v="Dr. Bertha O. Pendleton Park Improvement"/>
    <s v="B22047"/>
    <x v="3"/>
    <s v="Design Bid Build"/>
    <n v="5557553"/>
    <n v="7852573"/>
    <s v="FY25"/>
    <s v="Q3"/>
    <s v="FY26"/>
    <s v="Q1"/>
  </r>
  <r>
    <n v="51"/>
    <s v="AC Water &amp; Sewer Group 1029 (P)"/>
    <s v="AC Water &amp; Sewer Group 1029 (P)"/>
    <s v="B22062"/>
    <x v="0"/>
    <s v="Job Order Contract"/>
    <n v="383314"/>
    <n v="407759"/>
    <s v="FY23"/>
    <s v="Q2"/>
    <s v="FY26"/>
    <s v="Q1"/>
  </r>
  <r>
    <n v="52"/>
    <s v="Police HQ Security Fencing"/>
    <s v="Police HQ Security Fencing"/>
    <s v="B22080"/>
    <x v="4"/>
    <s v="Design Bid Build"/>
    <n v="1588000"/>
    <n v="2514350"/>
    <s v="FY25"/>
    <s v="Q4"/>
    <s v="FY26"/>
    <s v="Q2"/>
  </r>
  <r>
    <n v="53"/>
    <s v="Front &amp; Washington TS Modification"/>
    <s v="Front &amp; Washington TS Modification"/>
    <s v="B22101"/>
    <x v="0"/>
    <s v="Design Bid Build"/>
    <n v="931889"/>
    <n v="1530689"/>
    <s v="FY26"/>
    <s v="Q2"/>
    <s v="FY26"/>
    <s v="Q4"/>
  </r>
  <r>
    <n v="54"/>
    <s v="Center City Traffic Signals-15th Street"/>
    <s v="Center City Traffic Signals-15th Street"/>
    <s v="B22111"/>
    <x v="0"/>
    <s v="Design Bid Build"/>
    <n v="1875000"/>
    <n v="2709981"/>
    <s v="FY25"/>
    <s v="Q3"/>
    <s v="FY26"/>
    <s v="Q2"/>
  </r>
  <r>
    <n v="55"/>
    <s v="Scripps Miramar Ranch Library Roof Repl"/>
    <s v="Scripps Miramar Ranch Library Roof Repl"/>
    <s v="B22139"/>
    <x v="4"/>
    <s v="Job Order Contract"/>
    <n v="2292271"/>
    <n v="3267971"/>
    <s v="FY25"/>
    <s v="Q2"/>
    <s v="FY26"/>
    <s v="Q2"/>
  </r>
  <r>
    <n v="56"/>
    <s v="Terminal Parking Lot East Rehabilitation"/>
    <s v="Terminal Parking Lot East Rehabilitation"/>
    <s v="B22157"/>
    <x v="6"/>
    <s v="Job Order Contract"/>
    <n v="885967"/>
    <n v="1558347"/>
    <s v="FY25"/>
    <s v="Q3"/>
    <s v="FY26"/>
    <s v="Q2"/>
  </r>
  <r>
    <n v="57"/>
    <s v="West Miramar Central Basin Expansion"/>
    <s v="West Miramar Central Basin Expansion"/>
    <s v="B23000"/>
    <x v="5"/>
    <s v="Design Bid Build"/>
    <n v="2900000"/>
    <n v="3750000"/>
    <s v="FY26"/>
    <s v="Q2"/>
    <s v="FY26"/>
    <s v="Q3"/>
  </r>
  <r>
    <n v="58"/>
    <s v="Willie Henderson Lighting Upgrades"/>
    <s v="Willie Henderson Lighting Upgrades"/>
    <s v="B23011"/>
    <x v="3"/>
    <s v="Design Bid Build"/>
    <n v="1301682"/>
    <n v="2132550"/>
    <s v="FY25"/>
    <s v="Q3"/>
    <s v="FY26"/>
    <s v="Q1"/>
  </r>
  <r>
    <n v="59"/>
    <s v="Miramar WTP Caustic Pumping System"/>
    <s v="Miramar WTP Caustic Pumping System"/>
    <s v="B23014"/>
    <x v="1"/>
    <s v="Design Bid Build"/>
    <n v="600000"/>
    <n v="1678250"/>
    <s v="FY25"/>
    <s v="Q4"/>
    <s v="FY26"/>
    <s v="Q1"/>
  </r>
  <r>
    <n v="60"/>
    <s v="Linda Vista &amp; Comstock Intersection Upg"/>
    <s v="Linda Vista &amp; Comstock Intersection Upg"/>
    <s v="B23030"/>
    <x v="0"/>
    <s v="Design Bid Build"/>
    <n v="729720"/>
    <n v="1281200"/>
    <s v="FY26"/>
    <s v="Q2"/>
    <s v="FY26"/>
    <s v="Q4"/>
  </r>
  <r>
    <n v="61"/>
    <s v="Balboa Park Golf Course Improvements"/>
    <s v="Balboa Park Golf Course Improvements"/>
    <s v="B23071"/>
    <x v="3"/>
    <s v="Design Build"/>
    <n v="3300000"/>
    <n v="6400000"/>
    <s v="FY25"/>
    <s v="Q4"/>
    <s v="FY26"/>
    <s v="Q2"/>
  </r>
  <r>
    <n v="62"/>
    <s v="Miramar Valve No2 Replacement"/>
    <s v="Miramar Valve No2 Replacement"/>
    <s v="B23075"/>
    <x v="1"/>
    <s v="Job Order Contract"/>
    <n v="1100000"/>
    <n v="1778105"/>
    <s v="FY26"/>
    <s v="Q1"/>
    <s v="FY26"/>
    <s v="Q3"/>
  </r>
  <r>
    <n v="63"/>
    <s v="Black Mountain Reservoir Spillway Stairs"/>
    <s v="Black Mountain Reservoir Spillway Stairs"/>
    <s v="B23110"/>
    <x v="1"/>
    <s v="Design Bid Build"/>
    <n v="350000"/>
    <n v="850000"/>
    <s v="FY26"/>
    <s v="Q1"/>
    <s v="FY26"/>
    <s v="Q2"/>
  </r>
  <r>
    <n v="64"/>
    <s v="47th St &amp; Hartley St HAWK"/>
    <s v="47th St &amp; Hartley St HAWK"/>
    <s v="B23145"/>
    <x v="0"/>
    <s v="Design Bid Build"/>
    <n v="528480"/>
    <n v="992500"/>
    <s v="FY26"/>
    <s v="Q2"/>
    <s v="FY26"/>
    <s v="Q4"/>
  </r>
  <r>
    <n v="65"/>
    <s v="Osler Street Traffic Calming"/>
    <s v="Osler Street Traffic Calming"/>
    <s v="B23147"/>
    <x v="0"/>
    <s v="Design Bid Build"/>
    <n v="346600"/>
    <n v="780220"/>
    <s v="FY26"/>
    <s v="Q2"/>
    <s v="FY26"/>
    <s v="Q4"/>
  </r>
  <r>
    <n v="66"/>
    <s v="Otay Mesa Rd Pedestrian Improvements"/>
    <s v="Otay Mesa Rd Pedestrian Improvements"/>
    <s v="B23148"/>
    <x v="0"/>
    <s v="Design Bid Build"/>
    <n v="353925"/>
    <n v="743775"/>
    <s v="FY26"/>
    <s v="Q2"/>
    <s v="FY26"/>
    <s v="Q4"/>
  </r>
  <r>
    <n v="67"/>
    <s v="Northern Garage Dorm Repl"/>
    <s v="Northern Garage Dorm Repl"/>
    <s v="B24015"/>
    <x v="4"/>
    <s v="Minor Contract"/>
    <n v="50000"/>
    <n v="362000"/>
    <s v="FY25"/>
    <s v="Q4"/>
    <s v="FY26"/>
    <s v="Q1"/>
  </r>
  <r>
    <n v="68"/>
    <s v="Rosecrans St &amp; Byron St Shel Isl Signal"/>
    <s v="Rosecrans St &amp; Byron St Shel Isl Signal"/>
    <s v="B24096"/>
    <x v="0"/>
    <s v="Design Bid Build"/>
    <n v="931600"/>
    <n v="1546600"/>
    <s v="FY26"/>
    <s v="Q2"/>
    <s v="FY26"/>
    <s v="Q4"/>
  </r>
  <r>
    <n v="69"/>
    <s v="Saturn Blvd Sidewalk Installation"/>
    <s v="Saturn Blvd Sidewalk Installation"/>
    <s v="B24109"/>
    <x v="0"/>
    <s v="Quick Build"/>
    <n v="850000"/>
    <n v="1500000"/>
    <s v="FY26"/>
    <s v="Q3"/>
    <s v="FY26"/>
    <s v="Q4"/>
  </r>
  <r>
    <n v="70"/>
    <s v="Washington &amp; Albatross HAWK"/>
    <s v="Washington &amp; Albatross HAWK"/>
    <s v="B24118"/>
    <x v="0"/>
    <s v="Design Bid Build"/>
    <n v="706320"/>
    <n v="1355300"/>
    <s v="FY26"/>
    <s v="Q2"/>
    <s v="FY26"/>
    <s v="Q4"/>
  </r>
  <r>
    <n v="71"/>
    <s v="Mission Blvd South Loring Overlay"/>
    <s v="Mission Blvd South Loring Overlay"/>
    <s v="B24135"/>
    <x v="0"/>
    <s v="Job Order Contract"/>
    <n v="654293"/>
    <n v="1145000"/>
    <s v="FY26"/>
    <s v="Q1"/>
    <s v="FY26"/>
    <s v="Q3"/>
  </r>
  <r>
    <n v="72"/>
    <s v="Roswell Street Overlay"/>
    <s v="Roswell Street Overlay"/>
    <s v="B24137"/>
    <x v="0"/>
    <s v="Design Bid Build"/>
    <n v="400000"/>
    <n v="710000"/>
    <s v="FY26"/>
    <s v="Q2"/>
    <s v="FY26"/>
    <s v="Q3"/>
  </r>
  <r>
    <n v="73"/>
    <s v="AC Overlay Group 2507"/>
    <s v="AC Overlay Group 2507"/>
    <s v="B25007"/>
    <x v="0"/>
    <s v="Design Bid Build"/>
    <n v="6700000"/>
    <n v="8300000"/>
    <s v="FY26"/>
    <s v="Q1"/>
    <s v="FY26"/>
    <s v="Q2"/>
  </r>
  <r>
    <n v="74"/>
    <s v="AC Water &amp; Sewer Group 1033 North (W)"/>
    <s v="AC Water &amp; Sewer Group 1033 North (W)"/>
    <s v="B25014"/>
    <x v="1"/>
    <s v="Design Bid Build"/>
    <n v="14572839"/>
    <n v="18302569"/>
    <s v="FY26"/>
    <s v="Q1"/>
    <s v="FY26"/>
    <s v="Q3"/>
  </r>
  <r>
    <n v="75"/>
    <s v="AC Overlay Group 2511"/>
    <s v="AC Overlay Group 2511"/>
    <s v="B25049"/>
    <x v="0"/>
    <s v="Job Order Contract"/>
    <n v="2500000"/>
    <n v="3226150"/>
    <s v="FY26"/>
    <s v="Q1"/>
    <s v="FY26"/>
    <s v="Q1"/>
  </r>
  <r>
    <n v="76"/>
    <s v="West Miramar Central Basin Expansion"/>
    <s v="West Miramar Central Basin Expansion"/>
    <s v="B25063"/>
    <x v="6"/>
    <s v="Design Bid Build"/>
    <n v="700000"/>
    <n v="1000000"/>
    <s v="FY26"/>
    <s v="Q1"/>
    <s v="FY26"/>
    <s v="Q3"/>
  </r>
  <r>
    <n v="77"/>
    <s v="AC Overlay Group 2511A"/>
    <s v="AC Overlay Group 2511A"/>
    <s v="B25067"/>
    <x v="0"/>
    <s v="Design Bid Build"/>
    <n v="890000"/>
    <n v="1240000"/>
    <s v="FY25"/>
    <s v="Q4"/>
    <s v="FY26"/>
    <s v="Q1"/>
  </r>
  <r>
    <n v="78"/>
    <s v="AC Overlay Group 2511B"/>
    <s v="AC Overlay Group 2511B"/>
    <s v="B25068"/>
    <x v="0"/>
    <s v="Design Bid Build"/>
    <n v="700000"/>
    <n v="1050000"/>
    <s v="FY25"/>
    <s v="Q4"/>
    <s v="FY26"/>
    <s v="Q1"/>
  </r>
  <r>
    <n v="79"/>
    <s v="AC Overlay Group 2511C"/>
    <s v="AC Overlay Group 2511C"/>
    <s v="B25069"/>
    <x v="0"/>
    <s v="Design Bid Build"/>
    <n v="700000"/>
    <n v="1050000"/>
    <s v="FY25"/>
    <s v="Q4"/>
    <s v="FY26"/>
    <s v="Q1"/>
  </r>
  <r>
    <n v="80"/>
    <s v="AC Overlay Group 2520 UUP"/>
    <s v="AC Overlay Group 2520 UUP"/>
    <s v="B25083"/>
    <x v="0"/>
    <s v="Design Bid Build"/>
    <n v="474929"/>
    <n v="474929"/>
    <s v="FY26"/>
    <s v="Q1"/>
    <s v="FY26"/>
    <s v="Q3"/>
  </r>
  <r>
    <n v="81"/>
    <s v="Pump Station 64 Valve Replacement"/>
    <s v="Pump Station 64 Valve Replacement"/>
    <s v="B26000"/>
    <x v="1"/>
    <s v="Design Bid Build"/>
    <n v="1400000"/>
    <n v="2500000"/>
    <s v="FY26"/>
    <s v="Q2"/>
    <s v="FY26"/>
    <s v="Q3"/>
  </r>
  <r>
    <n v="82"/>
    <s v="Sidewalk Replacement Group 2530 - U &amp; MM"/>
    <s v="Sidewalk Replacement Group 2530 - U &amp; MM"/>
    <s v="B26003"/>
    <x v="0"/>
    <s v="Design Bid Build"/>
    <n v="1700000"/>
    <n v="3100000"/>
    <s v="FY25"/>
    <s v="Q3"/>
    <s v="FY26"/>
    <s v="Q4"/>
  </r>
  <r>
    <n v="83"/>
    <s v="Office Trailers Replacement"/>
    <s v="Office Trailers Replacement"/>
    <s v="L17000.7"/>
    <x v="5"/>
    <s v="Design Build"/>
    <n v="4500000"/>
    <n v="5000000"/>
    <s v="FY25"/>
    <s v="Q3"/>
    <s v="FY26"/>
    <s v="Q1"/>
  </r>
  <r>
    <n v="84"/>
    <s v="Rancho Bernardo CP Dog Park"/>
    <s v="Rancho Bernardo CP Dog Park"/>
    <s v="L20000.2"/>
    <x v="3"/>
    <s v="Design Bid Build"/>
    <n v="3165000"/>
    <n v="5710340"/>
    <s v="FY25"/>
    <s v="Q4"/>
    <s v="FY26"/>
    <s v="Q2"/>
  </r>
  <r>
    <n v="85"/>
    <s v="Pump Station 2 Improvement and Modernization"/>
    <s v="Pump Station 2 Improvement and Modernization"/>
    <s v="L24000.2"/>
    <x v="1"/>
    <s v="Design Bid Build"/>
    <n v="42000000"/>
    <n v="53809881"/>
    <s v="FY26"/>
    <s v="Q2"/>
    <s v="FY26"/>
    <s v="Q4"/>
  </r>
  <r>
    <n v="86"/>
    <s v="Palm Avenue Interstate 805 Interchange"/>
    <s v="Palm Avenue Interstate 805 Interchange"/>
    <s v="S00869"/>
    <x v="0"/>
    <s v="Agency/ Developer Managed Built - City Paid"/>
    <n v="31500000"/>
    <n v="51730634"/>
    <s v="FY25"/>
    <s v="Q4"/>
    <s v="FY26"/>
    <s v="Q3"/>
  </r>
  <r>
    <n v="87"/>
    <s v="HIDDEN TRAILS NEIGHBORHOOD PARK"/>
    <s v="HIDDEN TRAILS NEIGHBORHOOD PARK"/>
    <s v="S00995"/>
    <x v="3"/>
    <s v="Design Bid Build"/>
    <n v="8685000"/>
    <n v="12577230"/>
    <s v="FY25"/>
    <s v="Q4"/>
    <s v="FY26"/>
    <s v="Q2"/>
  </r>
  <r>
    <n v="88"/>
    <s v="El Monte Pipeline No. 2"/>
    <s v="El Monte Pipeline No. 2"/>
    <s v="S10008"/>
    <x v="1"/>
    <s v="Design Bid Build"/>
    <n v="74000000"/>
    <n v="92099966"/>
    <s v="FY26"/>
    <s v="Q2"/>
    <s v="FY26"/>
    <s v="Q4"/>
  </r>
  <r>
    <n v="89"/>
    <s v="El Cuervo Adobe Improvements"/>
    <s v="El Cuervo Adobe Improvements"/>
    <s v="S14006"/>
    <x v="3"/>
    <s v="Design Bid Build"/>
    <n v="292315"/>
    <n v="956000"/>
    <s v="FY26"/>
    <s v="Q2"/>
    <s v="FY26"/>
    <s v="Q3"/>
  </r>
  <r>
    <n v="90"/>
    <s v="Solana Highlands NP-Comfort Station"/>
    <s v="Solana Highlands NP-Comfort Station"/>
    <s v="S16032"/>
    <x v="3"/>
    <s v="Design Bid Build"/>
    <n v="4161200"/>
    <n v="5833600"/>
    <s v="FY26"/>
    <s v="Q2"/>
    <s v="FY26"/>
    <s v="Q2"/>
  </r>
  <r>
    <n v="91"/>
    <s v="Streamview Drive Improvements Phase 2"/>
    <s v="Streamview Drive Improvements Phase 2"/>
    <s v="S18000"/>
    <x v="0"/>
    <s v="Design Bid Build"/>
    <n v="17917057"/>
    <n v="28154804"/>
    <s v="FY26"/>
    <s v="Q2"/>
    <s v="FY26"/>
    <s v="Q4"/>
  </r>
  <r>
    <n v="92"/>
    <s v="Ocean Beach Branch Library"/>
    <s v="Ocean Beach Branch Library"/>
    <s v="S20015"/>
    <x v="7"/>
    <s v="Design Build"/>
    <n v="8195649"/>
    <n v="12751489"/>
    <s v="FY26"/>
    <s v="Q2"/>
    <s v="FY26"/>
    <s v="Q3"/>
  </r>
  <r>
    <n v="93"/>
    <s v="MTRP Trail System Management"/>
    <s v="MTRP Trail System Management"/>
    <s v="S23010"/>
    <x v="3"/>
    <s v="Minor Contract"/>
    <n v="90000"/>
    <n v="200000"/>
    <s v="FY25"/>
    <s v="Q4"/>
    <s v="FY26"/>
    <s v="Q1"/>
  </r>
  <r>
    <n v="94"/>
    <s v="City Hts Library Performance Annex Imp"/>
    <s v="City Hts Library Performance Annex Imp"/>
    <s v="S23013"/>
    <x v="7"/>
    <s v="Design Build"/>
    <n v="5650000"/>
    <n v="6514956"/>
    <s v="FY25"/>
    <s v="Q3"/>
    <s v="FY26"/>
    <s v="Q1"/>
  </r>
  <r>
    <n v="95"/>
    <s v="Paradise Hills Community Park Trail"/>
    <s v="Paradise Hills Community Park Trail"/>
    <s v="S24013"/>
    <x v="3"/>
    <s v="Minor Contract"/>
    <n v="700000"/>
    <n v="750000"/>
    <s v="FY26"/>
    <s v="Q2"/>
    <s v="FY26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grandTotalCaption="FY 2024 Total" updatedVersion="8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70">
        <item m="1" x="33"/>
        <item m="1" x="126"/>
        <item m="1" x="88"/>
        <item m="1" x="47"/>
        <item m="1" x="8"/>
        <item m="1" x="26"/>
        <item m="1" x="168"/>
        <item m="1" x="124"/>
        <item m="1" x="21"/>
        <item m="1" x="23"/>
        <item m="1" x="154"/>
        <item m="1" x="12"/>
        <item m="1" x="163"/>
        <item m="1" x="134"/>
        <item m="1" x="32"/>
        <item m="1" x="157"/>
        <item m="1" x="142"/>
        <item m="1" x="145"/>
        <item m="1" x="108"/>
        <item m="1" x="107"/>
        <item m="1" x="119"/>
        <item m="1" x="52"/>
        <item m="1" x="121"/>
        <item m="1" x="55"/>
        <item m="1" x="75"/>
        <item m="1" x="48"/>
        <item m="1" x="117"/>
        <item x="7"/>
        <item m="1" x="166"/>
        <item m="1" x="43"/>
        <item m="1" x="116"/>
        <item m="1" x="109"/>
        <item m="1" x="50"/>
        <item m="1" x="37"/>
        <item m="1" x="10"/>
        <item m="1" x="67"/>
        <item m="1" x="137"/>
        <item m="1" x="31"/>
        <item m="1" x="82"/>
        <item m="1" x="65"/>
        <item m="1" x="64"/>
        <item m="1" x="149"/>
        <item m="1" x="130"/>
        <item m="1" x="123"/>
        <item x="3"/>
        <item x="1"/>
        <item m="1" x="128"/>
        <item m="1" x="62"/>
        <item m="1" x="9"/>
        <item m="1" x="111"/>
        <item m="1" x="148"/>
        <item x="5"/>
        <item x="2"/>
        <item x="0"/>
        <item m="1" x="59"/>
        <item m="1" x="136"/>
        <item x="4"/>
        <item m="1" x="20"/>
        <item m="1" x="85"/>
        <item m="1" x="114"/>
        <item m="1" x="24"/>
        <item m="1" x="159"/>
        <item m="1" x="34"/>
        <item m="1" x="53"/>
        <item m="1" x="60"/>
        <item m="1" x="97"/>
        <item m="1" x="71"/>
        <item m="1" x="25"/>
        <item m="1" x="49"/>
        <item m="1" x="164"/>
        <item m="1" x="63"/>
        <item m="1" x="39"/>
        <item m="1" x="133"/>
        <item m="1" x="118"/>
        <item m="1" x="156"/>
        <item m="1" x="129"/>
        <item m="1" x="132"/>
        <item m="1" x="57"/>
        <item m="1" x="152"/>
        <item m="1" x="45"/>
        <item m="1" x="76"/>
        <item m="1" x="38"/>
        <item m="1" x="36"/>
        <item m="1" x="70"/>
        <item m="1" x="102"/>
        <item m="1" x="18"/>
        <item m="1" x="125"/>
        <item m="1" x="58"/>
        <item m="1" x="66"/>
        <item m="1" x="161"/>
        <item m="1" x="151"/>
        <item m="1" x="40"/>
        <item m="1" x="135"/>
        <item m="1" x="46"/>
        <item m="1" x="86"/>
        <item m="1" x="35"/>
        <item m="1" x="120"/>
        <item m="1" x="112"/>
        <item m="1" x="14"/>
        <item m="1" x="113"/>
        <item m="1" x="110"/>
        <item m="1" x="41"/>
        <item m="1" x="54"/>
        <item m="1" x="56"/>
        <item m="1" x="100"/>
        <item m="1" x="17"/>
        <item m="1" x="91"/>
        <item m="1" x="77"/>
        <item m="1" x="83"/>
        <item m="1" x="146"/>
        <item m="1" x="167"/>
        <item m="1" x="127"/>
        <item m="1" x="84"/>
        <item m="1" x="122"/>
        <item m="1" x="42"/>
        <item m="1" x="93"/>
        <item m="1" x="11"/>
        <item m="1" x="19"/>
        <item m="1" x="158"/>
        <item m="1" x="162"/>
        <item m="1" x="103"/>
        <item m="1" x="144"/>
        <item m="1" x="22"/>
        <item m="1" x="28"/>
        <item m="1" x="13"/>
        <item m="1" x="160"/>
        <item m="1" x="138"/>
        <item m="1" x="89"/>
        <item m="1" x="106"/>
        <item m="1" x="104"/>
        <item m="1" x="92"/>
        <item m="1" x="16"/>
        <item m="1" x="131"/>
        <item m="1" x="165"/>
        <item m="1" x="81"/>
        <item m="1" x="29"/>
        <item m="1" x="27"/>
        <item m="1" x="15"/>
        <item m="1" x="147"/>
        <item m="1" x="155"/>
        <item m="1" x="74"/>
        <item m="1" x="87"/>
        <item m="1" x="140"/>
        <item m="1" x="94"/>
        <item m="1" x="72"/>
        <item m="1" x="101"/>
        <item m="1" x="61"/>
        <item m="1" x="95"/>
        <item m="1" x="98"/>
        <item m="1" x="153"/>
        <item m="1" x="150"/>
        <item m="1" x="44"/>
        <item m="1" x="30"/>
        <item m="1" x="115"/>
        <item m="1" x="143"/>
        <item m="1" x="96"/>
        <item m="1" x="139"/>
        <item m="1" x="79"/>
        <item m="1" x="78"/>
        <item m="1" x="90"/>
        <item m="1" x="68"/>
        <item m="1" x="99"/>
        <item m="1" x="141"/>
        <item m="1" x="80"/>
        <item m="1" x="69"/>
        <item m="1" x="51"/>
        <item m="1" x="105"/>
        <item m="1" x="73"/>
        <item x="6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9">
    <i>
      <x v="27"/>
    </i>
    <i>
      <x v="44"/>
    </i>
    <i>
      <x v="45"/>
    </i>
    <i>
      <x v="51"/>
    </i>
    <i>
      <x v="52"/>
    </i>
    <i>
      <x v="53"/>
    </i>
    <i>
      <x v="56"/>
    </i>
    <i>
      <x v="168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96" totalsRowShown="0" headerRowDxfId="41" dataDxfId="40" tableBorderDxfId="39" totalsRowBorderDxfId="38">
  <autoFilter ref="A1:L96" xr:uid="{00000000-0009-0000-0100-000001000000}"/>
  <sortState xmlns:xlrd2="http://schemas.microsoft.com/office/spreadsheetml/2017/richdata2" ref="A2:L96">
    <sortCondition descending="1" ref="G1:G96"/>
  </sortState>
  <tableColumns count="12">
    <tableColumn id="2" xr3:uid="{00000000-0010-0000-0000-000002000000}" name="Line Number" dataDxfId="37" totalsRowDxfId="36"/>
    <tableColumn id="17" xr3:uid="{00000000-0010-0000-0000-000011000000}" name="Project Name" dataDxfId="35" totalsRowDxfId="34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33"/>
    <tableColumn id="3" xr3:uid="{00000000-0010-0000-0000-000003000000}" name="Project Number" dataDxfId="32" totalsRowDxfId="31" dataCellStyle="Normal 2"/>
    <tableColumn id="16" xr3:uid="{00000000-0010-0000-0000-000010000000}" name="Asset Managing Department" dataDxfId="30"/>
    <tableColumn id="5" xr3:uid="{00000000-0010-0000-0000-000005000000}" name="Contract Type" dataDxfId="29"/>
    <tableColumn id="8" xr3:uid="{00000000-0010-0000-0000-000008000000}" name="Estimated Total Contract Cost ($)" dataDxfId="28" dataCellStyle="Currency"/>
    <tableColumn id="9" xr3:uid="{00000000-0010-0000-0000-000009000000}" name="Estimated Total Project Cost ($)" dataDxfId="27" dataCellStyle="Currency"/>
    <tableColumn id="14" xr3:uid="{00000000-0010-0000-0000-00000E000000}" name="Fiscal Year Advertising" dataDxfId="26"/>
    <tableColumn id="15" xr3:uid="{00000000-0010-0000-0000-00000F000000}" name="Quarter Advertising" dataDxfId="25"/>
    <tableColumn id="12" xr3:uid="{00000000-0010-0000-0000-00000C000000}" name="Fiscal Year Awarding" dataDxfId="24"/>
    <tableColumn id="13" xr3:uid="{00000000-0010-0000-0000-00000D000000}" name="Quarter Awarding" dataDxfId="2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1" customWidth="1"/>
    <col min="5" max="5" width="43.140625" style="3" bestFit="1" customWidth="1"/>
    <col min="6" max="6" width="44.28515625" bestFit="1" customWidth="1"/>
    <col min="7" max="7" width="23.85546875" style="28" customWidth="1"/>
    <col min="8" max="8" width="25.5703125" style="29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6" t="s">
        <v>5</v>
      </c>
      <c r="B1" s="6" t="s">
        <v>4</v>
      </c>
      <c r="C1" s="23" t="s">
        <v>7</v>
      </c>
      <c r="D1" s="9" t="s">
        <v>18</v>
      </c>
      <c r="E1" s="6" t="s">
        <v>6</v>
      </c>
      <c r="F1" s="7" t="s">
        <v>3</v>
      </c>
      <c r="G1" s="24" t="s">
        <v>2</v>
      </c>
      <c r="H1" s="24" t="s">
        <v>1</v>
      </c>
      <c r="I1" s="24" t="s">
        <v>10</v>
      </c>
      <c r="J1" s="24" t="s">
        <v>11</v>
      </c>
      <c r="K1" s="9" t="s">
        <v>8</v>
      </c>
      <c r="L1" s="8" t="s">
        <v>9</v>
      </c>
    </row>
    <row r="2" spans="1:12" ht="14.25" customHeight="1" x14ac:dyDescent="0.25">
      <c r="A2" s="2">
        <v>1</v>
      </c>
      <c r="B2" s="5" t="str">
        <f>HYPERLINK("http://cipapp.sandiego.gov/CIPDetail.aspx?ID="&amp;FY20_Published[[#This Row],[Project Number]],C2)</f>
        <v>MTRP Trail System Management</v>
      </c>
      <c r="C2" t="s">
        <v>154</v>
      </c>
      <c r="D2" s="21" t="s">
        <v>30</v>
      </c>
      <c r="E2" s="21" t="s">
        <v>27</v>
      </c>
      <c r="F2" s="21" t="s">
        <v>17</v>
      </c>
      <c r="G2" s="25">
        <v>1287092</v>
      </c>
      <c r="H2" s="25">
        <v>2151901</v>
      </c>
      <c r="I2" s="22" t="s">
        <v>88</v>
      </c>
      <c r="J2" s="21" t="s">
        <v>22</v>
      </c>
      <c r="K2" s="22" t="s">
        <v>221</v>
      </c>
      <c r="L2" s="21" t="s">
        <v>20</v>
      </c>
    </row>
    <row r="3" spans="1:12" x14ac:dyDescent="0.25">
      <c r="A3" s="2">
        <f>A2+1</f>
        <v>2</v>
      </c>
      <c r="B3" s="5" t="str">
        <f>HYPERLINK("http://cipapp.sandiego.gov/CIPDetail.aspx?ID="&amp;FY20_Published[[#This Row],[Project Number]],C3)</f>
        <v>Pacific Beach TS Interconnect Upgrade</v>
      </c>
      <c r="C3" s="11" t="s">
        <v>155</v>
      </c>
      <c r="D3" s="21" t="s">
        <v>89</v>
      </c>
      <c r="E3" s="21" t="s">
        <v>27</v>
      </c>
      <c r="F3" s="21" t="s">
        <v>17</v>
      </c>
      <c r="G3" s="25">
        <v>1907076</v>
      </c>
      <c r="H3" s="25">
        <v>3721865</v>
      </c>
      <c r="I3" s="22" t="s">
        <v>221</v>
      </c>
      <c r="J3" s="21" t="s">
        <v>20</v>
      </c>
      <c r="K3" s="22" t="s">
        <v>221</v>
      </c>
      <c r="L3" s="21" t="s">
        <v>19</v>
      </c>
    </row>
    <row r="4" spans="1:12" x14ac:dyDescent="0.25">
      <c r="A4" s="2">
        <f t="shared" ref="A4:A67" si="0">A3+1</f>
        <v>3</v>
      </c>
      <c r="B4" s="5" t="str">
        <f>HYPERLINK("http://cipapp.sandiego.gov/CIPDetail.aspx?ID="&amp;FY20_Published[[#This Row],[Project Number]],C4)</f>
        <v>Block 8R UUP - CIP</v>
      </c>
      <c r="C4" s="19" t="s">
        <v>156</v>
      </c>
      <c r="D4" s="21" t="s">
        <v>90</v>
      </c>
      <c r="E4" s="21" t="s">
        <v>27</v>
      </c>
      <c r="F4" s="21" t="s">
        <v>0</v>
      </c>
      <c r="G4" s="25">
        <v>1114000</v>
      </c>
      <c r="H4" s="25">
        <v>1964000</v>
      </c>
      <c r="I4" s="22" t="s">
        <v>221</v>
      </c>
      <c r="J4" s="21" t="s">
        <v>22</v>
      </c>
      <c r="K4" s="22" t="s">
        <v>221</v>
      </c>
      <c r="L4" s="21" t="s">
        <v>21</v>
      </c>
    </row>
    <row r="5" spans="1:12" x14ac:dyDescent="0.25">
      <c r="A5" s="2">
        <f t="shared" si="0"/>
        <v>4</v>
      </c>
      <c r="B5" s="5" t="str">
        <f>HYPERLINK("http://cipapp.sandiego.gov/CIPDetail.aspx?ID="&amp;FY20_Published[[#This Row],[Project Number]],C5)</f>
        <v>Pressure Reducing Stations Upgrades Phs1</v>
      </c>
      <c r="C5" s="18" t="s">
        <v>60</v>
      </c>
      <c r="D5" s="21" t="s">
        <v>83</v>
      </c>
      <c r="E5" s="21" t="s">
        <v>24</v>
      </c>
      <c r="F5" s="21" t="s">
        <v>0</v>
      </c>
      <c r="G5" s="25">
        <v>8600000</v>
      </c>
      <c r="H5" s="25">
        <v>12305000</v>
      </c>
      <c r="I5" s="22" t="s">
        <v>221</v>
      </c>
      <c r="J5" s="21" t="s">
        <v>20</v>
      </c>
      <c r="K5" s="22" t="s">
        <v>221</v>
      </c>
      <c r="L5" s="21" t="s">
        <v>22</v>
      </c>
    </row>
    <row r="6" spans="1:12" x14ac:dyDescent="0.25">
      <c r="A6" s="2">
        <f t="shared" si="0"/>
        <v>5</v>
      </c>
      <c r="B6" s="5" t="str">
        <f>HYPERLINK("http://cipapp.sandiego.gov/CIPDetail.aspx?ID="&amp;FY20_Published[[#This Row],[Project Number]],C6)</f>
        <v>Jamacha Lomita Storm Drain</v>
      </c>
      <c r="C6" s="19" t="s">
        <v>157</v>
      </c>
      <c r="D6" s="21" t="s">
        <v>91</v>
      </c>
      <c r="E6" s="21" t="s">
        <v>26</v>
      </c>
      <c r="F6" s="21" t="s">
        <v>0</v>
      </c>
      <c r="G6" s="25">
        <v>4150242</v>
      </c>
      <c r="H6" s="25">
        <v>6839000</v>
      </c>
      <c r="I6" s="22" t="s">
        <v>88</v>
      </c>
      <c r="J6" s="21" t="s">
        <v>19</v>
      </c>
      <c r="K6" s="22" t="s">
        <v>221</v>
      </c>
      <c r="L6" s="21" t="s">
        <v>20</v>
      </c>
    </row>
    <row r="7" spans="1:12" x14ac:dyDescent="0.25">
      <c r="A7" s="2">
        <f t="shared" si="0"/>
        <v>6</v>
      </c>
      <c r="B7" s="5" t="str">
        <f>HYPERLINK("http://cipapp.sandiego.gov/CIPDetail.aspx?ID="&amp;FY20_Published[[#This Row],[Project Number]],C7)</f>
        <v>Otay 2nd Pipeline Phase 3</v>
      </c>
      <c r="C7" s="18" t="s">
        <v>61</v>
      </c>
      <c r="D7" s="21" t="s">
        <v>84</v>
      </c>
      <c r="E7" s="21" t="s">
        <v>24</v>
      </c>
      <c r="F7" s="21" t="s">
        <v>0</v>
      </c>
      <c r="G7" s="25">
        <v>28600000</v>
      </c>
      <c r="H7" s="25">
        <v>42266000</v>
      </c>
      <c r="I7" s="22" t="s">
        <v>221</v>
      </c>
      <c r="J7" s="21" t="s">
        <v>20</v>
      </c>
      <c r="K7" s="22" t="s">
        <v>221</v>
      </c>
      <c r="L7" s="21" t="s">
        <v>21</v>
      </c>
    </row>
    <row r="8" spans="1:12" x14ac:dyDescent="0.25">
      <c r="A8" s="2">
        <f t="shared" si="0"/>
        <v>7</v>
      </c>
      <c r="B8" s="5" t="str">
        <f>HYPERLINK("http://cipapp.sandiego.gov/CIPDetail.aspx?ID="&amp;FY20_Published[[#This Row],[Project Number]],C8)</f>
        <v>31st St @ National Ave Traffic Signal</v>
      </c>
      <c r="C8" s="19" t="s">
        <v>158</v>
      </c>
      <c r="D8" s="21" t="s">
        <v>92</v>
      </c>
      <c r="E8" s="21" t="s">
        <v>27</v>
      </c>
      <c r="F8" s="21" t="s">
        <v>0</v>
      </c>
      <c r="G8" s="25">
        <v>1100000</v>
      </c>
      <c r="H8" s="25">
        <v>1858400</v>
      </c>
      <c r="I8" s="22" t="s">
        <v>221</v>
      </c>
      <c r="J8" s="21" t="s">
        <v>20</v>
      </c>
      <c r="K8" s="22" t="s">
        <v>221</v>
      </c>
      <c r="L8" s="21" t="s">
        <v>21</v>
      </c>
    </row>
    <row r="9" spans="1:12" x14ac:dyDescent="0.25">
      <c r="A9" s="2">
        <f t="shared" si="0"/>
        <v>8</v>
      </c>
      <c r="B9" s="5" t="str">
        <f>HYPERLINK("http://cipapp.sandiego.gov/CIPDetail.aspx?ID="&amp;FY20_Published[[#This Row],[Project Number]],C9)</f>
        <v>Fanuel St III (Grand-PB Dr) Rd Imp UU188</v>
      </c>
      <c r="C9" s="19" t="s">
        <v>46</v>
      </c>
      <c r="D9" s="21" t="s">
        <v>66</v>
      </c>
      <c r="E9" s="21" t="s">
        <v>27</v>
      </c>
      <c r="F9" s="21" t="s">
        <v>0</v>
      </c>
      <c r="G9" s="25">
        <v>400000</v>
      </c>
      <c r="H9" s="25">
        <v>900134</v>
      </c>
      <c r="I9" s="22" t="s">
        <v>221</v>
      </c>
      <c r="J9" s="21" t="s">
        <v>20</v>
      </c>
      <c r="K9" s="22" t="s">
        <v>221</v>
      </c>
      <c r="L9" s="21" t="s">
        <v>19</v>
      </c>
    </row>
    <row r="10" spans="1:12" x14ac:dyDescent="0.25">
      <c r="A10" s="2">
        <f t="shared" si="0"/>
        <v>9</v>
      </c>
      <c r="B10" s="5" t="str">
        <f>HYPERLINK("http://cipapp.sandiego.gov/CIPDetail.aspx?ID="&amp;FY20_Published[[#This Row],[Project Number]],C10)</f>
        <v>Storm Drain Group 763</v>
      </c>
      <c r="C10" s="19" t="s">
        <v>159</v>
      </c>
      <c r="D10" s="21" t="s">
        <v>93</v>
      </c>
      <c r="E10" s="21" t="s">
        <v>26</v>
      </c>
      <c r="F10" s="21" t="s">
        <v>0</v>
      </c>
      <c r="G10" s="25">
        <v>832305</v>
      </c>
      <c r="H10" s="25">
        <v>2679869</v>
      </c>
      <c r="I10" s="22" t="s">
        <v>88</v>
      </c>
      <c r="J10" s="21" t="s">
        <v>19</v>
      </c>
      <c r="K10" s="22" t="s">
        <v>221</v>
      </c>
      <c r="L10" s="21" t="s">
        <v>20</v>
      </c>
    </row>
    <row r="11" spans="1:12" x14ac:dyDescent="0.25">
      <c r="A11" s="2">
        <f t="shared" si="0"/>
        <v>10</v>
      </c>
      <c r="B11" s="5" t="str">
        <f>HYPERLINK("http://cipapp.sandiego.gov/CIPDetail.aspx?ID="&amp;FY20_Published[[#This Row],[Project Number]],C11)</f>
        <v>Narragansett Avenue Access</v>
      </c>
      <c r="C11" s="19" t="s">
        <v>160</v>
      </c>
      <c r="D11" s="21" t="s">
        <v>94</v>
      </c>
      <c r="E11" s="21" t="s">
        <v>23</v>
      </c>
      <c r="F11" s="21" t="s">
        <v>0</v>
      </c>
      <c r="G11" s="25">
        <v>806135</v>
      </c>
      <c r="H11" s="25">
        <v>2200772</v>
      </c>
      <c r="I11" s="22" t="s">
        <v>88</v>
      </c>
      <c r="J11" s="21" t="s">
        <v>21</v>
      </c>
      <c r="K11" s="22" t="s">
        <v>221</v>
      </c>
      <c r="L11" s="21" t="s">
        <v>20</v>
      </c>
    </row>
    <row r="12" spans="1:12" x14ac:dyDescent="0.25">
      <c r="A12" s="2">
        <f t="shared" si="0"/>
        <v>11</v>
      </c>
      <c r="B12" s="5" t="str">
        <f>HYPERLINK("http://cipapp.sandiego.gov/CIPDetail.aspx?ID="&amp;FY20_Published[[#This Row],[Project Number]],C12)</f>
        <v>Alvarado TS Water Main Relocations</v>
      </c>
      <c r="C12" s="11" t="s">
        <v>161</v>
      </c>
      <c r="D12" s="21" t="s">
        <v>95</v>
      </c>
      <c r="E12" s="21" t="s">
        <v>24</v>
      </c>
      <c r="F12" s="21" t="s">
        <v>0</v>
      </c>
      <c r="G12" s="25">
        <v>9403562</v>
      </c>
      <c r="H12" s="25">
        <v>11476867</v>
      </c>
      <c r="I12" s="22" t="s">
        <v>221</v>
      </c>
      <c r="J12" s="21" t="s">
        <v>20</v>
      </c>
      <c r="K12" s="22" t="s">
        <v>221</v>
      </c>
      <c r="L12" s="21" t="s">
        <v>19</v>
      </c>
    </row>
    <row r="13" spans="1:12" x14ac:dyDescent="0.25">
      <c r="A13" s="2">
        <f t="shared" si="0"/>
        <v>12</v>
      </c>
      <c r="B13" s="5" t="str">
        <f>HYPERLINK("http://cipapp.sandiego.gov/CIPDetail.aspx?ID="&amp;FY20_Published[[#This Row],[Project Number]],C13)</f>
        <v>Sewer &amp; AC Water Group 1055 (S)</v>
      </c>
      <c r="C13" s="19" t="s">
        <v>39</v>
      </c>
      <c r="D13" s="21" t="s">
        <v>33</v>
      </c>
      <c r="E13" s="21" t="s">
        <v>24</v>
      </c>
      <c r="F13" s="21" t="s">
        <v>0</v>
      </c>
      <c r="G13" s="25">
        <v>4475700</v>
      </c>
      <c r="H13" s="25">
        <v>7357093</v>
      </c>
      <c r="I13" s="22" t="s">
        <v>221</v>
      </c>
      <c r="J13" s="21" t="s">
        <v>22</v>
      </c>
      <c r="K13" s="22" t="s">
        <v>221</v>
      </c>
      <c r="L13" s="21" t="s">
        <v>21</v>
      </c>
    </row>
    <row r="14" spans="1:12" x14ac:dyDescent="0.25">
      <c r="A14" s="2">
        <f t="shared" si="0"/>
        <v>13</v>
      </c>
      <c r="B14" s="5" t="str">
        <f>HYPERLINK("http://cipapp.sandiego.gov/CIPDetail.aspx?ID="&amp;FY20_Published[[#This Row],[Project Number]],C14)</f>
        <v>Sewer &amp; AC Water Group 1055 (W)</v>
      </c>
      <c r="C14" s="19" t="s">
        <v>38</v>
      </c>
      <c r="D14" s="21" t="s">
        <v>34</v>
      </c>
      <c r="E14" s="21" t="s">
        <v>24</v>
      </c>
      <c r="F14" s="21" t="s">
        <v>0</v>
      </c>
      <c r="G14" s="25">
        <v>2509000</v>
      </c>
      <c r="H14" s="25">
        <v>4953046</v>
      </c>
      <c r="I14" s="22" t="s">
        <v>221</v>
      </c>
      <c r="J14" s="21" t="s">
        <v>22</v>
      </c>
      <c r="K14" s="22" t="s">
        <v>221</v>
      </c>
      <c r="L14" s="21" t="s">
        <v>21</v>
      </c>
    </row>
    <row r="15" spans="1:12" x14ac:dyDescent="0.25">
      <c r="A15" s="2">
        <f t="shared" si="0"/>
        <v>14</v>
      </c>
      <c r="B15" s="5" t="str">
        <f>HYPERLINK("http://cipapp.sandiego.gov/CIPDetail.aspx?ID="&amp;FY20_Published[[#This Row],[Project Number]],C15)</f>
        <v>Howard PHI-II(Park-Texas) Rd Imp UU71-72</v>
      </c>
      <c r="C15" s="19" t="s">
        <v>51</v>
      </c>
      <c r="D15" s="21" t="s">
        <v>71</v>
      </c>
      <c r="E15" s="21" t="s">
        <v>27</v>
      </c>
      <c r="F15" s="21" t="s">
        <v>0</v>
      </c>
      <c r="G15" s="25">
        <v>921000</v>
      </c>
      <c r="H15" s="25">
        <v>1496501</v>
      </c>
      <c r="I15" s="22" t="s">
        <v>221</v>
      </c>
      <c r="J15" s="21" t="s">
        <v>20</v>
      </c>
      <c r="K15" s="22" t="s">
        <v>221</v>
      </c>
      <c r="L15" s="21" t="s">
        <v>19</v>
      </c>
    </row>
    <row r="16" spans="1:12" x14ac:dyDescent="0.25">
      <c r="A16" s="2">
        <f t="shared" si="0"/>
        <v>15</v>
      </c>
      <c r="B16" s="5" t="str">
        <f>HYPERLINK("http://cipapp.sandiego.gov/CIPDetail.aspx?ID="&amp;FY20_Published[[#This Row],[Project Number]],C16)</f>
        <v>Coronado SB (27th SB-Madden)Rd Imp UU193</v>
      </c>
      <c r="C16" s="19" t="s">
        <v>53</v>
      </c>
      <c r="D16" s="21" t="s">
        <v>74</v>
      </c>
      <c r="E16" s="21" t="s">
        <v>27</v>
      </c>
      <c r="F16" s="21" t="s">
        <v>0</v>
      </c>
      <c r="G16" s="25">
        <v>665000</v>
      </c>
      <c r="H16" s="25">
        <v>1092754</v>
      </c>
      <c r="I16" s="22" t="s">
        <v>221</v>
      </c>
      <c r="J16" s="21" t="s">
        <v>20</v>
      </c>
      <c r="K16" s="22" t="s">
        <v>221</v>
      </c>
      <c r="L16" s="21" t="s">
        <v>19</v>
      </c>
    </row>
    <row r="17" spans="1:12" x14ac:dyDescent="0.25">
      <c r="A17" s="2">
        <f t="shared" si="0"/>
        <v>16</v>
      </c>
      <c r="B17" s="5" t="str">
        <f>HYPERLINK("http://cipapp.sandiego.gov/CIPDetail.aspx?ID="&amp;FY20_Published[[#This Row],[Project Number]],C17)</f>
        <v>Wightman (Chamoune -Euclid) Rd Imp UU388</v>
      </c>
      <c r="C17" s="19" t="s">
        <v>50</v>
      </c>
      <c r="D17" s="21" t="s">
        <v>70</v>
      </c>
      <c r="E17" s="21" t="s">
        <v>27</v>
      </c>
      <c r="F17" s="21" t="s">
        <v>0</v>
      </c>
      <c r="G17" s="25">
        <v>920000</v>
      </c>
      <c r="H17" s="25">
        <v>1440000</v>
      </c>
      <c r="I17" s="22" t="s">
        <v>221</v>
      </c>
      <c r="J17" s="21" t="s">
        <v>20</v>
      </c>
      <c r="K17" s="22" t="s">
        <v>221</v>
      </c>
      <c r="L17" s="21" t="s">
        <v>19</v>
      </c>
    </row>
    <row r="18" spans="1:12" x14ac:dyDescent="0.25">
      <c r="A18" s="2">
        <f t="shared" si="0"/>
        <v>17</v>
      </c>
      <c r="B18" s="5" t="str">
        <f>HYPERLINK("http://cipapp.sandiego.gov/CIPDetail.aspx?ID="&amp;FY20_Published[[#This Row],[Project Number]],C18)</f>
        <v>Mission Bl(Loring-Turquoise) Rd Imp UU30</v>
      </c>
      <c r="C18" s="19" t="s">
        <v>54</v>
      </c>
      <c r="D18" s="21" t="s">
        <v>76</v>
      </c>
      <c r="E18" s="21" t="s">
        <v>27</v>
      </c>
      <c r="F18" s="21" t="s">
        <v>17</v>
      </c>
      <c r="G18" s="25">
        <v>980000</v>
      </c>
      <c r="H18" s="25">
        <v>1419552</v>
      </c>
      <c r="I18" s="22" t="s">
        <v>221</v>
      </c>
      <c r="J18" s="21" t="s">
        <v>20</v>
      </c>
      <c r="K18" s="22" t="s">
        <v>221</v>
      </c>
      <c r="L18" s="21" t="s">
        <v>19</v>
      </c>
    </row>
    <row r="19" spans="1:12" x14ac:dyDescent="0.25">
      <c r="A19" s="2">
        <f t="shared" si="0"/>
        <v>18</v>
      </c>
      <c r="B19" s="5" t="str">
        <f>HYPERLINK("http://cipapp.sandiego.gov/CIPDetail.aspx?ID="&amp;FY20_Published[[#This Row],[Project Number]],C19)</f>
        <v>Block 6DD1 (Clairemont Mesa)Rd Imp UU410</v>
      </c>
      <c r="C19" s="19" t="s">
        <v>56</v>
      </c>
      <c r="D19" s="21" t="s">
        <v>79</v>
      </c>
      <c r="E19" s="21" t="s">
        <v>27</v>
      </c>
      <c r="F19" s="21" t="s">
        <v>0</v>
      </c>
      <c r="G19" s="25">
        <v>1032250</v>
      </c>
      <c r="H19" s="25">
        <v>1896061</v>
      </c>
      <c r="I19" s="22" t="s">
        <v>221</v>
      </c>
      <c r="J19" s="21" t="s">
        <v>20</v>
      </c>
      <c r="K19" s="22" t="s">
        <v>221</v>
      </c>
      <c r="L19" s="21" t="s">
        <v>19</v>
      </c>
    </row>
    <row r="20" spans="1:12" x14ac:dyDescent="0.25">
      <c r="A20" s="2">
        <f t="shared" si="0"/>
        <v>19</v>
      </c>
      <c r="B20" s="5" t="str">
        <f>HYPERLINK("http://cipapp.sandiego.gov/CIPDetail.aspx?ID="&amp;FY20_Published[[#This Row],[Project Number]],C20)</f>
        <v>32nd St PH I (Market-F St) Rd Imp UU386</v>
      </c>
      <c r="C20" s="19" t="s">
        <v>47</v>
      </c>
      <c r="D20" s="21" t="s">
        <v>67</v>
      </c>
      <c r="E20" s="21" t="s">
        <v>27</v>
      </c>
      <c r="F20" s="21" t="s">
        <v>0</v>
      </c>
      <c r="G20" s="25">
        <v>256500</v>
      </c>
      <c r="H20" s="25">
        <v>811096</v>
      </c>
      <c r="I20" s="22" t="s">
        <v>221</v>
      </c>
      <c r="J20" s="21" t="s">
        <v>20</v>
      </c>
      <c r="K20" s="22" t="s">
        <v>221</v>
      </c>
      <c r="L20" s="21" t="s">
        <v>19</v>
      </c>
    </row>
    <row r="21" spans="1:12" x14ac:dyDescent="0.25">
      <c r="A21" s="2">
        <f t="shared" si="0"/>
        <v>20</v>
      </c>
      <c r="B21" s="5" t="str">
        <f>HYPERLINK("http://cipapp.sandiego.gov/CIPDetail.aspx?ID="&amp;FY20_Published[[#This Row],[Project Number]],C21)</f>
        <v>31st Street (Market-L St) Rd Imp UU11</v>
      </c>
      <c r="C21" s="19" t="s">
        <v>49</v>
      </c>
      <c r="D21" s="21" t="s">
        <v>69</v>
      </c>
      <c r="E21" s="21" t="s">
        <v>27</v>
      </c>
      <c r="F21" s="21" t="s">
        <v>0</v>
      </c>
      <c r="G21" s="25">
        <v>570000</v>
      </c>
      <c r="H21" s="25">
        <v>1077596</v>
      </c>
      <c r="I21" s="22" t="s">
        <v>221</v>
      </c>
      <c r="J21" s="21" t="s">
        <v>20</v>
      </c>
      <c r="K21" s="22" t="s">
        <v>221</v>
      </c>
      <c r="L21" s="21" t="s">
        <v>19</v>
      </c>
    </row>
    <row r="22" spans="1:12" x14ac:dyDescent="0.25">
      <c r="A22" s="2">
        <f t="shared" si="0"/>
        <v>21</v>
      </c>
      <c r="B22" s="5" t="str">
        <f>HYPERLINK("http://cipapp.sandiego.gov/CIPDetail.aspx?ID="&amp;FY20_Published[[#This Row],[Project Number]],C22)</f>
        <v>South Chollas Landfill Gas Collection System Improvements</v>
      </c>
      <c r="C22" s="19" t="s">
        <v>162</v>
      </c>
      <c r="D22" s="21" t="s">
        <v>72</v>
      </c>
      <c r="E22" s="21" t="s">
        <v>27</v>
      </c>
      <c r="F22" s="21" t="s">
        <v>17</v>
      </c>
      <c r="G22" s="25">
        <v>912067</v>
      </c>
      <c r="H22" s="25">
        <v>1528991</v>
      </c>
      <c r="I22" s="22" t="s">
        <v>221</v>
      </c>
      <c r="J22" s="21" t="s">
        <v>20</v>
      </c>
      <c r="K22" s="22" t="s">
        <v>221</v>
      </c>
      <c r="L22" s="21" t="s">
        <v>19</v>
      </c>
    </row>
    <row r="23" spans="1:12" x14ac:dyDescent="0.25">
      <c r="A23" s="2">
        <f t="shared" si="0"/>
        <v>22</v>
      </c>
      <c r="B23" s="5" t="str">
        <f>HYPERLINK("http://cipapp.sandiego.gov/CIPDetail.aspx?ID="&amp;FY20_Published[[#This Row],[Project Number]],C23)</f>
        <v>25th (SB) (Coronado-Grove) Rd Imp UU995</v>
      </c>
      <c r="C23" s="19" t="s">
        <v>43</v>
      </c>
      <c r="D23" s="21" t="s">
        <v>63</v>
      </c>
      <c r="E23" s="21" t="s">
        <v>27</v>
      </c>
      <c r="F23" s="21" t="s">
        <v>0</v>
      </c>
      <c r="G23" s="25">
        <v>168000</v>
      </c>
      <c r="H23" s="25">
        <v>650213</v>
      </c>
      <c r="I23" s="22" t="s">
        <v>221</v>
      </c>
      <c r="J23" s="21" t="s">
        <v>20</v>
      </c>
      <c r="K23" s="22" t="s">
        <v>221</v>
      </c>
      <c r="L23" s="21" t="s">
        <v>19</v>
      </c>
    </row>
    <row r="24" spans="1:12" x14ac:dyDescent="0.25">
      <c r="A24" s="2">
        <f t="shared" si="0"/>
        <v>23</v>
      </c>
      <c r="B24" s="5" t="str">
        <f>HYPERLINK("http://cipapp.sandiego.gov/CIPDetail.aspx?ID="&amp;FY20_Published[[#This Row],[Project Number]],C24)</f>
        <v>Accelerated Sewer Referral Group 847</v>
      </c>
      <c r="C24" s="19" t="s">
        <v>37</v>
      </c>
      <c r="D24" s="21" t="s">
        <v>35</v>
      </c>
      <c r="E24" s="21" t="s">
        <v>24</v>
      </c>
      <c r="F24" s="21" t="s">
        <v>0</v>
      </c>
      <c r="G24" s="25">
        <v>3687264</v>
      </c>
      <c r="H24" s="25">
        <v>5855331</v>
      </c>
      <c r="I24" s="22" t="s">
        <v>88</v>
      </c>
      <c r="J24" s="21" t="s">
        <v>19</v>
      </c>
      <c r="K24" s="22" t="s">
        <v>221</v>
      </c>
      <c r="L24" s="21" t="s">
        <v>20</v>
      </c>
    </row>
    <row r="25" spans="1:12" x14ac:dyDescent="0.25">
      <c r="A25" s="2">
        <f t="shared" si="0"/>
        <v>24</v>
      </c>
      <c r="B25" s="5" t="str">
        <f>HYPERLINK("http://cipapp.sandiego.gov/CIPDetail.aspx?ID="&amp;FY20_Published[[#This Row],[Project Number]],C25)</f>
        <v>Camino Del Rio West &amp; Moore St Median</v>
      </c>
      <c r="C25" s="19" t="s">
        <v>163</v>
      </c>
      <c r="D25" s="21" t="s">
        <v>96</v>
      </c>
      <c r="E25" s="21" t="s">
        <v>27</v>
      </c>
      <c r="F25" s="21" t="s">
        <v>0</v>
      </c>
      <c r="G25" s="25">
        <v>1872242</v>
      </c>
      <c r="H25" s="25">
        <v>2615627</v>
      </c>
      <c r="I25" s="22" t="s">
        <v>221</v>
      </c>
      <c r="J25" s="21" t="s">
        <v>20</v>
      </c>
      <c r="K25" s="22" t="s">
        <v>221</v>
      </c>
      <c r="L25" s="21" t="s">
        <v>19</v>
      </c>
    </row>
    <row r="26" spans="1:12" x14ac:dyDescent="0.25">
      <c r="A26" s="2">
        <f t="shared" si="0"/>
        <v>25</v>
      </c>
      <c r="B26" s="5" t="str">
        <f>HYPERLINK("http://cipapp.sandiego.gov/CIPDetail.aspx?ID="&amp;FY20_Published[[#This Row],[Project Number]],C26)</f>
        <v>Torrey Pines Rd, Prospect-Coast Walk GR</v>
      </c>
      <c r="C26" s="4" t="s">
        <v>164</v>
      </c>
      <c r="D26" s="21" t="s">
        <v>97</v>
      </c>
      <c r="E26" s="21" t="s">
        <v>27</v>
      </c>
      <c r="F26" s="21" t="s">
        <v>0</v>
      </c>
      <c r="G26" s="25">
        <v>1203535</v>
      </c>
      <c r="H26" s="25">
        <v>2190189</v>
      </c>
      <c r="I26" s="22" t="s">
        <v>221</v>
      </c>
      <c r="J26" s="21" t="s">
        <v>20</v>
      </c>
      <c r="K26" s="22" t="s">
        <v>221</v>
      </c>
      <c r="L26" s="21" t="s">
        <v>21</v>
      </c>
    </row>
    <row r="27" spans="1:12" x14ac:dyDescent="0.25">
      <c r="A27" s="2">
        <f t="shared" si="0"/>
        <v>26</v>
      </c>
      <c r="B27" s="5" t="str">
        <f>HYPERLINK("http://cipapp.sandiego.gov/CIPDetail.aspx?ID="&amp;FY20_Published[[#This Row],[Project Number]],C27)</f>
        <v>Traffic Signal Mods Grp 19-02</v>
      </c>
      <c r="C27" s="19" t="s">
        <v>165</v>
      </c>
      <c r="D27" s="21" t="s">
        <v>98</v>
      </c>
      <c r="E27" s="21" t="s">
        <v>27</v>
      </c>
      <c r="F27" s="21" t="s">
        <v>16</v>
      </c>
      <c r="G27" s="25">
        <v>380350</v>
      </c>
      <c r="H27" s="25">
        <v>850000</v>
      </c>
      <c r="I27" s="22" t="s">
        <v>221</v>
      </c>
      <c r="J27" s="21" t="s">
        <v>20</v>
      </c>
      <c r="K27" s="22" t="s">
        <v>221</v>
      </c>
      <c r="L27" s="21" t="s">
        <v>19</v>
      </c>
    </row>
    <row r="28" spans="1:12" x14ac:dyDescent="0.25">
      <c r="A28" s="2">
        <f t="shared" si="0"/>
        <v>27</v>
      </c>
      <c r="B28" s="5" t="str">
        <f>HYPERLINK("http://cipapp.sandiego.gov/CIPDetail.aspx?ID="&amp;FY20_Published[[#This Row],[Project Number]],C28)</f>
        <v>Streamview Drive Green Infrastructure</v>
      </c>
      <c r="C28" s="19" t="s">
        <v>166</v>
      </c>
      <c r="D28" s="21" t="s">
        <v>99</v>
      </c>
      <c r="E28" s="21" t="s">
        <v>26</v>
      </c>
      <c r="F28" s="21" t="s">
        <v>0</v>
      </c>
      <c r="G28" s="25">
        <v>19416048</v>
      </c>
      <c r="H28" s="25">
        <v>24222655</v>
      </c>
      <c r="I28" s="22" t="s">
        <v>221</v>
      </c>
      <c r="J28" s="21" t="s">
        <v>22</v>
      </c>
      <c r="K28" s="22" t="s">
        <v>221</v>
      </c>
      <c r="L28" s="21" t="s">
        <v>21</v>
      </c>
    </row>
    <row r="29" spans="1:12" x14ac:dyDescent="0.25">
      <c r="A29" s="2">
        <f t="shared" si="0"/>
        <v>28</v>
      </c>
      <c r="B29" s="5" t="str">
        <f>HYPERLINK("http://cipapp.sandiego.gov/CIPDetail.aspx?ID="&amp;FY20_Published[[#This Row],[Project Number]],C29)</f>
        <v>Pacific Beach Improv 1 (W)</v>
      </c>
      <c r="C29" s="19" t="s">
        <v>167</v>
      </c>
      <c r="D29" s="21" t="s">
        <v>100</v>
      </c>
      <c r="E29" s="21" t="s">
        <v>24</v>
      </c>
      <c r="F29" s="21" t="s">
        <v>0</v>
      </c>
      <c r="G29" s="25">
        <v>6060100</v>
      </c>
      <c r="H29" s="25">
        <v>8710558</v>
      </c>
      <c r="I29" s="22" t="s">
        <v>221</v>
      </c>
      <c r="J29" s="21" t="s">
        <v>22</v>
      </c>
      <c r="K29" s="22" t="s">
        <v>221</v>
      </c>
      <c r="L29" s="21" t="s">
        <v>21</v>
      </c>
    </row>
    <row r="30" spans="1:12" x14ac:dyDescent="0.25">
      <c r="A30" s="2">
        <f t="shared" si="0"/>
        <v>29</v>
      </c>
      <c r="B30" s="5" t="str">
        <f>HYPERLINK("http://cipapp.sandiego.gov/CIPDetail.aspx?ID="&amp;FY20_Published[[#This Row],[Project Number]],C30)</f>
        <v>Rose Marie Starns Parking Lot Imprvemts</v>
      </c>
      <c r="C30" s="19" t="s">
        <v>168</v>
      </c>
      <c r="D30" s="21" t="s">
        <v>101</v>
      </c>
      <c r="E30" s="21" t="s">
        <v>23</v>
      </c>
      <c r="F30" s="21" t="s">
        <v>17</v>
      </c>
      <c r="G30" s="25">
        <v>2981811</v>
      </c>
      <c r="H30" s="25">
        <v>4044832</v>
      </c>
      <c r="I30" s="22" t="s">
        <v>88</v>
      </c>
      <c r="J30" s="21" t="s">
        <v>21</v>
      </c>
      <c r="K30" s="22" t="s">
        <v>221</v>
      </c>
      <c r="L30" s="21" t="s">
        <v>20</v>
      </c>
    </row>
    <row r="31" spans="1:12" x14ac:dyDescent="0.25">
      <c r="A31" s="2">
        <f t="shared" si="0"/>
        <v>30</v>
      </c>
      <c r="B31" s="5" t="str">
        <f>HYPERLINK("http://cipapp.sandiego.gov/CIPDetail.aspx?ID="&amp;FY20_Published[[#This Row],[Project Number]],C31)</f>
        <v>Mission Valley West Improv 1 (W)</v>
      </c>
      <c r="C31" s="19" t="s">
        <v>169</v>
      </c>
      <c r="D31" s="21" t="s">
        <v>102</v>
      </c>
      <c r="E31" s="21" t="s">
        <v>24</v>
      </c>
      <c r="F31" s="21" t="s">
        <v>0</v>
      </c>
      <c r="G31" s="25">
        <v>14632854</v>
      </c>
      <c r="H31" s="25">
        <v>17666642</v>
      </c>
      <c r="I31" s="22" t="s">
        <v>221</v>
      </c>
      <c r="J31" s="21" t="s">
        <v>20</v>
      </c>
      <c r="K31" s="22" t="s">
        <v>221</v>
      </c>
      <c r="L31" s="21" t="s">
        <v>19</v>
      </c>
    </row>
    <row r="32" spans="1:12" x14ac:dyDescent="0.25">
      <c r="A32" s="2">
        <f t="shared" si="0"/>
        <v>31</v>
      </c>
      <c r="B32" s="5" t="str">
        <f>HYPERLINK("http://cipapp.sandiego.gov/CIPDetail.aspx?ID="&amp;FY20_Published[[#This Row],[Project Number]],C32)</f>
        <v>Mission Valley West Improv 1 (S)</v>
      </c>
      <c r="C32" s="21" t="s">
        <v>170</v>
      </c>
      <c r="D32" s="21" t="s">
        <v>103</v>
      </c>
      <c r="E32" s="21" t="s">
        <v>24</v>
      </c>
      <c r="F32" s="21" t="s">
        <v>0</v>
      </c>
      <c r="G32" s="25">
        <v>1463637</v>
      </c>
      <c r="H32" s="25">
        <v>1814057</v>
      </c>
      <c r="I32" s="22" t="s">
        <v>221</v>
      </c>
      <c r="J32" s="21" t="s">
        <v>20</v>
      </c>
      <c r="K32" s="22" t="s">
        <v>221</v>
      </c>
      <c r="L32" s="21" t="s">
        <v>19</v>
      </c>
    </row>
    <row r="33" spans="1:12" x14ac:dyDescent="0.25">
      <c r="A33" s="2">
        <f t="shared" si="0"/>
        <v>32</v>
      </c>
      <c r="B33" s="5" t="str">
        <f>HYPERLINK("http://cipapp.sandiego.gov/CIPDetail.aspx?ID="&amp;FY20_Published[[#This Row],[Project Number]],C33)</f>
        <v>Colina Del Sol Improv 1 (S)</v>
      </c>
      <c r="C33" s="19" t="s">
        <v>171</v>
      </c>
      <c r="D33" s="21" t="s">
        <v>104</v>
      </c>
      <c r="E33" s="21" t="s">
        <v>24</v>
      </c>
      <c r="F33" s="21" t="s">
        <v>0</v>
      </c>
      <c r="G33" s="25">
        <v>10144735</v>
      </c>
      <c r="H33" s="25">
        <v>15471795</v>
      </c>
      <c r="I33" s="22" t="s">
        <v>221</v>
      </c>
      <c r="J33" s="21" t="s">
        <v>22</v>
      </c>
      <c r="K33" s="22" t="s">
        <v>221</v>
      </c>
      <c r="L33" s="21" t="s">
        <v>21</v>
      </c>
    </row>
    <row r="34" spans="1:12" x14ac:dyDescent="0.25">
      <c r="A34" s="2">
        <f t="shared" si="0"/>
        <v>33</v>
      </c>
      <c r="B34" s="5" t="str">
        <f>HYPERLINK("http://cipapp.sandiego.gov/CIPDetail.aspx?ID="&amp;FY20_Published[[#This Row],[Project Number]],C34)</f>
        <v>Colina Del Sol Improv 1 (W)</v>
      </c>
      <c r="C34" s="11" t="s">
        <v>172</v>
      </c>
      <c r="D34" s="21" t="s">
        <v>105</v>
      </c>
      <c r="E34" s="21" t="s">
        <v>24</v>
      </c>
      <c r="F34" s="21" t="s">
        <v>0</v>
      </c>
      <c r="G34" s="25">
        <v>7444700</v>
      </c>
      <c r="H34" s="25">
        <v>11538138</v>
      </c>
      <c r="I34" s="22" t="s">
        <v>221</v>
      </c>
      <c r="J34" s="21" t="s">
        <v>22</v>
      </c>
      <c r="K34" s="22" t="s">
        <v>221</v>
      </c>
      <c r="L34" s="21" t="s">
        <v>21</v>
      </c>
    </row>
    <row r="35" spans="1:12" x14ac:dyDescent="0.25">
      <c r="A35" s="2">
        <f t="shared" si="0"/>
        <v>34</v>
      </c>
      <c r="B35" s="5" t="str">
        <f>HYPERLINK("http://cipapp.sandiego.gov/CIPDetail.aspx?ID="&amp;FY20_Published[[#This Row],[Project Number]],C35)</f>
        <v>La Jolla Improv 3 (W)</v>
      </c>
      <c r="C35" s="19" t="s">
        <v>173</v>
      </c>
      <c r="D35" s="21" t="s">
        <v>106</v>
      </c>
      <c r="E35" s="21" t="s">
        <v>24</v>
      </c>
      <c r="F35" s="21" t="s">
        <v>0</v>
      </c>
      <c r="G35" s="25">
        <v>5000000</v>
      </c>
      <c r="H35" s="25">
        <v>7210067</v>
      </c>
      <c r="I35" s="22" t="s">
        <v>221</v>
      </c>
      <c r="J35" s="21" t="s">
        <v>20</v>
      </c>
      <c r="K35" s="22" t="s">
        <v>221</v>
      </c>
      <c r="L35" s="21" t="s">
        <v>19</v>
      </c>
    </row>
    <row r="36" spans="1:12" x14ac:dyDescent="0.25">
      <c r="A36" s="2">
        <f t="shared" si="0"/>
        <v>35</v>
      </c>
      <c r="B36" s="5" t="str">
        <f>HYPERLINK("http://cipapp.sandiego.gov/CIPDetail.aspx?ID="&amp;FY20_Published[[#This Row],[Project Number]],C36)</f>
        <v>Northern Garage Dorm Repl</v>
      </c>
      <c r="C36" s="19" t="s">
        <v>174</v>
      </c>
      <c r="D36" s="21" t="s">
        <v>107</v>
      </c>
      <c r="E36" s="21" t="s">
        <v>24</v>
      </c>
      <c r="F36" s="21" t="s">
        <v>0</v>
      </c>
      <c r="G36" s="25">
        <v>3478000</v>
      </c>
      <c r="H36" s="25">
        <v>5108360</v>
      </c>
      <c r="I36" s="22" t="s">
        <v>88</v>
      </c>
      <c r="J36" s="21" t="s">
        <v>21</v>
      </c>
      <c r="K36" s="22" t="s">
        <v>221</v>
      </c>
      <c r="L36" s="21" t="s">
        <v>20</v>
      </c>
    </row>
    <row r="37" spans="1:12" x14ac:dyDescent="0.25">
      <c r="A37" s="2">
        <f t="shared" si="0"/>
        <v>36</v>
      </c>
      <c r="B37" s="5" t="str">
        <f>HYPERLINK("http://cipapp.sandiego.gov/CIPDetail.aspx?ID="&amp;FY20_Published[[#This Row],[Project Number]],C37)</f>
        <v>Chollas Creek Improv 1 (W)</v>
      </c>
      <c r="C37" s="19" t="s">
        <v>175</v>
      </c>
      <c r="D37" s="21" t="s">
        <v>108</v>
      </c>
      <c r="E37" s="21" t="s">
        <v>24</v>
      </c>
      <c r="F37" s="21" t="s">
        <v>0</v>
      </c>
      <c r="G37" s="25">
        <v>7297091</v>
      </c>
      <c r="H37" s="25">
        <v>10350519</v>
      </c>
      <c r="I37" s="22" t="s">
        <v>221</v>
      </c>
      <c r="J37" s="21" t="s">
        <v>20</v>
      </c>
      <c r="K37" s="22" t="s">
        <v>221</v>
      </c>
      <c r="L37" s="21" t="s">
        <v>20</v>
      </c>
    </row>
    <row r="38" spans="1:12" x14ac:dyDescent="0.25">
      <c r="A38" s="2">
        <f t="shared" si="0"/>
        <v>37</v>
      </c>
      <c r="B38" s="5" t="str">
        <f>HYPERLINK("http://cipapp.sandiego.gov/CIPDetail.aspx?ID="&amp;FY20_Published[[#This Row],[Project Number]],C38)</f>
        <v>Ruffin Canyon Trail</v>
      </c>
      <c r="C38" s="19" t="s">
        <v>176</v>
      </c>
      <c r="D38" s="21" t="s">
        <v>109</v>
      </c>
      <c r="E38" s="21" t="s">
        <v>23</v>
      </c>
      <c r="F38" s="21" t="s">
        <v>217</v>
      </c>
      <c r="G38" s="25">
        <v>90000</v>
      </c>
      <c r="H38" s="25">
        <v>311981</v>
      </c>
      <c r="I38" s="22" t="s">
        <v>88</v>
      </c>
      <c r="J38" s="21" t="s">
        <v>21</v>
      </c>
      <c r="K38" s="22" t="s">
        <v>221</v>
      </c>
      <c r="L38" s="21" t="s">
        <v>20</v>
      </c>
    </row>
    <row r="39" spans="1:12" x14ac:dyDescent="0.25">
      <c r="A39" s="2">
        <f t="shared" si="0"/>
        <v>38</v>
      </c>
      <c r="B39" s="5" t="str">
        <f>HYPERLINK("http://cipapp.sandiego.gov/CIPDetail.aspx?ID="&amp;FY20_Published[[#This Row],[Project Number]],C39)</f>
        <v>Air &amp; Space Museum Roof Replacement</v>
      </c>
      <c r="C39" s="21" t="s">
        <v>177</v>
      </c>
      <c r="D39" s="21" t="s">
        <v>110</v>
      </c>
      <c r="E39" s="21" t="s">
        <v>86</v>
      </c>
      <c r="F39" s="21" t="s">
        <v>0</v>
      </c>
      <c r="G39" s="25">
        <v>5349400</v>
      </c>
      <c r="H39" s="25">
        <v>8100831</v>
      </c>
      <c r="I39" s="22" t="s">
        <v>88</v>
      </c>
      <c r="J39" s="21" t="s">
        <v>21</v>
      </c>
      <c r="K39" s="22" t="s">
        <v>221</v>
      </c>
      <c r="L39" s="21" t="s">
        <v>22</v>
      </c>
    </row>
    <row r="40" spans="1:12" x14ac:dyDescent="0.25">
      <c r="A40" s="2">
        <f t="shared" si="0"/>
        <v>39</v>
      </c>
      <c r="B40" s="5" t="str">
        <f>HYPERLINK("http://cipapp.sandiego.gov/CIPDetail.aspx?ID="&amp;FY20_Published[[#This Row],[Project Number]],C40)</f>
        <v>SBWRP Reverse Osmosis System</v>
      </c>
      <c r="C40" s="19" t="s">
        <v>178</v>
      </c>
      <c r="D40" s="21" t="s">
        <v>111</v>
      </c>
      <c r="E40" s="21" t="s">
        <v>24</v>
      </c>
      <c r="F40" s="21" t="s">
        <v>0</v>
      </c>
      <c r="G40" s="25">
        <v>19000000</v>
      </c>
      <c r="H40" s="25">
        <v>28238384</v>
      </c>
      <c r="I40" s="22" t="s">
        <v>221</v>
      </c>
      <c r="J40" s="21" t="s">
        <v>22</v>
      </c>
      <c r="K40" s="22" t="s">
        <v>221</v>
      </c>
      <c r="L40" s="21" t="s">
        <v>19</v>
      </c>
    </row>
    <row r="41" spans="1:12" x14ac:dyDescent="0.25">
      <c r="A41" s="2">
        <f t="shared" si="0"/>
        <v>40</v>
      </c>
      <c r="B41" s="5" t="str">
        <f>HYPERLINK("http://cipapp.sandiego.gov/CIPDetail.aspx?ID="&amp;FY20_Published[[#This Row],[Project Number]],C41)</f>
        <v>Mississippi St @ El Cajon Blvd T/Signal</v>
      </c>
      <c r="C41" s="19" t="s">
        <v>179</v>
      </c>
      <c r="D41" s="21" t="s">
        <v>112</v>
      </c>
      <c r="E41" s="21" t="s">
        <v>27</v>
      </c>
      <c r="F41" s="21" t="s">
        <v>0</v>
      </c>
      <c r="G41" s="25">
        <v>1050000</v>
      </c>
      <c r="H41" s="25">
        <v>2000000</v>
      </c>
      <c r="I41" s="22" t="s">
        <v>221</v>
      </c>
      <c r="J41" s="21" t="s">
        <v>20</v>
      </c>
      <c r="K41" s="22" t="s">
        <v>221</v>
      </c>
      <c r="L41" s="21" t="s">
        <v>19</v>
      </c>
    </row>
    <row r="42" spans="1:12" x14ac:dyDescent="0.25">
      <c r="A42" s="2">
        <f t="shared" si="0"/>
        <v>41</v>
      </c>
      <c r="B42" s="5" t="str">
        <f>HYPERLINK("http://cipapp.sandiego.gov/CIPDetail.aspx?ID="&amp;FY20_Published[[#This Row],[Project Number]],C42)</f>
        <v>NCWRP - Chiller Replacement</v>
      </c>
      <c r="C42" s="19" t="s">
        <v>57</v>
      </c>
      <c r="D42" s="21" t="s">
        <v>80</v>
      </c>
      <c r="E42" s="21" t="s">
        <v>24</v>
      </c>
      <c r="F42" s="21" t="s">
        <v>0</v>
      </c>
      <c r="G42" s="25">
        <v>2100000</v>
      </c>
      <c r="H42" s="25">
        <v>3300000</v>
      </c>
      <c r="I42" s="22" t="s">
        <v>221</v>
      </c>
      <c r="J42" s="21" t="s">
        <v>20</v>
      </c>
      <c r="K42" s="22" t="s">
        <v>221</v>
      </c>
      <c r="L42" s="21" t="s">
        <v>19</v>
      </c>
    </row>
    <row r="43" spans="1:12" x14ac:dyDescent="0.25">
      <c r="A43" s="2">
        <f t="shared" si="0"/>
        <v>42</v>
      </c>
      <c r="B43" s="5" t="str">
        <f>HYPERLINK("http://cipapp.sandiego.gov/CIPDetail.aspx?ID="&amp;FY20_Published[[#This Row],[Project Number]],C43)</f>
        <v>Pump Station 64 Valve Replacement</v>
      </c>
      <c r="C43" s="11" t="s">
        <v>180</v>
      </c>
      <c r="D43" s="21" t="s">
        <v>113</v>
      </c>
      <c r="E43" s="21" t="s">
        <v>24</v>
      </c>
      <c r="F43" s="21" t="s">
        <v>0</v>
      </c>
      <c r="G43" s="25">
        <v>3940000</v>
      </c>
      <c r="H43" s="25">
        <v>5465708</v>
      </c>
      <c r="I43" s="22" t="s">
        <v>221</v>
      </c>
      <c r="J43" s="21" t="s">
        <v>20</v>
      </c>
      <c r="K43" s="22" t="s">
        <v>221</v>
      </c>
      <c r="L43" s="21" t="s">
        <v>22</v>
      </c>
    </row>
    <row r="44" spans="1:12" x14ac:dyDescent="0.25">
      <c r="A44" s="2">
        <f t="shared" si="0"/>
        <v>43</v>
      </c>
      <c r="B44" s="5" t="str">
        <f>HYPERLINK("http://cipapp.sandiego.gov/CIPDetail.aspx?ID="&amp;FY20_Published[[#This Row],[Project Number]],C44)</f>
        <v>Mt View Sports Courts ADA Improvements</v>
      </c>
      <c r="C44" s="19" t="s">
        <v>45</v>
      </c>
      <c r="D44" s="21" t="s">
        <v>65</v>
      </c>
      <c r="E44" s="21" t="s">
        <v>23</v>
      </c>
      <c r="F44" s="21" t="s">
        <v>0</v>
      </c>
      <c r="G44" s="25">
        <v>458026</v>
      </c>
      <c r="H44" s="25">
        <v>1233329</v>
      </c>
      <c r="I44" s="22" t="s">
        <v>221</v>
      </c>
      <c r="J44" s="21" t="s">
        <v>20</v>
      </c>
      <c r="K44" s="22" t="s">
        <v>221</v>
      </c>
      <c r="L44" s="21" t="s">
        <v>19</v>
      </c>
    </row>
    <row r="45" spans="1:12" x14ac:dyDescent="0.25">
      <c r="A45" s="2">
        <f t="shared" si="0"/>
        <v>44</v>
      </c>
      <c r="B45" s="5" t="str">
        <f>HYPERLINK("http://cipapp.sandiego.gov/CIPDetail.aspx?ID="&amp;FY20_Published[[#This Row],[Project Number]],C45)</f>
        <v>SV Dam Low Level Outlet Improvements</v>
      </c>
      <c r="C45" s="19" t="s">
        <v>181</v>
      </c>
      <c r="D45" s="21" t="s">
        <v>114</v>
      </c>
      <c r="E45" s="21" t="s">
        <v>24</v>
      </c>
      <c r="F45" s="21" t="s">
        <v>0</v>
      </c>
      <c r="G45" s="25">
        <v>3000000</v>
      </c>
      <c r="H45" s="25">
        <v>5366555</v>
      </c>
      <c r="I45" s="22" t="s">
        <v>221</v>
      </c>
      <c r="J45" s="21" t="s">
        <v>20</v>
      </c>
      <c r="K45" s="22" t="s">
        <v>221</v>
      </c>
      <c r="L45" s="21" t="s">
        <v>22</v>
      </c>
    </row>
    <row r="46" spans="1:12" x14ac:dyDescent="0.25">
      <c r="A46" s="2">
        <f t="shared" si="0"/>
        <v>45</v>
      </c>
      <c r="B46" s="5" t="str">
        <f>HYPERLINK("http://cipapp.sandiego.gov/CIPDetail.aspx?ID="&amp;FY20_Published[[#This Row],[Project Number]],C46)</f>
        <v>Chollas View Improv 1 (S)</v>
      </c>
      <c r="C46" s="19" t="s">
        <v>182</v>
      </c>
      <c r="D46" s="21" t="s">
        <v>115</v>
      </c>
      <c r="E46" s="21" t="s">
        <v>24</v>
      </c>
      <c r="F46" s="21" t="s">
        <v>0</v>
      </c>
      <c r="G46" s="25">
        <v>5501610</v>
      </c>
      <c r="H46" s="25">
        <v>8724500</v>
      </c>
      <c r="I46" s="22" t="s">
        <v>221</v>
      </c>
      <c r="J46" s="21" t="s">
        <v>20</v>
      </c>
      <c r="K46" s="22" t="s">
        <v>221</v>
      </c>
      <c r="L46" s="21" t="s">
        <v>19</v>
      </c>
    </row>
    <row r="47" spans="1:12" x14ac:dyDescent="0.25">
      <c r="A47" s="2">
        <f t="shared" si="0"/>
        <v>46</v>
      </c>
      <c r="B47" s="5" t="str">
        <f>HYPERLINK("http://cipapp.sandiego.gov/CIPDetail.aspx?ID="&amp;FY20_Published[[#This Row],[Project Number]],C47)</f>
        <v>Old Salt Pool Access Stairs</v>
      </c>
      <c r="C47" s="19" t="s">
        <v>36</v>
      </c>
      <c r="D47" s="21" t="s">
        <v>32</v>
      </c>
      <c r="E47" s="21" t="s">
        <v>23</v>
      </c>
      <c r="F47" s="21" t="s">
        <v>0</v>
      </c>
      <c r="G47" s="25">
        <v>853808</v>
      </c>
      <c r="H47" s="25">
        <v>1707194</v>
      </c>
      <c r="I47" s="22" t="s">
        <v>88</v>
      </c>
      <c r="J47" s="21" t="s">
        <v>21</v>
      </c>
      <c r="K47" s="22" t="s">
        <v>221</v>
      </c>
      <c r="L47" s="21" t="s">
        <v>20</v>
      </c>
    </row>
    <row r="48" spans="1:12" x14ac:dyDescent="0.25">
      <c r="A48" s="2">
        <f t="shared" si="0"/>
        <v>47</v>
      </c>
      <c r="B48" s="5" t="str">
        <f>HYPERLINK("http://cipapp.sandiego.gov/CIPDetail.aspx?ID="&amp;FY20_Published[[#This Row],[Project Number]],C48)</f>
        <v>Fairmount Park Improv 1 (W)</v>
      </c>
      <c r="C48" s="19" t="s">
        <v>183</v>
      </c>
      <c r="D48" s="21" t="s">
        <v>116</v>
      </c>
      <c r="E48" s="21" t="s">
        <v>24</v>
      </c>
      <c r="F48" s="21" t="s">
        <v>0</v>
      </c>
      <c r="G48" s="25">
        <v>5610479</v>
      </c>
      <c r="H48" s="25">
        <v>8116429</v>
      </c>
      <c r="I48" s="22" t="s">
        <v>221</v>
      </c>
      <c r="J48" s="21" t="s">
        <v>20</v>
      </c>
      <c r="K48" s="22" t="s">
        <v>221</v>
      </c>
      <c r="L48" s="21" t="s">
        <v>22</v>
      </c>
    </row>
    <row r="49" spans="1:12" x14ac:dyDescent="0.25">
      <c r="A49" s="2">
        <f t="shared" si="0"/>
        <v>48</v>
      </c>
      <c r="B49" s="5" t="str">
        <f>HYPERLINK("http://cipapp.sandiego.gov/CIPDetail.aspx?ID="&amp;FY20_Published[[#This Row],[Project Number]],C49)</f>
        <v>South Chollas Landfill Gas Collection System Improvements</v>
      </c>
      <c r="C49" s="19" t="s">
        <v>162</v>
      </c>
      <c r="D49" s="21" t="s">
        <v>117</v>
      </c>
      <c r="E49" s="21" t="s">
        <v>25</v>
      </c>
      <c r="F49" s="21" t="s">
        <v>0</v>
      </c>
      <c r="G49" s="25">
        <v>2000000</v>
      </c>
      <c r="H49" s="25">
        <v>3000000</v>
      </c>
      <c r="I49" s="22" t="s">
        <v>221</v>
      </c>
      <c r="J49" s="21" t="s">
        <v>19</v>
      </c>
      <c r="K49" s="22" t="s">
        <v>221</v>
      </c>
      <c r="L49" s="21" t="s">
        <v>19</v>
      </c>
    </row>
    <row r="50" spans="1:12" x14ac:dyDescent="0.25">
      <c r="A50" s="2">
        <f t="shared" si="0"/>
        <v>49</v>
      </c>
      <c r="B50" s="5" t="str">
        <f>HYPERLINK("http://cipapp.sandiego.gov/CIPDetail.aspx?ID="&amp;FY20_Published[[#This Row],[Project Number]],C50)</f>
        <v>Paradise Hills Community Park Trail</v>
      </c>
      <c r="C50" s="19" t="s">
        <v>184</v>
      </c>
      <c r="D50" s="21" t="s">
        <v>75</v>
      </c>
      <c r="E50" s="21" t="s">
        <v>24</v>
      </c>
      <c r="F50" s="21" t="s">
        <v>0</v>
      </c>
      <c r="G50" s="25">
        <v>1100000</v>
      </c>
      <c r="H50" s="25">
        <v>1990000</v>
      </c>
      <c r="I50" s="22" t="s">
        <v>221</v>
      </c>
      <c r="J50" s="21" t="s">
        <v>20</v>
      </c>
      <c r="K50" s="22" t="s">
        <v>221</v>
      </c>
      <c r="L50" s="21" t="s">
        <v>20</v>
      </c>
    </row>
    <row r="51" spans="1:12" x14ac:dyDescent="0.25">
      <c r="A51" s="2">
        <f t="shared" si="0"/>
        <v>50</v>
      </c>
      <c r="B51" s="5" t="str">
        <f>HYPERLINK("http://cipapp.sandiego.gov/CIPDetail.aspx?ID="&amp;FY20_Published[[#This Row],[Project Number]],C51)</f>
        <v>Dr. Bertha O. Pendleton Park Improvement</v>
      </c>
      <c r="C51" s="19" t="s">
        <v>185</v>
      </c>
      <c r="D51" s="21" t="s">
        <v>118</v>
      </c>
      <c r="E51" s="21" t="s">
        <v>23</v>
      </c>
      <c r="F51" s="21" t="s">
        <v>0</v>
      </c>
      <c r="G51" s="25">
        <v>5557553</v>
      </c>
      <c r="H51" s="25">
        <v>7852573</v>
      </c>
      <c r="I51" s="22" t="s">
        <v>88</v>
      </c>
      <c r="J51" s="21" t="s">
        <v>19</v>
      </c>
      <c r="K51" s="22" t="s">
        <v>221</v>
      </c>
      <c r="L51" s="21" t="s">
        <v>20</v>
      </c>
    </row>
    <row r="52" spans="1:12" x14ac:dyDescent="0.25">
      <c r="A52" s="2">
        <f t="shared" si="0"/>
        <v>51</v>
      </c>
      <c r="B52" s="5" t="str">
        <f>HYPERLINK("http://cipapp.sandiego.gov/CIPDetail.aspx?ID="&amp;FY20_Published[[#This Row],[Project Number]],C52)</f>
        <v>AC Water &amp; Sewer Group 1029 (P)</v>
      </c>
      <c r="C52" t="s">
        <v>41</v>
      </c>
      <c r="D52" s="21" t="s">
        <v>40</v>
      </c>
      <c r="E52" s="21" t="s">
        <v>27</v>
      </c>
      <c r="F52" s="21" t="s">
        <v>17</v>
      </c>
      <c r="G52" s="25">
        <v>383314</v>
      </c>
      <c r="H52" s="25">
        <v>407759</v>
      </c>
      <c r="I52" s="22" t="s">
        <v>28</v>
      </c>
      <c r="J52" s="21" t="s">
        <v>22</v>
      </c>
      <c r="K52" s="22" t="s">
        <v>221</v>
      </c>
      <c r="L52" s="21" t="s">
        <v>20</v>
      </c>
    </row>
    <row r="53" spans="1:12" x14ac:dyDescent="0.25">
      <c r="A53" s="2">
        <f t="shared" si="0"/>
        <v>52</v>
      </c>
      <c r="B53" s="5" t="str">
        <f>HYPERLINK("http://cipapp.sandiego.gov/CIPDetail.aspx?ID="&amp;FY20_Published[[#This Row],[Project Number]],C53)</f>
        <v>Police HQ Security Fencing</v>
      </c>
      <c r="C53" s="19" t="s">
        <v>55</v>
      </c>
      <c r="D53" s="21" t="s">
        <v>77</v>
      </c>
      <c r="E53" s="21" t="s">
        <v>86</v>
      </c>
      <c r="F53" s="21" t="s">
        <v>0</v>
      </c>
      <c r="G53" s="25">
        <v>1588000</v>
      </c>
      <c r="H53" s="25">
        <v>2514350</v>
      </c>
      <c r="I53" s="22" t="s">
        <v>88</v>
      </c>
      <c r="J53" s="21" t="s">
        <v>21</v>
      </c>
      <c r="K53" s="22" t="s">
        <v>221</v>
      </c>
      <c r="L53" s="21" t="s">
        <v>22</v>
      </c>
    </row>
    <row r="54" spans="1:12" x14ac:dyDescent="0.25">
      <c r="A54" s="2">
        <f t="shared" si="0"/>
        <v>53</v>
      </c>
      <c r="B54" s="5" t="str">
        <f>HYPERLINK("http://cipapp.sandiego.gov/CIPDetail.aspx?ID="&amp;FY20_Published[[#This Row],[Project Number]],C54)</f>
        <v>Front &amp; Washington TS Modification</v>
      </c>
      <c r="C54" s="20" t="s">
        <v>186</v>
      </c>
      <c r="D54" s="21" t="s">
        <v>119</v>
      </c>
      <c r="E54" s="21" t="s">
        <v>27</v>
      </c>
      <c r="F54" s="21" t="s">
        <v>0</v>
      </c>
      <c r="G54" s="25">
        <v>931889</v>
      </c>
      <c r="H54" s="25">
        <v>1530689</v>
      </c>
      <c r="I54" s="22" t="s">
        <v>221</v>
      </c>
      <c r="J54" s="21" t="s">
        <v>22</v>
      </c>
      <c r="K54" s="22" t="s">
        <v>221</v>
      </c>
      <c r="L54" s="21" t="s">
        <v>21</v>
      </c>
    </row>
    <row r="55" spans="1:12" x14ac:dyDescent="0.25">
      <c r="A55" s="2">
        <f t="shared" si="0"/>
        <v>54</v>
      </c>
      <c r="B55" s="5" t="str">
        <f>HYPERLINK("http://cipapp.sandiego.gov/CIPDetail.aspx?ID="&amp;FY20_Published[[#This Row],[Project Number]],C55)</f>
        <v>Center City Traffic Signals-15th Street</v>
      </c>
      <c r="C55" s="19" t="s">
        <v>187</v>
      </c>
      <c r="D55" s="21" t="s">
        <v>120</v>
      </c>
      <c r="E55" s="21" t="s">
        <v>27</v>
      </c>
      <c r="F55" s="21" t="s">
        <v>0</v>
      </c>
      <c r="G55" s="25">
        <v>1875000</v>
      </c>
      <c r="H55" s="25">
        <v>2709981</v>
      </c>
      <c r="I55" s="22" t="s">
        <v>88</v>
      </c>
      <c r="J55" s="21" t="s">
        <v>19</v>
      </c>
      <c r="K55" s="22" t="s">
        <v>221</v>
      </c>
      <c r="L55" s="21" t="s">
        <v>22</v>
      </c>
    </row>
    <row r="56" spans="1:12" x14ac:dyDescent="0.25">
      <c r="A56" s="2">
        <f t="shared" si="0"/>
        <v>55</v>
      </c>
      <c r="B56" s="5" t="str">
        <f>HYPERLINK("http://cipapp.sandiego.gov/CIPDetail.aspx?ID="&amp;FY20_Published[[#This Row],[Project Number]],C56)</f>
        <v>Scripps Miramar Ranch Library Roof Repl</v>
      </c>
      <c r="C56" s="11" t="s">
        <v>188</v>
      </c>
      <c r="D56" s="21" t="s">
        <v>121</v>
      </c>
      <c r="E56" s="21" t="s">
        <v>86</v>
      </c>
      <c r="F56" s="21" t="s">
        <v>17</v>
      </c>
      <c r="G56" s="25">
        <v>2292271</v>
      </c>
      <c r="H56" s="25">
        <v>3267971</v>
      </c>
      <c r="I56" s="22" t="s">
        <v>88</v>
      </c>
      <c r="J56" s="21" t="s">
        <v>22</v>
      </c>
      <c r="K56" s="22" t="s">
        <v>221</v>
      </c>
      <c r="L56" s="21" t="s">
        <v>22</v>
      </c>
    </row>
    <row r="57" spans="1:12" x14ac:dyDescent="0.25">
      <c r="A57" s="2">
        <f t="shared" si="0"/>
        <v>56</v>
      </c>
      <c r="B57" s="5" t="str">
        <f>HYPERLINK("http://cipapp.sandiego.gov/CIPDetail.aspx?ID="&amp;FY20_Published[[#This Row],[Project Number]],C57)</f>
        <v>Terminal Parking Lot East Rehabilitation</v>
      </c>
      <c r="C57" s="19" t="s">
        <v>189</v>
      </c>
      <c r="D57" s="21" t="s">
        <v>122</v>
      </c>
      <c r="E57" s="21" t="s">
        <v>219</v>
      </c>
      <c r="F57" s="21" t="s">
        <v>17</v>
      </c>
      <c r="G57" s="25">
        <v>885967</v>
      </c>
      <c r="H57" s="25">
        <v>1558347</v>
      </c>
      <c r="I57" s="22" t="s">
        <v>88</v>
      </c>
      <c r="J57" s="21" t="s">
        <v>19</v>
      </c>
      <c r="K57" s="22" t="s">
        <v>221</v>
      </c>
      <c r="L57" s="21" t="s">
        <v>22</v>
      </c>
    </row>
    <row r="58" spans="1:12" x14ac:dyDescent="0.25">
      <c r="A58" s="2">
        <f t="shared" si="0"/>
        <v>57</v>
      </c>
      <c r="B58" s="5" t="str">
        <f>HYPERLINK("http://cipapp.sandiego.gov/CIPDetail.aspx?ID="&amp;FY20_Published[[#This Row],[Project Number]],C58)</f>
        <v>West Miramar Central Basin Expansion</v>
      </c>
      <c r="C58" s="19" t="s">
        <v>190</v>
      </c>
      <c r="D58" s="21" t="s">
        <v>123</v>
      </c>
      <c r="E58" s="21" t="s">
        <v>25</v>
      </c>
      <c r="F58" s="21" t="s">
        <v>0</v>
      </c>
      <c r="G58" s="25">
        <v>2900000</v>
      </c>
      <c r="H58" s="25">
        <v>3750000</v>
      </c>
      <c r="I58" s="22" t="s">
        <v>221</v>
      </c>
      <c r="J58" s="21" t="s">
        <v>22</v>
      </c>
      <c r="K58" s="22" t="s">
        <v>221</v>
      </c>
      <c r="L58" s="21" t="s">
        <v>19</v>
      </c>
    </row>
    <row r="59" spans="1:12" x14ac:dyDescent="0.25">
      <c r="A59" s="2">
        <f t="shared" si="0"/>
        <v>58</v>
      </c>
      <c r="B59" s="5" t="str">
        <f>HYPERLINK("http://cipapp.sandiego.gov/CIPDetail.aspx?ID="&amp;FY20_Published[[#This Row],[Project Number]],C59)</f>
        <v>Willie Henderson Lighting Upgrades</v>
      </c>
      <c r="C59" s="19" t="s">
        <v>52</v>
      </c>
      <c r="D59" s="21" t="s">
        <v>73</v>
      </c>
      <c r="E59" s="21" t="s">
        <v>23</v>
      </c>
      <c r="F59" s="21" t="s">
        <v>0</v>
      </c>
      <c r="G59" s="25">
        <v>1301682</v>
      </c>
      <c r="H59" s="25">
        <v>2132550</v>
      </c>
      <c r="I59" s="22" t="s">
        <v>88</v>
      </c>
      <c r="J59" s="21" t="s">
        <v>19</v>
      </c>
      <c r="K59" s="22" t="s">
        <v>221</v>
      </c>
      <c r="L59" s="21" t="s">
        <v>20</v>
      </c>
    </row>
    <row r="60" spans="1:12" x14ac:dyDescent="0.25">
      <c r="A60" s="2">
        <f t="shared" si="0"/>
        <v>59</v>
      </c>
      <c r="B60" s="5" t="str">
        <f>HYPERLINK("http://cipapp.sandiego.gov/CIPDetail.aspx?ID="&amp;FY20_Published[[#This Row],[Project Number]],C60)</f>
        <v>Miramar WTP Caustic Pumping System</v>
      </c>
      <c r="C60" s="19" t="s">
        <v>48</v>
      </c>
      <c r="D60" s="21" t="s">
        <v>68</v>
      </c>
      <c r="E60" s="21" t="s">
        <v>24</v>
      </c>
      <c r="F60" s="21" t="s">
        <v>0</v>
      </c>
      <c r="G60" s="25">
        <v>600000</v>
      </c>
      <c r="H60" s="25">
        <v>1678250</v>
      </c>
      <c r="I60" s="22" t="s">
        <v>88</v>
      </c>
      <c r="J60" s="21" t="s">
        <v>21</v>
      </c>
      <c r="K60" s="22" t="s">
        <v>221</v>
      </c>
      <c r="L60" s="21" t="s">
        <v>20</v>
      </c>
    </row>
    <row r="61" spans="1:12" x14ac:dyDescent="0.25">
      <c r="A61" s="2">
        <f t="shared" si="0"/>
        <v>60</v>
      </c>
      <c r="B61" s="5" t="str">
        <f>HYPERLINK("http://cipapp.sandiego.gov/CIPDetail.aspx?ID="&amp;FY20_Published[[#This Row],[Project Number]],C61)</f>
        <v>Linda Vista &amp; Comstock Intersection Upg</v>
      </c>
      <c r="C61" s="19" t="s">
        <v>191</v>
      </c>
      <c r="D61" s="21" t="s">
        <v>124</v>
      </c>
      <c r="E61" s="21" t="s">
        <v>27</v>
      </c>
      <c r="F61" s="21" t="s">
        <v>0</v>
      </c>
      <c r="G61" s="25">
        <v>729720</v>
      </c>
      <c r="H61" s="25">
        <v>1281200</v>
      </c>
      <c r="I61" s="22" t="s">
        <v>221</v>
      </c>
      <c r="J61" s="21" t="s">
        <v>22</v>
      </c>
      <c r="K61" s="22" t="s">
        <v>221</v>
      </c>
      <c r="L61" s="21" t="s">
        <v>21</v>
      </c>
    </row>
    <row r="62" spans="1:12" x14ac:dyDescent="0.25">
      <c r="A62" s="2">
        <f t="shared" si="0"/>
        <v>61</v>
      </c>
      <c r="B62" s="5" t="str">
        <f>HYPERLINK("http://cipapp.sandiego.gov/CIPDetail.aspx?ID="&amp;FY20_Published[[#This Row],[Project Number]],C62)</f>
        <v>Balboa Park Golf Course Improvements</v>
      </c>
      <c r="C62" s="19" t="s">
        <v>192</v>
      </c>
      <c r="D62" s="21" t="s">
        <v>125</v>
      </c>
      <c r="E62" s="21" t="s">
        <v>23</v>
      </c>
      <c r="F62" s="21" t="s">
        <v>16</v>
      </c>
      <c r="G62" s="25">
        <v>3300000</v>
      </c>
      <c r="H62" s="25">
        <v>6400000</v>
      </c>
      <c r="I62" s="22" t="s">
        <v>88</v>
      </c>
      <c r="J62" s="21" t="s">
        <v>21</v>
      </c>
      <c r="K62" s="22" t="s">
        <v>221</v>
      </c>
      <c r="L62" s="21" t="s">
        <v>22</v>
      </c>
    </row>
    <row r="63" spans="1:12" x14ac:dyDescent="0.25">
      <c r="A63" s="2">
        <f t="shared" si="0"/>
        <v>62</v>
      </c>
      <c r="B63" s="5" t="str">
        <f>HYPERLINK("http://cipapp.sandiego.gov/CIPDetail.aspx?ID="&amp;FY20_Published[[#This Row],[Project Number]],C63)</f>
        <v>Miramar Valve No2 Replacement</v>
      </c>
      <c r="C63" s="19" t="s">
        <v>193</v>
      </c>
      <c r="D63" s="21" t="s">
        <v>126</v>
      </c>
      <c r="E63" s="21" t="s">
        <v>24</v>
      </c>
      <c r="F63" s="21" t="s">
        <v>17</v>
      </c>
      <c r="G63" s="25">
        <v>1100000</v>
      </c>
      <c r="H63" s="25">
        <v>1778105</v>
      </c>
      <c r="I63" s="22" t="s">
        <v>221</v>
      </c>
      <c r="J63" s="21" t="s">
        <v>20</v>
      </c>
      <c r="K63" s="22" t="s">
        <v>221</v>
      </c>
      <c r="L63" s="21" t="s">
        <v>19</v>
      </c>
    </row>
    <row r="64" spans="1:12" x14ac:dyDescent="0.25">
      <c r="A64" s="2">
        <f t="shared" si="0"/>
        <v>63</v>
      </c>
      <c r="B64" s="5" t="str">
        <f>HYPERLINK("http://cipapp.sandiego.gov/CIPDetail.aspx?ID="&amp;FY20_Published[[#This Row],[Project Number]],C64)</f>
        <v>Black Mountain Reservoir Spillway Stairs</v>
      </c>
      <c r="C64" s="11" t="s">
        <v>194</v>
      </c>
      <c r="D64" s="21" t="s">
        <v>127</v>
      </c>
      <c r="E64" s="21" t="s">
        <v>24</v>
      </c>
      <c r="F64" s="21" t="s">
        <v>0</v>
      </c>
      <c r="G64" s="25">
        <v>350000</v>
      </c>
      <c r="H64" s="25">
        <v>850000</v>
      </c>
      <c r="I64" s="22" t="s">
        <v>221</v>
      </c>
      <c r="J64" s="21" t="s">
        <v>20</v>
      </c>
      <c r="K64" s="22" t="s">
        <v>221</v>
      </c>
      <c r="L64" s="21" t="s">
        <v>22</v>
      </c>
    </row>
    <row r="65" spans="1:12" x14ac:dyDescent="0.25">
      <c r="A65" s="2">
        <f t="shared" si="0"/>
        <v>64</v>
      </c>
      <c r="B65" s="5" t="str">
        <f>HYPERLINK("http://cipapp.sandiego.gov/CIPDetail.aspx?ID="&amp;FY20_Published[[#This Row],[Project Number]],C65)</f>
        <v>47th St &amp; Hartley St HAWK</v>
      </c>
      <c r="C65" s="19" t="s">
        <v>195</v>
      </c>
      <c r="D65" s="21" t="s">
        <v>128</v>
      </c>
      <c r="E65" s="21" t="s">
        <v>27</v>
      </c>
      <c r="F65" s="21" t="s">
        <v>0</v>
      </c>
      <c r="G65" s="25">
        <v>528480</v>
      </c>
      <c r="H65" s="25">
        <v>992500</v>
      </c>
      <c r="I65" s="22" t="s">
        <v>221</v>
      </c>
      <c r="J65" s="21" t="s">
        <v>22</v>
      </c>
      <c r="K65" s="22" t="s">
        <v>221</v>
      </c>
      <c r="L65" s="21" t="s">
        <v>21</v>
      </c>
    </row>
    <row r="66" spans="1:12" x14ac:dyDescent="0.25">
      <c r="A66" s="2">
        <f t="shared" si="0"/>
        <v>65</v>
      </c>
      <c r="B66" s="5" t="str">
        <f>HYPERLINK("http://cipapp.sandiego.gov/CIPDetail.aspx?ID="&amp;FY20_Published[[#This Row],[Project Number]],C66)</f>
        <v>Osler Street Traffic Calming</v>
      </c>
      <c r="C66" s="19" t="s">
        <v>196</v>
      </c>
      <c r="D66" s="21" t="s">
        <v>129</v>
      </c>
      <c r="E66" s="21" t="s">
        <v>27</v>
      </c>
      <c r="F66" s="21" t="s">
        <v>0</v>
      </c>
      <c r="G66" s="25">
        <v>346600</v>
      </c>
      <c r="H66" s="25">
        <v>780220</v>
      </c>
      <c r="I66" s="22" t="s">
        <v>221</v>
      </c>
      <c r="J66" s="21" t="s">
        <v>22</v>
      </c>
      <c r="K66" s="22" t="s">
        <v>221</v>
      </c>
      <c r="L66" s="21" t="s">
        <v>21</v>
      </c>
    </row>
    <row r="67" spans="1:12" x14ac:dyDescent="0.25">
      <c r="A67" s="2">
        <f t="shared" si="0"/>
        <v>66</v>
      </c>
      <c r="B67" s="5" t="str">
        <f>HYPERLINK("http://cipapp.sandiego.gov/CIPDetail.aspx?ID="&amp;FY20_Published[[#This Row],[Project Number]],C67)</f>
        <v>Otay Mesa Rd Pedestrian Improvements</v>
      </c>
      <c r="C67" s="19" t="s">
        <v>197</v>
      </c>
      <c r="D67" s="21" t="s">
        <v>130</v>
      </c>
      <c r="E67" s="21" t="s">
        <v>27</v>
      </c>
      <c r="F67" s="21" t="s">
        <v>0</v>
      </c>
      <c r="G67" s="25">
        <v>353925</v>
      </c>
      <c r="H67" s="25">
        <v>743775</v>
      </c>
      <c r="I67" s="22" t="s">
        <v>221</v>
      </c>
      <c r="J67" s="21" t="s">
        <v>22</v>
      </c>
      <c r="K67" s="22" t="s">
        <v>221</v>
      </c>
      <c r="L67" s="21" t="s">
        <v>21</v>
      </c>
    </row>
    <row r="68" spans="1:12" x14ac:dyDescent="0.25">
      <c r="A68" s="2">
        <f t="shared" ref="A68:A96" si="1">A67+1</f>
        <v>67</v>
      </c>
      <c r="B68" s="5" t="str">
        <f>HYPERLINK("http://cipapp.sandiego.gov/CIPDetail.aspx?ID="&amp;FY20_Published[[#This Row],[Project Number]],C68)</f>
        <v>Northern Garage Dorm Repl</v>
      </c>
      <c r="C68" s="18" t="s">
        <v>174</v>
      </c>
      <c r="D68" s="21" t="s">
        <v>131</v>
      </c>
      <c r="E68" s="21" t="s">
        <v>86</v>
      </c>
      <c r="F68" s="21" t="s">
        <v>217</v>
      </c>
      <c r="G68" s="25">
        <v>50000</v>
      </c>
      <c r="H68" s="25">
        <v>362000</v>
      </c>
      <c r="I68" s="22" t="s">
        <v>88</v>
      </c>
      <c r="J68" s="21" t="s">
        <v>21</v>
      </c>
      <c r="K68" s="22" t="s">
        <v>221</v>
      </c>
      <c r="L68" s="21" t="s">
        <v>20</v>
      </c>
    </row>
    <row r="69" spans="1:12" x14ac:dyDescent="0.25">
      <c r="A69" s="2">
        <f t="shared" si="1"/>
        <v>68</v>
      </c>
      <c r="B69" s="5" t="str">
        <f>HYPERLINK("http://cipapp.sandiego.gov/CIPDetail.aspx?ID="&amp;FY20_Published[[#This Row],[Project Number]],C69)</f>
        <v>Rosecrans St &amp; Byron St Shel Isl Signal</v>
      </c>
      <c r="C69" s="11" t="s">
        <v>198</v>
      </c>
      <c r="D69" s="21" t="s">
        <v>132</v>
      </c>
      <c r="E69" s="21" t="s">
        <v>27</v>
      </c>
      <c r="F69" s="21" t="s">
        <v>0</v>
      </c>
      <c r="G69" s="25">
        <v>931600</v>
      </c>
      <c r="H69" s="25">
        <v>1546600</v>
      </c>
      <c r="I69" s="22" t="s">
        <v>221</v>
      </c>
      <c r="J69" s="21" t="s">
        <v>22</v>
      </c>
      <c r="K69" s="22" t="s">
        <v>221</v>
      </c>
      <c r="L69" s="21" t="s">
        <v>21</v>
      </c>
    </row>
    <row r="70" spans="1:12" x14ac:dyDescent="0.25">
      <c r="A70" s="2">
        <f t="shared" si="1"/>
        <v>69</v>
      </c>
      <c r="B70" s="5" t="str">
        <f>HYPERLINK("http://cipapp.sandiego.gov/CIPDetail.aspx?ID="&amp;FY20_Published[[#This Row],[Project Number]],C70)</f>
        <v>Saturn Blvd Sidewalk Installation</v>
      </c>
      <c r="C70" s="19" t="s">
        <v>199</v>
      </c>
      <c r="D70" s="21" t="s">
        <v>133</v>
      </c>
      <c r="E70" s="21" t="s">
        <v>27</v>
      </c>
      <c r="F70" s="21" t="s">
        <v>218</v>
      </c>
      <c r="G70" s="25">
        <v>850000</v>
      </c>
      <c r="H70" s="25">
        <v>1500000</v>
      </c>
      <c r="I70" s="22" t="s">
        <v>221</v>
      </c>
      <c r="J70" s="21" t="s">
        <v>19</v>
      </c>
      <c r="K70" s="22" t="s">
        <v>221</v>
      </c>
      <c r="L70" s="21" t="s">
        <v>21</v>
      </c>
    </row>
    <row r="71" spans="1:12" x14ac:dyDescent="0.25">
      <c r="A71" s="2">
        <f t="shared" si="1"/>
        <v>70</v>
      </c>
      <c r="B71" s="5" t="str">
        <f>HYPERLINK("http://cipapp.sandiego.gov/CIPDetail.aspx?ID="&amp;FY20_Published[[#This Row],[Project Number]],C71)</f>
        <v>Washington &amp; Albatross HAWK</v>
      </c>
      <c r="C71" s="19" t="s">
        <v>200</v>
      </c>
      <c r="D71" s="21" t="s">
        <v>134</v>
      </c>
      <c r="E71" s="21" t="s">
        <v>27</v>
      </c>
      <c r="F71" s="21" t="s">
        <v>0</v>
      </c>
      <c r="G71" s="25">
        <v>706320</v>
      </c>
      <c r="H71" s="25">
        <v>1355300</v>
      </c>
      <c r="I71" s="22" t="s">
        <v>221</v>
      </c>
      <c r="J71" s="21" t="s">
        <v>22</v>
      </c>
      <c r="K71" s="22" t="s">
        <v>221</v>
      </c>
      <c r="L71" s="21" t="s">
        <v>21</v>
      </c>
    </row>
    <row r="72" spans="1:12" x14ac:dyDescent="0.25">
      <c r="A72" s="2">
        <f t="shared" si="1"/>
        <v>71</v>
      </c>
      <c r="B72" s="5" t="str">
        <f>HYPERLINK("http://cipapp.sandiego.gov/CIPDetail.aspx?ID="&amp;FY20_Published[[#This Row],[Project Number]],C72)</f>
        <v>Mission Blvd South Loring Overlay</v>
      </c>
      <c r="C72" s="19" t="s">
        <v>201</v>
      </c>
      <c r="D72" s="21" t="s">
        <v>135</v>
      </c>
      <c r="E72" s="21" t="s">
        <v>27</v>
      </c>
      <c r="F72" s="21" t="s">
        <v>17</v>
      </c>
      <c r="G72" s="25">
        <v>654293</v>
      </c>
      <c r="H72" s="25">
        <v>1145000</v>
      </c>
      <c r="I72" s="22" t="s">
        <v>221</v>
      </c>
      <c r="J72" s="21" t="s">
        <v>20</v>
      </c>
      <c r="K72" s="22" t="s">
        <v>221</v>
      </c>
      <c r="L72" s="21" t="s">
        <v>19</v>
      </c>
    </row>
    <row r="73" spans="1:12" x14ac:dyDescent="0.25">
      <c r="A73" s="2">
        <f t="shared" si="1"/>
        <v>72</v>
      </c>
      <c r="B73" s="5" t="str">
        <f>HYPERLINK("http://cipapp.sandiego.gov/CIPDetail.aspx?ID="&amp;FY20_Published[[#This Row],[Project Number]],C73)</f>
        <v>Roswell Street Overlay</v>
      </c>
      <c r="C73" s="19" t="s">
        <v>202</v>
      </c>
      <c r="D73" s="21" t="s">
        <v>136</v>
      </c>
      <c r="E73" s="21" t="s">
        <v>27</v>
      </c>
      <c r="F73" s="21" t="s">
        <v>0</v>
      </c>
      <c r="G73" s="25">
        <v>400000</v>
      </c>
      <c r="H73" s="25">
        <v>710000</v>
      </c>
      <c r="I73" s="22" t="s">
        <v>221</v>
      </c>
      <c r="J73" s="21" t="s">
        <v>22</v>
      </c>
      <c r="K73" s="22" t="s">
        <v>221</v>
      </c>
      <c r="L73" s="21" t="s">
        <v>19</v>
      </c>
    </row>
    <row r="74" spans="1:12" x14ac:dyDescent="0.25">
      <c r="A74" s="2">
        <f t="shared" si="1"/>
        <v>73</v>
      </c>
      <c r="B74" s="5" t="str">
        <f>HYPERLINK("http://cipapp.sandiego.gov/CIPDetail.aspx?ID="&amp;FY20_Published[[#This Row],[Project Number]],C74)</f>
        <v>AC Overlay Group 2507</v>
      </c>
      <c r="C74" s="19" t="s">
        <v>203</v>
      </c>
      <c r="D74" s="21" t="s">
        <v>137</v>
      </c>
      <c r="E74" s="21" t="s">
        <v>27</v>
      </c>
      <c r="F74" s="21" t="s">
        <v>0</v>
      </c>
      <c r="G74" s="25">
        <v>6700000</v>
      </c>
      <c r="H74" s="25">
        <v>8300000</v>
      </c>
      <c r="I74" s="22" t="s">
        <v>221</v>
      </c>
      <c r="J74" s="21" t="s">
        <v>20</v>
      </c>
      <c r="K74" s="22" t="s">
        <v>221</v>
      </c>
      <c r="L74" s="21" t="s">
        <v>22</v>
      </c>
    </row>
    <row r="75" spans="1:12" x14ac:dyDescent="0.25">
      <c r="A75" s="2">
        <f t="shared" si="1"/>
        <v>74</v>
      </c>
      <c r="B75" s="5" t="str">
        <f>HYPERLINK("http://cipapp.sandiego.gov/CIPDetail.aspx?ID="&amp;FY20_Published[[#This Row],[Project Number]],C75)</f>
        <v>AC Water &amp; Sewer Group 1033 North (W)</v>
      </c>
      <c r="C75" s="19" t="s">
        <v>204</v>
      </c>
      <c r="D75" s="21" t="s">
        <v>138</v>
      </c>
      <c r="E75" s="21" t="s">
        <v>24</v>
      </c>
      <c r="F75" s="21" t="s">
        <v>0</v>
      </c>
      <c r="G75" s="25">
        <v>14572839</v>
      </c>
      <c r="H75" s="25">
        <v>18302569</v>
      </c>
      <c r="I75" s="22" t="s">
        <v>221</v>
      </c>
      <c r="J75" s="21" t="s">
        <v>20</v>
      </c>
      <c r="K75" s="22" t="s">
        <v>221</v>
      </c>
      <c r="L75" s="21" t="s">
        <v>19</v>
      </c>
    </row>
    <row r="76" spans="1:12" x14ac:dyDescent="0.25">
      <c r="A76" s="2">
        <f t="shared" si="1"/>
        <v>75</v>
      </c>
      <c r="B76" s="5" t="str">
        <f>HYPERLINK("http://cipapp.sandiego.gov/CIPDetail.aspx?ID="&amp;FY20_Published[[#This Row],[Project Number]],C76)</f>
        <v>AC Overlay Group 2511</v>
      </c>
      <c r="C76" s="19" t="s">
        <v>205</v>
      </c>
      <c r="D76" s="21" t="s">
        <v>139</v>
      </c>
      <c r="E76" s="21" t="s">
        <v>27</v>
      </c>
      <c r="F76" s="21" t="s">
        <v>17</v>
      </c>
      <c r="G76" s="25">
        <v>2500000</v>
      </c>
      <c r="H76" s="25">
        <v>3226150</v>
      </c>
      <c r="I76" s="22" t="s">
        <v>221</v>
      </c>
      <c r="J76" s="21" t="s">
        <v>20</v>
      </c>
      <c r="K76" s="22" t="s">
        <v>221</v>
      </c>
      <c r="L76" s="21" t="s">
        <v>20</v>
      </c>
    </row>
    <row r="77" spans="1:12" x14ac:dyDescent="0.25">
      <c r="A77" s="2">
        <f t="shared" si="1"/>
        <v>76</v>
      </c>
      <c r="B77" s="5" t="str">
        <f>HYPERLINK("http://cipapp.sandiego.gov/CIPDetail.aspx?ID="&amp;FY20_Published[[#This Row],[Project Number]],C77)</f>
        <v>West Miramar Central Basin Expansion</v>
      </c>
      <c r="C77" s="19" t="s">
        <v>190</v>
      </c>
      <c r="D77" s="21" t="s">
        <v>140</v>
      </c>
      <c r="E77" s="21" t="s">
        <v>219</v>
      </c>
      <c r="F77" s="21" t="s">
        <v>0</v>
      </c>
      <c r="G77" s="25">
        <v>700000</v>
      </c>
      <c r="H77" s="25">
        <v>1000000</v>
      </c>
      <c r="I77" s="22" t="s">
        <v>221</v>
      </c>
      <c r="J77" s="21" t="s">
        <v>20</v>
      </c>
      <c r="K77" s="22" t="s">
        <v>221</v>
      </c>
      <c r="L77" s="21" t="s">
        <v>19</v>
      </c>
    </row>
    <row r="78" spans="1:12" x14ac:dyDescent="0.25">
      <c r="A78" s="2">
        <f t="shared" si="1"/>
        <v>77</v>
      </c>
      <c r="B78" s="5" t="str">
        <f>HYPERLINK("http://cipapp.sandiego.gov/CIPDetail.aspx?ID="&amp;FY20_Published[[#This Row],[Project Number]],C78)</f>
        <v>AC Overlay Group 2511A</v>
      </c>
      <c r="C78" s="19" t="s">
        <v>206</v>
      </c>
      <c r="D78" s="21" t="s">
        <v>141</v>
      </c>
      <c r="E78" s="21" t="s">
        <v>27</v>
      </c>
      <c r="F78" s="21" t="s">
        <v>0</v>
      </c>
      <c r="G78" s="25">
        <v>890000</v>
      </c>
      <c r="H78" s="25">
        <v>1240000</v>
      </c>
      <c r="I78" s="22" t="s">
        <v>88</v>
      </c>
      <c r="J78" s="21" t="s">
        <v>21</v>
      </c>
      <c r="K78" s="22" t="s">
        <v>221</v>
      </c>
      <c r="L78" s="21" t="s">
        <v>20</v>
      </c>
    </row>
    <row r="79" spans="1:12" x14ac:dyDescent="0.25">
      <c r="A79" s="2">
        <f t="shared" si="1"/>
        <v>78</v>
      </c>
      <c r="B79" s="5" t="str">
        <f>HYPERLINK("http://cipapp.sandiego.gov/CIPDetail.aspx?ID="&amp;FY20_Published[[#This Row],[Project Number]],C79)</f>
        <v>AC Overlay Group 2511B</v>
      </c>
      <c r="C79" s="18" t="s">
        <v>207</v>
      </c>
      <c r="D79" s="21" t="s">
        <v>142</v>
      </c>
      <c r="E79" s="21" t="s">
        <v>27</v>
      </c>
      <c r="F79" s="21" t="s">
        <v>0</v>
      </c>
      <c r="G79" s="25">
        <v>700000</v>
      </c>
      <c r="H79" s="25">
        <v>1050000</v>
      </c>
      <c r="I79" s="22" t="s">
        <v>88</v>
      </c>
      <c r="J79" s="21" t="s">
        <v>21</v>
      </c>
      <c r="K79" s="22" t="s">
        <v>221</v>
      </c>
      <c r="L79" s="21" t="s">
        <v>20</v>
      </c>
    </row>
    <row r="80" spans="1:12" x14ac:dyDescent="0.25">
      <c r="A80" s="2">
        <f t="shared" si="1"/>
        <v>79</v>
      </c>
      <c r="B80" s="5" t="str">
        <f>HYPERLINK("http://cipapp.sandiego.gov/CIPDetail.aspx?ID="&amp;FY20_Published[[#This Row],[Project Number]],C80)</f>
        <v>AC Overlay Group 2511C</v>
      </c>
      <c r="C80" s="19" t="s">
        <v>208</v>
      </c>
      <c r="D80" s="21" t="s">
        <v>143</v>
      </c>
      <c r="E80" s="21" t="s">
        <v>27</v>
      </c>
      <c r="F80" s="21" t="s">
        <v>0</v>
      </c>
      <c r="G80" s="25">
        <v>700000</v>
      </c>
      <c r="H80" s="25">
        <v>1050000</v>
      </c>
      <c r="I80" s="22" t="s">
        <v>88</v>
      </c>
      <c r="J80" s="21" t="s">
        <v>21</v>
      </c>
      <c r="K80" s="22" t="s">
        <v>221</v>
      </c>
      <c r="L80" s="21" t="s">
        <v>20</v>
      </c>
    </row>
    <row r="81" spans="1:12" x14ac:dyDescent="0.25">
      <c r="A81" s="2">
        <f t="shared" si="1"/>
        <v>80</v>
      </c>
      <c r="B81" s="5" t="str">
        <f>HYPERLINK("http://cipapp.sandiego.gov/CIPDetail.aspx?ID="&amp;FY20_Published[[#This Row],[Project Number]],C81)</f>
        <v>AC Overlay Group 2520 UUP</v>
      </c>
      <c r="C81" s="19" t="s">
        <v>209</v>
      </c>
      <c r="D81" s="21" t="s">
        <v>144</v>
      </c>
      <c r="E81" s="21" t="s">
        <v>27</v>
      </c>
      <c r="F81" s="21" t="s">
        <v>0</v>
      </c>
      <c r="G81" s="25">
        <v>474929</v>
      </c>
      <c r="H81" s="25">
        <v>474929</v>
      </c>
      <c r="I81" s="22" t="s">
        <v>221</v>
      </c>
      <c r="J81" s="21" t="s">
        <v>20</v>
      </c>
      <c r="K81" s="22" t="s">
        <v>221</v>
      </c>
      <c r="L81" s="21" t="s">
        <v>19</v>
      </c>
    </row>
    <row r="82" spans="1:12" x14ac:dyDescent="0.25">
      <c r="A82" s="2">
        <f t="shared" si="1"/>
        <v>81</v>
      </c>
      <c r="B82" s="5" t="str">
        <f>HYPERLINK("http://cipapp.sandiego.gov/CIPDetail.aspx?ID="&amp;FY20_Published[[#This Row],[Project Number]],C82)</f>
        <v>Pump Station 64 Valve Replacement</v>
      </c>
      <c r="C82" s="19" t="s">
        <v>180</v>
      </c>
      <c r="D82" s="21" t="s">
        <v>145</v>
      </c>
      <c r="E82" s="21" t="s">
        <v>24</v>
      </c>
      <c r="F82" s="21" t="s">
        <v>0</v>
      </c>
      <c r="G82" s="25">
        <v>1400000</v>
      </c>
      <c r="H82" s="25">
        <v>2500000</v>
      </c>
      <c r="I82" s="22" t="s">
        <v>221</v>
      </c>
      <c r="J82" s="21" t="s">
        <v>22</v>
      </c>
      <c r="K82" s="22" t="s">
        <v>221</v>
      </c>
      <c r="L82" s="21" t="s">
        <v>19</v>
      </c>
    </row>
    <row r="83" spans="1:12" x14ac:dyDescent="0.25">
      <c r="A83" s="2">
        <f t="shared" si="1"/>
        <v>82</v>
      </c>
      <c r="B83" s="5" t="str">
        <f>HYPERLINK("http://cipapp.sandiego.gov/CIPDetail.aspx?ID="&amp;FY20_Published[[#This Row],[Project Number]],C83)</f>
        <v>Sidewalk Replacement Group 2530 - U &amp; MM</v>
      </c>
      <c r="C83" s="19" t="s">
        <v>210</v>
      </c>
      <c r="D83" s="21" t="s">
        <v>146</v>
      </c>
      <c r="E83" s="21" t="s">
        <v>27</v>
      </c>
      <c r="F83" s="21" t="s">
        <v>0</v>
      </c>
      <c r="G83" s="25">
        <v>1700000</v>
      </c>
      <c r="H83" s="25">
        <v>3100000</v>
      </c>
      <c r="I83" s="22" t="s">
        <v>88</v>
      </c>
      <c r="J83" s="21" t="s">
        <v>19</v>
      </c>
      <c r="K83" s="22" t="s">
        <v>221</v>
      </c>
      <c r="L83" s="21" t="s">
        <v>21</v>
      </c>
    </row>
    <row r="84" spans="1:12" x14ac:dyDescent="0.25">
      <c r="A84" s="2">
        <f t="shared" si="1"/>
        <v>83</v>
      </c>
      <c r="B84" s="5" t="str">
        <f>HYPERLINK("http://cipapp.sandiego.gov/CIPDetail.aspx?ID="&amp;FY20_Published[[#This Row],[Project Number]],C84)</f>
        <v>Office Trailers Replacement</v>
      </c>
      <c r="C84" s="19" t="s">
        <v>211</v>
      </c>
      <c r="D84" s="21" t="s">
        <v>78</v>
      </c>
      <c r="E84" s="21" t="s">
        <v>25</v>
      </c>
      <c r="F84" s="21" t="s">
        <v>16</v>
      </c>
      <c r="G84" s="25">
        <v>4500000</v>
      </c>
      <c r="H84" s="25">
        <v>5000000</v>
      </c>
      <c r="I84" s="22" t="s">
        <v>88</v>
      </c>
      <c r="J84" s="21" t="s">
        <v>19</v>
      </c>
      <c r="K84" s="22" t="s">
        <v>221</v>
      </c>
      <c r="L84" s="21" t="s">
        <v>20</v>
      </c>
    </row>
    <row r="85" spans="1:12" x14ac:dyDescent="0.25">
      <c r="A85" s="2">
        <f t="shared" si="1"/>
        <v>84</v>
      </c>
      <c r="B85" s="5" t="str">
        <f>HYPERLINK("http://cipapp.sandiego.gov/CIPDetail.aspx?ID="&amp;FY20_Published[[#This Row],[Project Number]],C85)</f>
        <v>Rancho Bernardo CP Dog Park</v>
      </c>
      <c r="C85" s="19" t="s">
        <v>58</v>
      </c>
      <c r="D85" s="21" t="s">
        <v>81</v>
      </c>
      <c r="E85" s="21" t="s">
        <v>23</v>
      </c>
      <c r="F85" s="21" t="s">
        <v>0</v>
      </c>
      <c r="G85" s="25">
        <v>3165000</v>
      </c>
      <c r="H85" s="25">
        <v>5710340</v>
      </c>
      <c r="I85" s="22" t="s">
        <v>88</v>
      </c>
      <c r="J85" s="21" t="s">
        <v>21</v>
      </c>
      <c r="K85" s="22" t="s">
        <v>221</v>
      </c>
      <c r="L85" s="21" t="s">
        <v>22</v>
      </c>
    </row>
    <row r="86" spans="1:12" x14ac:dyDescent="0.25">
      <c r="A86" s="2">
        <f t="shared" si="1"/>
        <v>85</v>
      </c>
      <c r="B86" s="5" t="str">
        <f>HYPERLINK("http://cipapp.sandiego.gov/CIPDetail.aspx?ID="&amp;FY20_Published[[#This Row],[Project Number]],C86)</f>
        <v>Pump Station 2 Improvement and Modernization</v>
      </c>
      <c r="C86" s="19" t="s">
        <v>212</v>
      </c>
      <c r="D86" s="21" t="s">
        <v>147</v>
      </c>
      <c r="E86" s="21" t="s">
        <v>24</v>
      </c>
      <c r="F86" s="21" t="s">
        <v>0</v>
      </c>
      <c r="G86" s="25">
        <v>42000000</v>
      </c>
      <c r="H86" s="25">
        <v>53809881</v>
      </c>
      <c r="I86" s="22" t="s">
        <v>221</v>
      </c>
      <c r="J86" s="21" t="s">
        <v>22</v>
      </c>
      <c r="K86" s="22" t="s">
        <v>221</v>
      </c>
      <c r="L86" s="21" t="s">
        <v>21</v>
      </c>
    </row>
    <row r="87" spans="1:12" x14ac:dyDescent="0.25">
      <c r="A87" s="2">
        <f t="shared" si="1"/>
        <v>86</v>
      </c>
      <c r="B87" s="5" t="str">
        <f>HYPERLINK("http://cipapp.sandiego.gov/CIPDetail.aspx?ID="&amp;FY20_Published[[#This Row],[Project Number]],C87)</f>
        <v>Palm Avenue Interstate 805 Interchange</v>
      </c>
      <c r="C87" s="19" t="s">
        <v>62</v>
      </c>
      <c r="D87" s="21" t="s">
        <v>85</v>
      </c>
      <c r="E87" s="21" t="s">
        <v>27</v>
      </c>
      <c r="F87" s="21" t="s">
        <v>87</v>
      </c>
      <c r="G87" s="25">
        <v>31500000</v>
      </c>
      <c r="H87" s="25">
        <v>51730634</v>
      </c>
      <c r="I87" s="22" t="s">
        <v>88</v>
      </c>
      <c r="J87" s="21" t="s">
        <v>21</v>
      </c>
      <c r="K87" s="22" t="s">
        <v>221</v>
      </c>
      <c r="L87" s="21" t="s">
        <v>19</v>
      </c>
    </row>
    <row r="88" spans="1:12" x14ac:dyDescent="0.25">
      <c r="A88" s="2">
        <f t="shared" si="1"/>
        <v>87</v>
      </c>
      <c r="B88" s="5" t="str">
        <f>HYPERLINK("http://cipapp.sandiego.gov/CIPDetail.aspx?ID="&amp;FY20_Published[[#This Row],[Project Number]],C88)</f>
        <v>HIDDEN TRAILS NEIGHBORHOOD PARK</v>
      </c>
      <c r="C88" s="19" t="s">
        <v>59</v>
      </c>
      <c r="D88" s="21" t="s">
        <v>82</v>
      </c>
      <c r="E88" s="21" t="s">
        <v>23</v>
      </c>
      <c r="F88" s="21" t="s">
        <v>0</v>
      </c>
      <c r="G88" s="25">
        <v>8685000</v>
      </c>
      <c r="H88" s="25">
        <v>12577230</v>
      </c>
      <c r="I88" s="22" t="s">
        <v>88</v>
      </c>
      <c r="J88" s="21" t="s">
        <v>21</v>
      </c>
      <c r="K88" s="22" t="s">
        <v>221</v>
      </c>
      <c r="L88" s="21" t="s">
        <v>22</v>
      </c>
    </row>
    <row r="89" spans="1:12" x14ac:dyDescent="0.25">
      <c r="A89" s="2">
        <f t="shared" si="1"/>
        <v>88</v>
      </c>
      <c r="B89" s="5" t="str">
        <f>HYPERLINK("http://cipapp.sandiego.gov/CIPDetail.aspx?ID="&amp;FY20_Published[[#This Row],[Project Number]],C89)</f>
        <v>El Monte Pipeline No. 2</v>
      </c>
      <c r="C89" s="19" t="s">
        <v>213</v>
      </c>
      <c r="D89" s="21" t="s">
        <v>148</v>
      </c>
      <c r="E89" s="21" t="s">
        <v>24</v>
      </c>
      <c r="F89" s="21" t="s">
        <v>0</v>
      </c>
      <c r="G89" s="25">
        <v>74000000</v>
      </c>
      <c r="H89" s="25">
        <v>92099966</v>
      </c>
      <c r="I89" s="22" t="s">
        <v>221</v>
      </c>
      <c r="J89" s="21" t="s">
        <v>22</v>
      </c>
      <c r="K89" s="22" t="s">
        <v>221</v>
      </c>
      <c r="L89" s="21" t="s">
        <v>21</v>
      </c>
    </row>
    <row r="90" spans="1:12" x14ac:dyDescent="0.25">
      <c r="A90" s="2">
        <f t="shared" si="1"/>
        <v>89</v>
      </c>
      <c r="B90" s="5" t="str">
        <f>HYPERLINK("http://cipapp.sandiego.gov/CIPDetail.aspx?ID="&amp;FY20_Published[[#This Row],[Project Number]],C90)</f>
        <v>El Cuervo Adobe Improvements</v>
      </c>
      <c r="C90" s="19" t="s">
        <v>44</v>
      </c>
      <c r="D90" s="21" t="s">
        <v>64</v>
      </c>
      <c r="E90" s="21" t="s">
        <v>23</v>
      </c>
      <c r="F90" s="21" t="s">
        <v>0</v>
      </c>
      <c r="G90" s="25">
        <v>292315</v>
      </c>
      <c r="H90" s="25">
        <v>956000</v>
      </c>
      <c r="I90" s="22" t="s">
        <v>221</v>
      </c>
      <c r="J90" s="21" t="s">
        <v>22</v>
      </c>
      <c r="K90" s="22" t="s">
        <v>221</v>
      </c>
      <c r="L90" s="21" t="s">
        <v>19</v>
      </c>
    </row>
    <row r="91" spans="1:12" x14ac:dyDescent="0.25">
      <c r="A91" s="2">
        <f t="shared" si="1"/>
        <v>90</v>
      </c>
      <c r="B91" s="5" t="str">
        <f>HYPERLINK("http://cipapp.sandiego.gov/CIPDetail.aspx?ID="&amp;FY20_Published[[#This Row],[Project Number]],C91)</f>
        <v>Solana Highlands NP-Comfort Station</v>
      </c>
      <c r="C91" s="18" t="s">
        <v>29</v>
      </c>
      <c r="D91" s="21" t="s">
        <v>31</v>
      </c>
      <c r="E91" s="21" t="s">
        <v>23</v>
      </c>
      <c r="F91" s="21" t="s">
        <v>0</v>
      </c>
      <c r="G91" s="25">
        <v>4161200</v>
      </c>
      <c r="H91" s="25">
        <v>5833600</v>
      </c>
      <c r="I91" s="22" t="s">
        <v>221</v>
      </c>
      <c r="J91" s="21" t="s">
        <v>22</v>
      </c>
      <c r="K91" s="22" t="s">
        <v>221</v>
      </c>
      <c r="L91" s="21" t="s">
        <v>22</v>
      </c>
    </row>
    <row r="92" spans="1:12" x14ac:dyDescent="0.25">
      <c r="A92" s="2">
        <f t="shared" si="1"/>
        <v>91</v>
      </c>
      <c r="B92" s="5" t="str">
        <f>HYPERLINK("http://cipapp.sandiego.gov/CIPDetail.aspx?ID="&amp;FY20_Published[[#This Row],[Project Number]],C92)</f>
        <v>Streamview Drive Improvements Phase 2</v>
      </c>
      <c r="C92" s="19" t="s">
        <v>214</v>
      </c>
      <c r="D92" s="21" t="s">
        <v>149</v>
      </c>
      <c r="E92" s="21" t="s">
        <v>27</v>
      </c>
      <c r="F92" s="21" t="s">
        <v>0</v>
      </c>
      <c r="G92" s="25">
        <v>17917057</v>
      </c>
      <c r="H92" s="25">
        <v>28154804</v>
      </c>
      <c r="I92" s="22" t="s">
        <v>221</v>
      </c>
      <c r="J92" s="21" t="s">
        <v>22</v>
      </c>
      <c r="K92" s="22" t="s">
        <v>221</v>
      </c>
      <c r="L92" s="21" t="s">
        <v>21</v>
      </c>
    </row>
    <row r="93" spans="1:12" x14ac:dyDescent="0.25">
      <c r="A93" s="2">
        <f t="shared" si="1"/>
        <v>92</v>
      </c>
      <c r="B93" s="5" t="str">
        <f>HYPERLINK("http://cipapp.sandiego.gov/CIPDetail.aspx?ID="&amp;FY20_Published[[#This Row],[Project Number]],C93)</f>
        <v>Ocean Beach Branch Library</v>
      </c>
      <c r="C93" s="19" t="s">
        <v>215</v>
      </c>
      <c r="D93" s="21" t="s">
        <v>150</v>
      </c>
      <c r="E93" s="21" t="s">
        <v>220</v>
      </c>
      <c r="F93" s="21" t="s">
        <v>16</v>
      </c>
      <c r="G93" s="25">
        <v>8195649</v>
      </c>
      <c r="H93" s="25">
        <v>12751489</v>
      </c>
      <c r="I93" s="22" t="s">
        <v>221</v>
      </c>
      <c r="J93" s="21" t="s">
        <v>22</v>
      </c>
      <c r="K93" s="22" t="s">
        <v>221</v>
      </c>
      <c r="L93" s="21" t="s">
        <v>19</v>
      </c>
    </row>
    <row r="94" spans="1:12" x14ac:dyDescent="0.25">
      <c r="A94" s="2">
        <f t="shared" si="1"/>
        <v>93</v>
      </c>
      <c r="B94" s="5" t="str">
        <f>HYPERLINK("http://cipapp.sandiego.gov/CIPDetail.aspx?ID="&amp;FY20_Published[[#This Row],[Project Number]],C94)</f>
        <v>MTRP Trail System Management</v>
      </c>
      <c r="C94" s="19" t="s">
        <v>154</v>
      </c>
      <c r="D94" s="21" t="s">
        <v>151</v>
      </c>
      <c r="E94" s="21" t="s">
        <v>23</v>
      </c>
      <c r="F94" s="21" t="s">
        <v>217</v>
      </c>
      <c r="G94" s="25">
        <v>90000</v>
      </c>
      <c r="H94" s="25">
        <v>200000</v>
      </c>
      <c r="I94" s="22" t="s">
        <v>88</v>
      </c>
      <c r="J94" s="21" t="s">
        <v>21</v>
      </c>
      <c r="K94" s="22" t="s">
        <v>221</v>
      </c>
      <c r="L94" s="21" t="s">
        <v>20</v>
      </c>
    </row>
    <row r="95" spans="1:12" x14ac:dyDescent="0.25">
      <c r="A95" s="2">
        <f t="shared" si="1"/>
        <v>94</v>
      </c>
      <c r="B95" s="5" t="str">
        <f>HYPERLINK("http://cipapp.sandiego.gov/CIPDetail.aspx?ID="&amp;FY20_Published[[#This Row],[Project Number]],C95)</f>
        <v>City Hts Library Performance Annex Imp</v>
      </c>
      <c r="C95" s="19" t="s">
        <v>216</v>
      </c>
      <c r="D95" s="21" t="s">
        <v>152</v>
      </c>
      <c r="E95" s="21" t="s">
        <v>220</v>
      </c>
      <c r="F95" s="21" t="s">
        <v>16</v>
      </c>
      <c r="G95" s="25">
        <v>5650000</v>
      </c>
      <c r="H95" s="25">
        <v>6514956</v>
      </c>
      <c r="I95" s="22" t="s">
        <v>88</v>
      </c>
      <c r="J95" s="21" t="s">
        <v>19</v>
      </c>
      <c r="K95" s="22" t="s">
        <v>221</v>
      </c>
      <c r="L95" s="21" t="s">
        <v>20</v>
      </c>
    </row>
    <row r="96" spans="1:12" x14ac:dyDescent="0.25">
      <c r="A96" s="2">
        <f t="shared" si="1"/>
        <v>95</v>
      </c>
      <c r="B96" s="5" t="str">
        <f>HYPERLINK("http://cipapp.sandiego.gov/CIPDetail.aspx?ID="&amp;FY20_Published[[#This Row],[Project Number]],C96)</f>
        <v>Paradise Hills Community Park Trail</v>
      </c>
      <c r="C96" s="19" t="s">
        <v>184</v>
      </c>
      <c r="D96" s="21" t="s">
        <v>153</v>
      </c>
      <c r="E96" s="21" t="s">
        <v>23</v>
      </c>
      <c r="F96" s="21" t="s">
        <v>217</v>
      </c>
      <c r="G96" s="25">
        <v>700000</v>
      </c>
      <c r="H96" s="25">
        <v>750000</v>
      </c>
      <c r="I96" s="22" t="s">
        <v>221</v>
      </c>
      <c r="J96" s="21" t="s">
        <v>22</v>
      </c>
      <c r="K96" s="22" t="s">
        <v>221</v>
      </c>
      <c r="L96" s="21" t="s">
        <v>19</v>
      </c>
    </row>
    <row r="97" spans="1:12" x14ac:dyDescent="0.25">
      <c r="B97" s="5"/>
      <c r="C97" s="3"/>
      <c r="D97" s="18"/>
      <c r="E97" s="17"/>
      <c r="F97" s="16"/>
      <c r="G97" s="26"/>
      <c r="H97" s="26"/>
      <c r="I97" s="15"/>
      <c r="J97" s="3"/>
      <c r="K97" s="15"/>
      <c r="L97" s="3"/>
    </row>
    <row r="98" spans="1:12" x14ac:dyDescent="0.25">
      <c r="A98" s="12"/>
      <c r="B98" s="12"/>
      <c r="C98" s="13"/>
      <c r="D98" s="3" t="str">
        <f>SUBTOTAL(103,C2:C96)&amp;" CIP Projects"</f>
        <v>95 CIP Projects</v>
      </c>
      <c r="E98" s="14"/>
      <c r="F98" s="14"/>
      <c r="G98" s="27">
        <f>SUBTOTAL(109,FY20_Published[Estimated Total Contract Cost ($)])</f>
        <v>466536222</v>
      </c>
      <c r="H98" s="27">
        <f>SUBTOTAL(109,FY20_Published[Estimated Total Project Cost ($)])</f>
        <v>670470110</v>
      </c>
    </row>
  </sheetData>
  <conditionalFormatting sqref="C97 D2:D96">
    <cfRule type="duplicateValues" dxfId="11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7" sqref="B7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bestFit="1" customWidth="1"/>
  </cols>
  <sheetData>
    <row r="1" spans="1:3" ht="21" x14ac:dyDescent="0.25">
      <c r="A1" s="10" t="s">
        <v>15</v>
      </c>
    </row>
    <row r="3" spans="1:3" x14ac:dyDescent="0.25">
      <c r="A3" s="30" t="s">
        <v>14</v>
      </c>
      <c r="B3" s="30" t="s">
        <v>12</v>
      </c>
      <c r="C3" s="30" t="s">
        <v>13</v>
      </c>
    </row>
    <row r="4" spans="1:3" x14ac:dyDescent="0.25">
      <c r="A4" s="33" t="s">
        <v>220</v>
      </c>
      <c r="B4" s="32">
        <v>13845649</v>
      </c>
      <c r="C4" s="32">
        <v>19266445</v>
      </c>
    </row>
    <row r="5" spans="1:3" x14ac:dyDescent="0.25">
      <c r="A5" s="33" t="s">
        <v>23</v>
      </c>
      <c r="B5" s="32">
        <v>32442530</v>
      </c>
      <c r="C5" s="32">
        <v>51910401</v>
      </c>
    </row>
    <row r="6" spans="1:3" x14ac:dyDescent="0.25">
      <c r="A6" s="33" t="s">
        <v>24</v>
      </c>
      <c r="B6" s="32">
        <v>287071571</v>
      </c>
      <c r="C6" s="32">
        <v>394303820</v>
      </c>
    </row>
    <row r="7" spans="1:3" x14ac:dyDescent="0.25">
      <c r="A7" s="33" t="s">
        <v>25</v>
      </c>
      <c r="B7" s="32">
        <v>9400000</v>
      </c>
      <c r="C7" s="32">
        <v>11750000</v>
      </c>
    </row>
    <row r="8" spans="1:3" x14ac:dyDescent="0.25">
      <c r="A8" s="33" t="s">
        <v>26</v>
      </c>
      <c r="B8" s="32">
        <v>24398595</v>
      </c>
      <c r="C8" s="32">
        <v>33741524</v>
      </c>
    </row>
    <row r="9" spans="1:3" x14ac:dyDescent="0.25">
      <c r="A9" s="33" t="s">
        <v>27</v>
      </c>
      <c r="B9" s="32">
        <v>88512239</v>
      </c>
      <c r="C9" s="32">
        <v>142694421</v>
      </c>
    </row>
    <row r="10" spans="1:3" x14ac:dyDescent="0.25">
      <c r="A10" s="33" t="s">
        <v>86</v>
      </c>
      <c r="B10" s="32">
        <v>9279671</v>
      </c>
      <c r="C10" s="32">
        <v>14245152</v>
      </c>
    </row>
    <row r="11" spans="1:3" x14ac:dyDescent="0.25">
      <c r="A11" s="33" t="s">
        <v>219</v>
      </c>
      <c r="B11" s="32">
        <v>1585967</v>
      </c>
      <c r="C11" s="32">
        <v>2558347</v>
      </c>
    </row>
    <row r="12" spans="1:3" x14ac:dyDescent="0.25">
      <c r="A12" s="31" t="s">
        <v>42</v>
      </c>
      <c r="B12" s="32">
        <v>466536222</v>
      </c>
      <c r="C12" s="32">
        <v>670470110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Githens, Donald</cp:lastModifiedBy>
  <dcterms:created xsi:type="dcterms:W3CDTF">2019-03-14T23:25:18Z</dcterms:created>
  <dcterms:modified xsi:type="dcterms:W3CDTF">2025-09-03T16:20:59Z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