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ityofsandiego-my.sharepoint.com/personal/abdollahis_sandiego_gov/Documents/CIP Analysis &amp; Strategic Forecasting/Doing/Functional/Published-Award/FY26/3_Published - Website/Q3/WebIT Deliverable/"/>
    </mc:Choice>
  </mc:AlternateContent>
  <xr:revisionPtr revIDLastSave="148" documentId="8_{6437778E-7F1A-48EB-AF44-96A8E0232F40}" xr6:coauthVersionLast="47" xr6:coauthVersionMax="47" xr10:uidLastSave="{45B345F8-B3DD-4658-898D-20A8435AC09F}"/>
  <bookViews>
    <workbookView xWindow="-120" yWindow="-120" windowWidth="29040" windowHeight="15720" tabRatio="281" xr2:uid="{00000000-000D-0000-FFFF-FFFF00000000}"/>
  </bookViews>
  <sheets>
    <sheet name="Forecast of Projects" sheetId="5" r:id="rId1"/>
    <sheet name="Summary Table" sheetId="7" r:id="rId2"/>
    <sheet name="ESRI_MAPINFO_SHEET" sheetId="2" state="veryHidden" r:id="rId3"/>
  </sheets>
  <definedNames>
    <definedName name="_xlnm._FilterDatabase" localSheetId="0" hidden="1">'Forecast of Projects'!$A$1:$H$13</definedName>
    <definedName name="_xlnm.Print_Titles" localSheetId="0">'Forecast of Projects'!$1:$1</definedName>
    <definedName name="_xlnm.Print_Titles">#REF!</definedName>
    <definedName name="Slicer_Asset_Group3">#N/A</definedName>
    <definedName name="Slicer_Asset_Group31">#N/A</definedName>
    <definedName name="Slicer_Delivery_Method3">#N/A</definedName>
    <definedName name="Slicer_Delivery_Method31">#N/A</definedName>
    <definedName name="Slicer_Division">#N/A</definedName>
    <definedName name="Slicer_Division21">#N/A</definedName>
    <definedName name="Slicer_Docketed_FY20_Published_List">#N/A</definedName>
    <definedName name="Slicer_P6_Master__Exists">#N/A</definedName>
    <definedName name="Slicer_Status_of_Advertise">#N/A</definedName>
    <definedName name="Slicer_Status_of_Advertise1">#N/A</definedName>
    <definedName name="Slicer_Status_of_Award">#N/A</definedName>
    <definedName name="Slicer_Status_of_Award21">#N/A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5" l="1"/>
  <c r="B52" i="5"/>
  <c r="B53" i="5"/>
  <c r="B54" i="5"/>
  <c r="B55" i="5"/>
  <c r="B56" i="5"/>
  <c r="B57" i="5"/>
  <c r="B58" i="5"/>
  <c r="B59" i="5"/>
  <c r="B60" i="5"/>
  <c r="B61" i="5"/>
  <c r="B71" i="5" l="1"/>
  <c r="B70" i="5"/>
  <c r="B26" i="5"/>
  <c r="D73" i="5"/>
  <c r="B20" i="5" l="1"/>
  <c r="B29" i="5"/>
  <c r="B47" i="5"/>
  <c r="B6" i="5"/>
  <c r="B64" i="5"/>
  <c r="B24" i="5"/>
  <c r="B39" i="5"/>
  <c r="B65" i="5"/>
  <c r="B40" i="5"/>
  <c r="B2" i="5"/>
  <c r="B23" i="5"/>
  <c r="B19" i="5"/>
  <c r="B33" i="5"/>
  <c r="B63" i="5"/>
  <c r="B50" i="5" l="1"/>
  <c r="B34" i="5"/>
  <c r="B41" i="5"/>
  <c r="B66" i="5"/>
  <c r="B35" i="5"/>
  <c r="B43" i="5"/>
  <c r="B5" i="5"/>
  <c r="B69" i="5"/>
  <c r="B28" i="5"/>
  <c r="B36" i="5"/>
  <c r="B14" i="5"/>
  <c r="B46" i="5"/>
  <c r="B49" i="5"/>
  <c r="B3" i="5"/>
  <c r="B4" i="5"/>
  <c r="B37" i="5"/>
  <c r="B42" i="5"/>
  <c r="B38" i="5"/>
  <c r="B27" i="5"/>
  <c r="B9" i="5"/>
  <c r="B32" i="5"/>
  <c r="B22" i="5"/>
  <c r="B15" i="5"/>
  <c r="B7" i="5"/>
  <c r="B30" i="5"/>
  <c r="B8" i="5"/>
  <c r="B67" i="5"/>
  <c r="B44" i="5"/>
  <c r="B12" i="5"/>
  <c r="B10" i="5"/>
  <c r="B48" i="5"/>
  <c r="B21" i="5"/>
  <c r="B11" i="5"/>
  <c r="B31" i="5"/>
  <c r="B25" i="5"/>
  <c r="B68" i="5"/>
  <c r="B17" i="5"/>
  <c r="B18" i="5"/>
  <c r="B13" i="5"/>
  <c r="B16" i="5"/>
  <c r="B62" i="5"/>
  <c r="B45" i="5"/>
  <c r="G73" i="5" l="1"/>
  <c r="H73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</calcChain>
</file>

<file path=xl/sharedStrings.xml><?xml version="1.0" encoding="utf-8"?>
<sst xmlns="http://schemas.openxmlformats.org/spreadsheetml/2006/main" count="584" uniqueCount="180">
  <si>
    <t>Design Bid Build</t>
  </si>
  <si>
    <t>Estimated Total Project Cost ($)</t>
  </si>
  <si>
    <t>Estimated Total Contract Cost ($)</t>
  </si>
  <si>
    <t>Contract Type</t>
  </si>
  <si>
    <t>Project Name</t>
  </si>
  <si>
    <t>Line Number</t>
  </si>
  <si>
    <t>Asset Managing Department</t>
  </si>
  <si>
    <t>Project Name (Text)</t>
  </si>
  <si>
    <t>Fiscal Year Awarding</t>
  </si>
  <si>
    <t>Quarter Awarding</t>
  </si>
  <si>
    <t>Fiscal Year Advertising</t>
  </si>
  <si>
    <t>Quarter Advertising</t>
  </si>
  <si>
    <t>Estimated Construction Contract Award</t>
  </si>
  <si>
    <t>Estimated Total Project Cost</t>
  </si>
  <si>
    <t>Asset - Managing Department</t>
  </si>
  <si>
    <t xml:space="preserve">Summary by Asset - Managing Departments </t>
  </si>
  <si>
    <t>Design Build</t>
  </si>
  <si>
    <t>Job Order Contract</t>
  </si>
  <si>
    <t>Project Number</t>
  </si>
  <si>
    <t>Q3</t>
  </si>
  <si>
    <t>Q1</t>
  </si>
  <si>
    <t>Q4</t>
  </si>
  <si>
    <t>Q2</t>
  </si>
  <si>
    <t>Parks &amp; Recreation</t>
  </si>
  <si>
    <t>Public Utilities</t>
  </si>
  <si>
    <t>Stormwater</t>
  </si>
  <si>
    <t>Transportation</t>
  </si>
  <si>
    <t>FY 2024 Total</t>
  </si>
  <si>
    <t>General Services</t>
  </si>
  <si>
    <t>Emergency  (As-needed)</t>
  </si>
  <si>
    <t>Sole Source Emergency</t>
  </si>
  <si>
    <t>Agency/ Developer Managed Built - City Paid</t>
  </si>
  <si>
    <t>B13010</t>
  </si>
  <si>
    <t>B16094</t>
  </si>
  <si>
    <t>B17019</t>
  </si>
  <si>
    <t>B17071</t>
  </si>
  <si>
    <t>B17143</t>
  </si>
  <si>
    <t>B18026</t>
  </si>
  <si>
    <t>B18136</t>
  </si>
  <si>
    <t>B18137</t>
  </si>
  <si>
    <t>B18138</t>
  </si>
  <si>
    <t>B18140</t>
  </si>
  <si>
    <t>B18142</t>
  </si>
  <si>
    <t>B18144</t>
  </si>
  <si>
    <t>B18147</t>
  </si>
  <si>
    <t>B18148</t>
  </si>
  <si>
    <t>B18150</t>
  </si>
  <si>
    <t>B18162</t>
  </si>
  <si>
    <t>B18183</t>
  </si>
  <si>
    <t>B19056</t>
  </si>
  <si>
    <t>B19163</t>
  </si>
  <si>
    <t>B20104</t>
  </si>
  <si>
    <t>B20116</t>
  </si>
  <si>
    <t>B20148</t>
  </si>
  <si>
    <t>B22002</t>
  </si>
  <si>
    <t>B22012</t>
  </si>
  <si>
    <t>B22015</t>
  </si>
  <si>
    <t>B22045</t>
  </si>
  <si>
    <t>B22047</t>
  </si>
  <si>
    <t>B22080</t>
  </si>
  <si>
    <t>B22085</t>
  </si>
  <si>
    <t>B22111</t>
  </si>
  <si>
    <t>B22139</t>
  </si>
  <si>
    <t>B22149</t>
  </si>
  <si>
    <t>B22157</t>
  </si>
  <si>
    <t>B23011</t>
  </si>
  <si>
    <t>B23014</t>
  </si>
  <si>
    <t>B23071</t>
  </si>
  <si>
    <t>B23075</t>
  </si>
  <si>
    <t>B23110</t>
  </si>
  <si>
    <t>B24015</t>
  </si>
  <si>
    <t>B24107</t>
  </si>
  <si>
    <t>B24135</t>
  </si>
  <si>
    <t>B24137</t>
  </si>
  <si>
    <t>B25007</t>
  </si>
  <si>
    <t>B25036</t>
  </si>
  <si>
    <t>B25046</t>
  </si>
  <si>
    <t>B25047</t>
  </si>
  <si>
    <t>B25049</t>
  </si>
  <si>
    <t>B25052</t>
  </si>
  <si>
    <t>B25063</t>
  </si>
  <si>
    <t>B25067</t>
  </si>
  <si>
    <t>B25068</t>
  </si>
  <si>
    <t>B25069</t>
  </si>
  <si>
    <t>B25083</t>
  </si>
  <si>
    <t>B26000</t>
  </si>
  <si>
    <t>B26003</t>
  </si>
  <si>
    <t>B26015</t>
  </si>
  <si>
    <t>B26031</t>
  </si>
  <si>
    <t>B26039</t>
  </si>
  <si>
    <t>B26042</t>
  </si>
  <si>
    <t>B26043</t>
  </si>
  <si>
    <t>B26048</t>
  </si>
  <si>
    <t>B26050</t>
  </si>
  <si>
    <t>B26075</t>
  </si>
  <si>
    <t>L20000.2</t>
  </si>
  <si>
    <t>S00869</t>
  </si>
  <si>
    <t>S00995</t>
  </si>
  <si>
    <t>S14006</t>
  </si>
  <si>
    <t>S16032</t>
  </si>
  <si>
    <t>S23013</t>
  </si>
  <si>
    <t>S24013</t>
  </si>
  <si>
    <t>Signal Mods in Barrio Logan</t>
  </si>
  <si>
    <t>Jamacha Lomita Storm Drain</t>
  </si>
  <si>
    <t>31st St @ National Ave Traffic Signal</t>
  </si>
  <si>
    <t>Fanuel St III (Grand-PB Dr) Rd Imp UU188</t>
  </si>
  <si>
    <t>Storm Drain Group 763</t>
  </si>
  <si>
    <t>Narragansett Avenue Access</t>
  </si>
  <si>
    <t>Howard PHI-II(Park-Texas) Rd Imp UU71-72</t>
  </si>
  <si>
    <t>Coronado SB (27th SB-Madden)Rd Imp UU193</t>
  </si>
  <si>
    <t>Wightman (Chamoune -Euclid) Rd Imp UU388</t>
  </si>
  <si>
    <t>Mission Bl(Loring-Turquoise) Rd Imp UU30</t>
  </si>
  <si>
    <t>Block 6DD1 (Clairemont Mesa)Rd Imp UU410</t>
  </si>
  <si>
    <t>32nd St PH I (Market-F St) Rd Imp UU386</t>
  </si>
  <si>
    <t>31st Street (Market-L St) Rd Imp UU11</t>
  </si>
  <si>
    <t>Cass (Grand-Pacific Bch Dr) Rd Imp UU143</t>
  </si>
  <si>
    <t>25th (SB) (Coronado-Grove) Rd Imp UU995</t>
  </si>
  <si>
    <t>Downtown Audibles 04th &amp; E S29</t>
  </si>
  <si>
    <t>Accelerated Sewer Referral Group 847</t>
  </si>
  <si>
    <t>Torrey Pines Rd, Prospect-Coast Walk GR</t>
  </si>
  <si>
    <t>Rose Marie Starns Parking Lot Imprvemts</t>
  </si>
  <si>
    <t>Ruffin Canyon Trail</t>
  </si>
  <si>
    <t>Air &amp; Space Museum Roof Replacement</t>
  </si>
  <si>
    <t>NCWRP - Chiller Replacement</t>
  </si>
  <si>
    <t>SV Dam Low Level Outlet Improvements</t>
  </si>
  <si>
    <t>Old Salt Pool Access Stairs</t>
  </si>
  <si>
    <t>Via De La Valle Pipeline</t>
  </si>
  <si>
    <t>Hard Court Improvements</t>
  </si>
  <si>
    <t>Dr. Bertha O. Pendleton Park Improvement</t>
  </si>
  <si>
    <t>Police HQ Security Fencing</t>
  </si>
  <si>
    <t>PW Genesee Avenue Median Improv</t>
  </si>
  <si>
    <t>Center City Traffic Signals-15th Street</t>
  </si>
  <si>
    <t>Scripps Miramar Ranch Library Roof Repl</t>
  </si>
  <si>
    <t>Installation of City Owned SL 2201 (NSG)</t>
  </si>
  <si>
    <t>Terminal Parking Lot East Rehabilitation</t>
  </si>
  <si>
    <t>Willie Henderson Lighting Upgrades</t>
  </si>
  <si>
    <t>Miramar WTP Caustic Pumping System</t>
  </si>
  <si>
    <t>Balboa Park Golf Course Improvements</t>
  </si>
  <si>
    <t>Miramar Valve No2 Replacement</t>
  </si>
  <si>
    <t>Black Mountain Reservoir Spillway Stairs</t>
  </si>
  <si>
    <t>Northern Garage Dorm Repl</t>
  </si>
  <si>
    <t>TS Upgrades - Camino Ruiz &amp; TX Madison</t>
  </si>
  <si>
    <t>Mission Blvd South Loring Overlay</t>
  </si>
  <si>
    <t>Roswell Street Overlay</t>
  </si>
  <si>
    <t>AC Overlay Group 2507</t>
  </si>
  <si>
    <t>Pump Station H ATS Emergency</t>
  </si>
  <si>
    <t>AC Overlay Group 2508</t>
  </si>
  <si>
    <t>AC Overlay Group 2509</t>
  </si>
  <si>
    <t>AC Overlay Group 2511</t>
  </si>
  <si>
    <t>AC Overlay Group 2514</t>
  </si>
  <si>
    <t>Brown Field Terminal Roof Replacement</t>
  </si>
  <si>
    <t>AC Overlay Group 2511A</t>
  </si>
  <si>
    <t>AC Overlay Group 2511B</t>
  </si>
  <si>
    <t>AC Overlay Group 2511C</t>
  </si>
  <si>
    <t>AC Overlay Group 2520 UUP</t>
  </si>
  <si>
    <t>Pump Station 64 Valve Replacement</t>
  </si>
  <si>
    <t>Sidewalk Replacement Group 2530 - U &amp; MM</t>
  </si>
  <si>
    <t>Jamacha Lomita Storm Drain (P)</t>
  </si>
  <si>
    <t>Mt Hope Improvements 2 Federal Blvd SWR</t>
  </si>
  <si>
    <t>Carmel Mountain TS Emergency</t>
  </si>
  <si>
    <t>2286 Fairmount Ave SD Emergency</t>
  </si>
  <si>
    <t>5404 Siesta Dr SD Emergency</t>
  </si>
  <si>
    <t>South San Diego No1 Pipeline Emergency</t>
  </si>
  <si>
    <t>1687 Torrance St SD Emergency</t>
  </si>
  <si>
    <t>9201 Youngstown Way SD Emergency</t>
  </si>
  <si>
    <t>Rancho Bernardo CP Dog Park</t>
  </si>
  <si>
    <t>Palm Avenue Interstate 805 Interchange</t>
  </si>
  <si>
    <t>HIDDEN TRAILS NEIGHBORHOOD PARK</t>
  </si>
  <si>
    <t>El Cuervo Adobe Improvements</t>
  </si>
  <si>
    <t>Solana Highlands NP-Comfort Station</t>
  </si>
  <si>
    <t>City Hts Library Performance Annex Imp</t>
  </si>
  <si>
    <t>Paradise Hills Community Park Trail</t>
  </si>
  <si>
    <t>Economic Development</t>
  </si>
  <si>
    <t>Library</t>
  </si>
  <si>
    <t>Minor Contract</t>
  </si>
  <si>
    <t>Emergency (City Forces)</t>
  </si>
  <si>
    <t>FY25</t>
  </si>
  <si>
    <t>FY26</t>
  </si>
  <si>
    <t>FY00</t>
  </si>
  <si>
    <t>FY27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</si>
</sst>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4" fillId="0" borderId="0" xfId="2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 applyAlignment="1">
      <alignment horizontal="right"/>
    </xf>
    <xf numFmtId="0" fontId="0" fillId="0" borderId="0" xfId="1" applyFont="1" applyAlignment="1">
      <alignment horizontal="left"/>
    </xf>
    <xf numFmtId="165" fontId="0" fillId="0" borderId="0" xfId="1" applyNumberFormat="1" applyFont="1" applyAlignment="1">
      <alignment horizontal="left"/>
    </xf>
    <xf numFmtId="49" fontId="1" fillId="0" borderId="0" xfId="1" applyNumberFormat="1"/>
    <xf numFmtId="0" fontId="1" fillId="0" borderId="0" xfId="1"/>
    <xf numFmtId="0" fontId="0" fillId="0" borderId="0" xfId="1" applyFont="1"/>
    <xf numFmtId="0" fontId="1" fillId="0" borderId="0" xfId="1" applyAlignment="1">
      <alignment horizontal="lef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center" vertical="center"/>
    </xf>
    <xf numFmtId="166" fontId="3" fillId="2" borderId="0" xfId="5" applyNumberFormat="1" applyFont="1" applyFill="1" applyBorder="1" applyAlignment="1">
      <alignment horizontal="center" vertical="center" wrapText="1"/>
    </xf>
    <xf numFmtId="166" fontId="1" fillId="0" borderId="0" xfId="5" applyNumberFormat="1" applyFill="1" applyAlignment="1">
      <alignment horizontal="left"/>
    </xf>
    <xf numFmtId="166" fontId="0" fillId="0" borderId="0" xfId="5" applyNumberFormat="1" applyFont="1" applyAlignment="1">
      <alignment horizontal="right"/>
    </xf>
    <xf numFmtId="166" fontId="0" fillId="0" borderId="0" xfId="5" applyNumberFormat="1" applyFont="1" applyAlignment="1">
      <alignment horizontal="center"/>
    </xf>
    <xf numFmtId="166" fontId="0" fillId="0" borderId="0" xfId="5" applyNumberFormat="1" applyFont="1"/>
    <xf numFmtId="0" fontId="0" fillId="0" borderId="0" xfId="0" applyFill="1"/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1" fillId="0" borderId="0" xfId="1" applyFill="1"/>
    <xf numFmtId="0" fontId="1" fillId="0" borderId="0" xfId="1" applyNumberFormat="1" applyFill="1" applyAlignment="1">
      <alignment horizontal="left"/>
    </xf>
    <xf numFmtId="0" fontId="1" fillId="0" borderId="0" xfId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8" fillId="0" borderId="0" xfId="0" applyFont="1" applyAlignment="1">
      <alignment horizontal="left"/>
    </xf>
    <xf numFmtId="166" fontId="8" fillId="0" borderId="0" xfId="5" applyNumberFormat="1" applyFont="1" applyFill="1" applyBorder="1"/>
    <xf numFmtId="0" fontId="9" fillId="0" borderId="0" xfId="0" applyFont="1" applyFill="1" applyAlignment="1">
      <alignment horizontal="left"/>
    </xf>
    <xf numFmtId="49" fontId="1" fillId="0" borderId="0" xfId="1" applyNumberFormat="1" applyFill="1"/>
  </cellXfs>
  <cellStyles count="6">
    <cellStyle name="Currency" xfId="5" builtinId="4"/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</cellStyles>
  <dxfs count="42">
    <dxf>
      <numFmt numFmtId="165" formatCode="&quot;$&quot;#,##0.00"/>
    </dxf>
    <dxf>
      <numFmt numFmtId="167" formatCode="&quot;$&quot;#,##0.0"/>
    </dxf>
    <dxf>
      <numFmt numFmtId="164" formatCode="&quot;$&quot;#,##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164" formatCode="&quot;$&quot;#,##0"/>
    </dxf>
    <dxf>
      <numFmt numFmtId="167" formatCode="&quot;$&quot;#,##0.0"/>
    </dxf>
    <dxf>
      <numFmt numFmtId="165" formatCode="&quot;$&quot;#,##0.0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6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numFmt numFmtId="166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</dxf>
  </dxfs>
  <tableStyles count="0" defaultTableStyle="TableStyleMedium2" defaultPivotStyle="PivotStyleLight16"/>
  <colors>
    <mruColors>
      <color rgb="FF003399"/>
      <color rgb="FFFDD7D7"/>
      <color rgb="FFFB9B9B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thens, Donald" refreshedDate="46175.433976157408" createdVersion="6" refreshedVersion="8" minRefreshableVersion="3" recordCount="70" xr:uid="{00000000-000A-0000-FFFF-FFFF11000000}">
  <cacheSource type="worksheet">
    <worksheetSource name="FY20_Published"/>
  </cacheSource>
  <cacheFields count="12">
    <cacheField name="Line Number" numFmtId="0">
      <sharedItems containsSemiMixedTypes="0" containsString="0" containsNumber="1" containsInteger="1" minValue="1" maxValue="70"/>
    </cacheField>
    <cacheField name="Project Name" numFmtId="0">
      <sharedItems/>
    </cacheField>
    <cacheField name="Project Name (Text)" numFmtId="0">
      <sharedItems/>
    </cacheField>
    <cacheField name="Project Number" numFmtId="0">
      <sharedItems/>
    </cacheField>
    <cacheField name="Asset Managing Department" numFmtId="0">
      <sharedItems containsBlank="1" count="169">
        <s v="Transportation"/>
        <s v="Stormwater"/>
        <s v="Parks &amp; Recreation"/>
        <s v="Public Utilities"/>
        <s v="General Services"/>
        <s v="Economic Development"/>
        <s v="Library"/>
        <s v="Environmental Services" u="1"/>
        <s v="" u="1"/>
        <s v="Lincoln Park Improv 1 (W)" u="1"/>
        <m u="1"/>
        <s v="AC Water &amp; Sewer Group 1040 (S)" u="1"/>
        <s v="University City Improv 1 (W)" u="1"/>
        <s v="AC Water &amp; Sewer Group 1029 (P)" u="1"/>
        <s v="Urban Village Idea Lab ? HVAC Repl" u="1"/>
        <s v="Morena Improv 3 (S)" u="1"/>
        <s v="Encanto Improv 2 (W)" u="1"/>
        <s v="Lincoln Park Improv 1 (S)" u="1"/>
        <s v="Miramar Place CNG Facility Upgrades" u="1"/>
        <s v="Real Estate Assets Department" u="1"/>
        <s v="Sewer &amp; AC Water Group 1055 (S)" u="1"/>
        <s v="TBD" u="1"/>
        <s v="Fire Station 48" u="1"/>
        <s v="Solana Highlands NP-Comfort Station" u="1"/>
        <s v="Parks &amp; Recreation Department" u="1"/>
        <s v="South Mission Beach GI" u="1"/>
        <s v="AC Water &amp; Sewer Group 1040 (W)" u="1"/>
        <s v="South Mission Beach SD Replacement" u="1"/>
        <s v="Citywide Street Lights 1901" u="1"/>
        <s v="Street Division" u="1"/>
        <e v="#N/A" u="1"/>
        <s v="ADA Compliance and Accessibility Department" u="1"/>
        <s v="Carmel Grove NP-Comfort Station" u="1"/>
        <s v="Miramar Valves Replacement" u="1"/>
        <s v="Rancho Bernardo Improv 1 (S)" u="1"/>
        <s v="Transportation Engineering &amp; Operations Division" u="1"/>
        <s v="University City Improv 2 (S)" u="1"/>
        <s v="Sunset Point Comfort Station Imp" u="1"/>
        <s v="Sewer &amp; AC Water Group 1055 (W)" u="1"/>
        <s v="MBC Operations Blding Roof Repl" u="1"/>
        <s v="Morena Pipeline" u="1"/>
        <s v="Police Department" u="1"/>
        <s v="Asphalt Overlay 2200 (SS)" u="1"/>
        <s v="El Carmel Comfort Station Improvements" u="1"/>
        <s v="Oak Park Improv 2 (W)" u="1"/>
        <s v="Fire-Rescue Department" u="1"/>
        <s v="Street" u="1"/>
        <s v="Sage Canyon NP Concession Bldg-Develop" u="1"/>
        <s v="Transportation and Storm Water Department - Storm Water Division" u="1"/>
        <s v="Torrey Pines Rd Ped Hybrid Beacon" u="1"/>
        <s v="Park &amp; Recreation" u="1"/>
        <s v="DeAnza North East Parking Lot" u="1"/>
        <s v="Montezuma PPL/Mid City Pipeline Ph 2" u="1"/>
        <s v="TSWD Street" u="1"/>
        <s v="PQPS VFD Replacement Project" u="1"/>
        <s v="Sunset Point Parking Lot Improvements" u="1"/>
        <s v="Normal Heights Improv 1 (S)" u="1"/>
        <s v="Real Estate Assets - Facilities" u="1"/>
        <s v="San Ysidro Act Cntr Prking Lot &amp; ADA Imp" u="1"/>
        <s v="Orange Ave RD Imp UU24" u="1"/>
        <s v="Real Estate Assets" u="1"/>
        <s v="Beyer Park Development" u="1"/>
        <s v="Fleet Services" u="1"/>
        <s v="Pollution Prevention Division" u="1"/>
        <s v="Normal Heights Improv 1 (W)" u="1"/>
        <s v="Public Utilities " u="1"/>
        <s v="Citywide Street Lights Group 1801" u="1"/>
        <s v="Ash Street Signal Mods" u="1"/>
        <s v="Tecolote Canyon Trunk Sewer Improvement" u="1"/>
        <s v="Carmel Del Mar NP Comfort Station - Dev" u="1"/>
        <s v="South Mission Beach SD Replacement (BL)" u="1"/>
        <s v="Morena Bl &amp; W. Bernardo Medians" u="1"/>
        <s v="Alvarado 2nd Extension Pipeline (BL)" u="1"/>
        <s v="TSWD SWD" u="1"/>
        <s v="Accelerated Sewer Referral Group 847" u="1"/>
        <s v="Lakeside Valve Station Replacement" u="1"/>
        <s v="Sidewalk Replacement Group 1903-SE &amp; CH" u="1"/>
        <s v="Sidewalk Replacement Group 1902-CM" u="1"/>
        <s v="Fire-Rescue" u="1"/>
        <s v="Kettner &amp; Palm Pedestrian Hybrid Beacon" u="1"/>
        <s v="Southcrest Green Infrastructure (GI)" u="1"/>
        <s v="Fire-Rescue Department (FS)" u="1"/>
        <s v="Sewer &amp; AC Water Group 793A (S)" u="1"/>
        <s v="North City Genesee Medians" u="1"/>
        <s v="South Miramar Landfill Gas Collection System Improvements" u="1"/>
        <s v="MBC Gas Detect Syst Replace" u="1"/>
        <s v="University City Improv 1 (BL)" u="1"/>
        <s v="Development Services Department" u="1"/>
        <s v="Allied Gardens Improve 3 (S)" u="1"/>
        <s v="Signal Mods in Barrio Logan" u="1"/>
        <s v="EMTS Boat Dock Esplanade" u="1"/>
        <s v="Police HQ Elevator Modernization" u="1"/>
        <s v="Library Department" u="1"/>
        <s v="Sewer &amp; AC Water Group 793A (W)" u="1"/>
        <s v="Sidewalk Replacement Group 2331" u="1"/>
        <s v="ADA Mid-City MS TSW-1" u="1"/>
        <s v="Chatsworth Blvd RRFB &amp; Ped Refuge Island" u="1"/>
        <s v="Marcy Neighborhood Park Improvements" u="1"/>
        <s v="Aquarius &amp; Camino Ruiz Traff. Signal" u="1"/>
        <s v="54th-Market to Santa Margarita Sidwlk" u="1"/>
        <s v="Morena Improv 3A (W)" u="1"/>
        <s v="47th St @ Solola Ave T/Signal" u="1"/>
        <s v="Tecolote Cyn GC Water Conn" u="1"/>
        <s v="Lake Murray Improv 3 (S)" u="1"/>
        <s v="Bay Ho Improv 2 (S)" u="1"/>
        <s v="Allied Gardens Improv 3 (P)" u="1"/>
        <s v="Bay Ho Improv 2 (W)" u="1"/>
        <s v="ADA" u="1"/>
        <s v="DSD" u="1"/>
        <s v="TSW" u="1"/>
        <s v="Mountain View Improv 1 (S)" u="1"/>
        <s v="Fleet Operations" u="1"/>
        <s v="Water &amp; Sewer Group 965 (S)" u="1"/>
        <s v="University City Improv 1 (S)" u="1"/>
        <s v="West Miramar Landfill Central Basin Expansion" u="1"/>
        <s v="Asphalt Overlay 2202 (SS)" u="1"/>
        <s v="Transportation and Storm Water Department - Street Division" u="1"/>
        <s v="Fire (FS)" u="1"/>
        <s v="Crown Point Playground Improvements" u="1"/>
        <s v="(blank)" u="1"/>
        <s v="Water &amp; Sewer Group 965 (W)" u="1"/>
        <s v="TEO" u="1"/>
        <s v="Miramar Reservoir Recreation Facilities" u="1"/>
        <s v="Transportation &amp; Storm Water " u="1"/>
        <s v="Public Utilities Department" u="1"/>
        <s v="Encanto Improv 2 (S)" u="1"/>
        <s v="Airports Department" u="1"/>
        <s v="Redwood Village Standpipe Main Replcm." u="1"/>
        <s v="Sustainability" u="1"/>
        <s v="Ventura Comfort Station Imp" u="1"/>
        <s v="Transportation and Storm Water" u="1"/>
        <s v="MLK CP MV Racquet Club W&amp;S Connection" u="1"/>
        <s v="Old Salt Pool Access Stairs" u="1"/>
        <s v="Egger/South Bay Comm Pk ADA Improvements" u="1"/>
        <s v="Transportation &amp; Storm Water" u="1"/>
        <s v="Tierrasanta Improv 2 (S)" u="1"/>
        <s v="Airport Management" u="1"/>
        <s v="ADA Compliance &amp; Accessibility" u="1"/>
        <s v="Allied Gardens Improve 3 (W)" u="1"/>
        <s v="31st St &amp; Market St School Traffic Sgnal" u="1"/>
        <s v="Sidewalk Replacement Group 2330" u="1"/>
        <s v="31st St @ National Ave Traffic Signal" u="1"/>
        <s v="PUD Sewer" u="1"/>
        <s v="Camino Del Rio West &amp; Moore St Median" u="1"/>
        <s v="Alvarado 2nd Extension Pipeline" u="1"/>
        <s v="Police" u="1"/>
        <s v="PQPS Gas Sensor Replacement" u="1"/>
        <s v="Undergrounding Resurfacing (SS)" u="1"/>
        <s v="Citywide" u="1"/>
        <s v="Fire-Rescue Department (Lifeguard)" u="1"/>
        <s v="Mercado Dr at Del Mar Hghts TS" u="1"/>
        <s v="College East Improv 1 (W)" u="1"/>
        <s v="Mira Mesa Pool &amp; Skate Plaza Ph2" u="1"/>
        <s v="70th-Alvarado to Saranac-Sidewalk" u="1"/>
        <s v="Transportation &amp; Storm Water Department" u="1"/>
        <s v="Orange Ave RD Imp UU24 (SS)" u="1"/>
        <s v="Crown Point Parking Lot Improvements" u="1"/>
        <s v="PUD Water" u="1"/>
        <s v="Redwood Village/Rolando Park Improv 1(W)" u="1"/>
        <s v="Oak Park Library" u="1"/>
        <s v="Redwood Village/Rolando Park Improv 2(W)" u="1"/>
        <s v="College East Improv 1 (S)" u="1"/>
        <s v="Redwood Village/Rolando Park Improv 1(S)" u="1"/>
        <s v="Buildings" u="1"/>
        <s v="Mission Bay Athletic Comfort Station Mod" u="1"/>
        <s v="GI Group 1012" u="1"/>
        <s v="Parks and Recreation Department" u="1"/>
        <s v="La Jolla Improv 1 (W)" u="1"/>
        <s v="Planning Department" u="1"/>
      </sharedItems>
    </cacheField>
    <cacheField name="Contract Type" numFmtId="0">
      <sharedItems/>
    </cacheField>
    <cacheField name="Estimated Total Contract Cost ($)" numFmtId="166">
      <sharedItems containsSemiMixedTypes="0" containsString="0" containsNumber="1" minValue="50000" maxValue="31500000"/>
    </cacheField>
    <cacheField name="Estimated Total Project Cost ($)" numFmtId="166">
      <sharedItems containsSemiMixedTypes="0" containsString="0" containsNumber="1" minValue="197881.1" maxValue="52430633.530000001"/>
    </cacheField>
    <cacheField name="Fiscal Year Advertising" numFmtId="0">
      <sharedItems/>
    </cacheField>
    <cacheField name="Quarter Advertising" numFmtId="0">
      <sharedItems/>
    </cacheField>
    <cacheField name="Fiscal Year Awarding" numFmtId="0">
      <sharedItems/>
    </cacheField>
    <cacheField name="Quarter Award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n v="1"/>
    <s v="Signal Mods in Barrio Logan"/>
    <s v="Signal Mods in Barrio Logan"/>
    <s v="B13010"/>
    <x v="0"/>
    <s v="Job Order Contract"/>
    <n v="1287091.83"/>
    <n v="2151900.63"/>
    <s v="FY25"/>
    <s v="Q2"/>
    <s v="FY26"/>
    <s v="Q1"/>
  </r>
  <r>
    <n v="2"/>
    <s v="Jamacha Lomita Storm Drain"/>
    <s v="Jamacha Lomita Storm Drain"/>
    <s v="B16094"/>
    <x v="1"/>
    <s v="Design Bid Build"/>
    <n v="4227242.25"/>
    <n v="6839000"/>
    <s v="FY25"/>
    <s v="Q3"/>
    <s v="FY26"/>
    <s v="Q1"/>
  </r>
  <r>
    <n v="3"/>
    <s v="31st St @ National Ave Traffic Signal"/>
    <s v="31st St @ National Ave Traffic Signal"/>
    <s v="B17019"/>
    <x v="0"/>
    <s v="Design Bid Build"/>
    <n v="1100000"/>
    <n v="2000000"/>
    <s v="FY26"/>
    <s v="Q2"/>
    <s v="FY26"/>
    <s v="Q4"/>
  </r>
  <r>
    <n v="4"/>
    <s v="Fanuel St III (Grand-PB Dr) Rd Imp UU188"/>
    <s v="Fanuel St III (Grand-PB Dr) Rd Imp UU188"/>
    <s v="B17071"/>
    <x v="0"/>
    <s v="Design Bid Build"/>
    <n v="650000"/>
    <n v="1150134.29"/>
    <s v="FY26"/>
    <s v="Q4"/>
    <s v="FY26"/>
    <s v="Q4"/>
  </r>
  <r>
    <n v="5"/>
    <s v="Storm Drain Group 763"/>
    <s v="Storm Drain Group 763"/>
    <s v="B17143"/>
    <x v="1"/>
    <s v="Design Bid Build"/>
    <n v="817305.25"/>
    <n v="2679869"/>
    <s v="FY25"/>
    <s v="Q3"/>
    <s v="FY26"/>
    <s v="Q1"/>
  </r>
  <r>
    <n v="6"/>
    <s v="Narragansett Avenue Access"/>
    <s v="Narragansett Avenue Access"/>
    <s v="B18026"/>
    <x v="2"/>
    <s v="Job Order Contract"/>
    <n v="598314"/>
    <n v="2205771.98"/>
    <s v="FY25"/>
    <s v="Q4"/>
    <s v="FY26"/>
    <s v="Q3"/>
  </r>
  <r>
    <n v="7"/>
    <s v="Howard PHI-II(Park-Texas) Rd Imp UU71-72"/>
    <s v="Howard PHI-II(Park-Texas) Rd Imp UU71-72"/>
    <s v="B18136"/>
    <x v="0"/>
    <s v="Design Bid Build"/>
    <n v="1321000"/>
    <n v="1896500.66"/>
    <s v="FY26"/>
    <s v="Q4"/>
    <s v="FY26"/>
    <s v="Q4"/>
  </r>
  <r>
    <n v="8"/>
    <s v="Coronado SB (27th SB-Madden)Rd Imp UU193"/>
    <s v="Coronado SB (27th SB-Madden)Rd Imp UU193"/>
    <s v="B18137"/>
    <x v="0"/>
    <s v="Design Bid Build"/>
    <n v="1245000"/>
    <n v="1672754.07"/>
    <s v="FY26"/>
    <s v="Q4"/>
    <s v="FY26"/>
    <s v="Q4"/>
  </r>
  <r>
    <n v="9"/>
    <s v="Wightman (Chamoune -Euclid) Rd Imp UU388"/>
    <s v="Wightman (Chamoune -Euclid) Rd Imp UU388"/>
    <s v="B18138"/>
    <x v="0"/>
    <s v="Design Bid Build"/>
    <n v="1720000"/>
    <n v="2240000"/>
    <s v="FY26"/>
    <s v="Q4"/>
    <s v="FY26"/>
    <s v="Q4"/>
  </r>
  <r>
    <n v="10"/>
    <s v="Mission Bl(Loring-Turquoise) Rd Imp UU30"/>
    <s v="Mission Bl(Loring-Turquoise) Rd Imp UU30"/>
    <s v="B18140"/>
    <x v="0"/>
    <s v="Design Bid Build"/>
    <n v="820733.56"/>
    <n v="1919551.56"/>
    <s v="FY26"/>
    <s v="Q1"/>
    <s v="FY26"/>
    <s v="Q2"/>
  </r>
  <r>
    <n v="11"/>
    <s v="Block 6DD1 (Clairemont Mesa)Rd Imp UU410"/>
    <s v="Block 6DD1 (Clairemont Mesa)Rd Imp UU410"/>
    <s v="B18142"/>
    <x v="0"/>
    <s v="Design Bid Build"/>
    <n v="2032250"/>
    <n v="2896061"/>
    <s v="FY26"/>
    <s v="Q4"/>
    <s v="FY26"/>
    <s v="Q4"/>
  </r>
  <r>
    <n v="12"/>
    <s v="32nd St PH I (Market-F St) Rd Imp UU386"/>
    <s v="32nd St PH I (Market-F St) Rd Imp UU386"/>
    <s v="B18144"/>
    <x v="0"/>
    <s v="Design Bid Build"/>
    <n v="476500"/>
    <n v="1031096"/>
    <s v="FY26"/>
    <s v="Q4"/>
    <s v="FY26"/>
    <s v="Q4"/>
  </r>
  <r>
    <n v="13"/>
    <s v="31st Street (Market-L St) Rd Imp UU11"/>
    <s v="31st Street (Market-L St) Rd Imp UU11"/>
    <s v="B18147"/>
    <x v="0"/>
    <s v="Design Bid Build"/>
    <n v="1090000"/>
    <n v="1597595.78"/>
    <s v="FY26"/>
    <s v="Q4"/>
    <s v="FY26"/>
    <s v="Q4"/>
  </r>
  <r>
    <n v="14"/>
    <s v="Cass (Grand-Pacific Bch Dr) Rd Imp UU143"/>
    <s v="Cass (Grand-Pacific Bch Dr) Rd Imp UU143"/>
    <s v="B18148"/>
    <x v="0"/>
    <s v="Design Bid Build"/>
    <n v="458379"/>
    <n v="1278990.77"/>
    <s v="FY26"/>
    <s v="Q1"/>
    <s v="FY26"/>
    <s v="Q2"/>
  </r>
  <r>
    <n v="15"/>
    <s v="25th (SB) (Coronado-Grove) Rd Imp UU995"/>
    <s v="25th (SB) (Coronado-Grove) Rd Imp UU995"/>
    <s v="B18150"/>
    <x v="0"/>
    <s v="Design Bid Build"/>
    <n v="368000"/>
    <n v="850213"/>
    <s v="FY26"/>
    <s v="Q4"/>
    <s v="FY26"/>
    <s v="Q4"/>
  </r>
  <r>
    <n v="16"/>
    <s v="Downtown Audibles 04th &amp; E S29"/>
    <s v="Downtown Audibles 04th &amp; E S29"/>
    <s v="B18162"/>
    <x v="0"/>
    <s v="Design Bid Build"/>
    <n v="485000"/>
    <n v="1250000"/>
    <s v="FY25"/>
    <s v="Q3"/>
    <s v="FY26"/>
    <s v="Q1"/>
  </r>
  <r>
    <n v="17"/>
    <s v="Accelerated Sewer Referral Group 847"/>
    <s v="Accelerated Sewer Referral Group 847"/>
    <s v="B18183"/>
    <x v="3"/>
    <s v="Design Bid Build"/>
    <n v="3687264"/>
    <n v="6855331.8200000003"/>
    <s v="FY25"/>
    <s v="Q3"/>
    <s v="FY26"/>
    <s v="Q1"/>
  </r>
  <r>
    <n v="18"/>
    <s v="Torrey Pines Rd, Prospect-Coast Walk GR"/>
    <s v="Torrey Pines Rd, Prospect-Coast Walk GR"/>
    <s v="B19056"/>
    <x v="0"/>
    <s v="Design Bid Build"/>
    <n v="1288535"/>
    <n v="2729982.9"/>
    <s v="FY26"/>
    <s v="Q3"/>
    <s v="FY26"/>
    <s v="Q4"/>
  </r>
  <r>
    <n v="19"/>
    <s v="Rose Marie Starns Parking Lot Imprvemts"/>
    <s v="Rose Marie Starns Parking Lot Imprvemts"/>
    <s v="B19163"/>
    <x v="2"/>
    <s v="Job Order Contract"/>
    <n v="2000473.9"/>
    <n v="4044832"/>
    <s v="FY26"/>
    <s v="Q1"/>
    <s v="FY26"/>
    <s v="Q1"/>
  </r>
  <r>
    <n v="20"/>
    <s v="Ruffin Canyon Trail"/>
    <s v="Ruffin Canyon Trail"/>
    <s v="B20104"/>
    <x v="2"/>
    <s v="Minor Contract"/>
    <n v="90000"/>
    <n v="311981"/>
    <s v="FY25"/>
    <s v="Q4"/>
    <s v="FY26"/>
    <s v="Q1"/>
  </r>
  <r>
    <n v="21"/>
    <s v="Air &amp; Space Museum Roof Replacement"/>
    <s v="Air &amp; Space Museum Roof Replacement"/>
    <s v="B20116"/>
    <x v="4"/>
    <s v="Design Bid Build"/>
    <n v="7878568"/>
    <n v="11355059"/>
    <s v="FY25"/>
    <s v="Q4"/>
    <s v="FY26"/>
    <s v="Q4"/>
  </r>
  <r>
    <n v="22"/>
    <s v="NCWRP - Chiller Replacement"/>
    <s v="NCWRP - Chiller Replacement"/>
    <s v="B20148"/>
    <x v="3"/>
    <s v="Design Bid Build"/>
    <n v="2575000"/>
    <n v="4050000"/>
    <s v="FY26"/>
    <s v="Q1"/>
    <s v="FY26"/>
    <s v="Q3"/>
  </r>
  <r>
    <n v="23"/>
    <s v="SV Dam Low Level Outlet Improvements"/>
    <s v="SV Dam Low Level Outlet Improvements"/>
    <s v="B22002"/>
    <x v="3"/>
    <s v="Design Bid Build"/>
    <n v="3000000"/>
    <n v="5366554.9400000004"/>
    <s v="FY26"/>
    <s v="Q2"/>
    <s v="FY26"/>
    <s v="Q4"/>
  </r>
  <r>
    <n v="24"/>
    <s v="Old Salt Pool Access Stairs"/>
    <s v="Old Salt Pool Access Stairs"/>
    <s v="B22012"/>
    <x v="2"/>
    <s v="Job Order Contract"/>
    <n v="853807.73"/>
    <n v="1707193.77"/>
    <s v="FY25"/>
    <s v="Q4"/>
    <s v="FY26"/>
    <s v="Q3"/>
  </r>
  <r>
    <n v="25"/>
    <s v="Via De La Valle Pipeline"/>
    <s v="Via De La Valle Pipeline"/>
    <s v="B22015"/>
    <x v="3"/>
    <s v="Design Build"/>
    <n v="8858083"/>
    <n v="11821476"/>
    <s v="FY26"/>
    <s v="Q2"/>
    <s v="FY26"/>
    <s v="Q4"/>
  </r>
  <r>
    <n v="26"/>
    <s v="Hard Court Improvements"/>
    <s v="Hard Court Improvements"/>
    <s v="B22045"/>
    <x v="2"/>
    <s v="Job Order Contract"/>
    <n v="810000"/>
    <n v="1200000"/>
    <s v="FY25"/>
    <s v="Q4"/>
    <s v="FY26"/>
    <s v="Q1"/>
  </r>
  <r>
    <n v="27"/>
    <s v="Dr. Bertha O. Pendleton Park Improvement"/>
    <s v="Dr. Bertha O. Pendleton Park Improvement"/>
    <s v="B22047"/>
    <x v="2"/>
    <s v="Design Bid Build"/>
    <n v="5451882"/>
    <n v="7852573"/>
    <s v="FY25"/>
    <s v="Q3"/>
    <s v="FY26"/>
    <s v="Q1"/>
  </r>
  <r>
    <n v="28"/>
    <s v="Police HQ Security Fencing"/>
    <s v="Police HQ Security Fencing"/>
    <s v="B22080"/>
    <x v="4"/>
    <s v="Design Bid Build"/>
    <n v="1793081.75"/>
    <n v="3014349.76"/>
    <s v="FY25"/>
    <s v="Q4"/>
    <s v="FY26"/>
    <s v="Q1"/>
  </r>
  <r>
    <n v="29"/>
    <s v="PW Genesee Avenue Median Improv"/>
    <s v="PW Genesee Avenue Median Improv"/>
    <s v="B22085"/>
    <x v="3"/>
    <s v="Design Bid Build"/>
    <n v="3800000"/>
    <n v="5245834.96"/>
    <s v="FY25"/>
    <s v="Q3"/>
    <s v="FY26"/>
    <s v="Q2"/>
  </r>
  <r>
    <n v="30"/>
    <s v="Center City Traffic Signals-15th Street"/>
    <s v="Center City Traffic Signals-15th Street"/>
    <s v="B22111"/>
    <x v="0"/>
    <s v="Design Bid Build"/>
    <n v="1700000"/>
    <n v="2709981.36"/>
    <s v="FY25"/>
    <s v="Q3"/>
    <s v="FY26"/>
    <s v="Q1"/>
  </r>
  <r>
    <n v="31"/>
    <s v="Scripps Miramar Ranch Library Roof Repl"/>
    <s v="Scripps Miramar Ranch Library Roof Repl"/>
    <s v="B22139"/>
    <x v="4"/>
    <s v="Job Order Contract"/>
    <n v="1925816.59"/>
    <n v="3267971"/>
    <s v="FY25"/>
    <s v="Q2"/>
    <s v="FY26"/>
    <s v="Q2"/>
  </r>
  <r>
    <n v="32"/>
    <s v="Installation of City Owned SL 2201 (NSG)"/>
    <s v="Installation of City Owned SL 2201 (NSG)"/>
    <s v="B22149"/>
    <x v="0"/>
    <s v="Job Order Contract"/>
    <n v="800000"/>
    <n v="1157000"/>
    <s v="FY25"/>
    <s v="Q3"/>
    <s v="FY26"/>
    <s v="Q1"/>
  </r>
  <r>
    <n v="33"/>
    <s v="Terminal Parking Lot East Rehabilitation"/>
    <s v="Terminal Parking Lot East Rehabilitation"/>
    <s v="B22157"/>
    <x v="5"/>
    <s v="Job Order Contract"/>
    <n v="635500"/>
    <n v="1536487"/>
    <s v="FY26"/>
    <s v="Q2"/>
    <s v="FY26"/>
    <s v="Q3"/>
  </r>
  <r>
    <n v="34"/>
    <s v="Willie Henderson Lighting Upgrades"/>
    <s v="Willie Henderson Lighting Upgrades"/>
    <s v="B23011"/>
    <x v="2"/>
    <s v="Design Bid Build"/>
    <n v="1300000"/>
    <n v="2132550"/>
    <s v="FY25"/>
    <s v="Q3"/>
    <s v="FY26"/>
    <s v="Q1"/>
  </r>
  <r>
    <n v="35"/>
    <s v="Miramar WTP Caustic Pumping System"/>
    <s v="Miramar WTP Caustic Pumping System"/>
    <s v="B23014"/>
    <x v="3"/>
    <s v="Design Bid Build"/>
    <n v="1317300"/>
    <n v="3153250.41"/>
    <s v="FY25"/>
    <s v="Q4"/>
    <s v="FY26"/>
    <s v="Q2"/>
  </r>
  <r>
    <n v="36"/>
    <s v="Balboa Park Golf Course Improvements"/>
    <s v="Balboa Park Golf Course Improvements"/>
    <s v="B23071"/>
    <x v="2"/>
    <s v="Design Build"/>
    <n v="4284863"/>
    <n v="6400000"/>
    <s v="FY25"/>
    <s v="Q4"/>
    <s v="FY26"/>
    <s v="Q2"/>
  </r>
  <r>
    <n v="37"/>
    <s v="Miramar Valve No2 Replacement"/>
    <s v="Miramar Valve No2 Replacement"/>
    <s v="B23075"/>
    <x v="3"/>
    <s v="Job Order Contract"/>
    <n v="2000000"/>
    <n v="2967521"/>
    <s v="FY26"/>
    <s v="Q4"/>
    <s v="FY26"/>
    <s v="Q4"/>
  </r>
  <r>
    <n v="38"/>
    <s v="Black Mountain Reservoir Spillway Stairs"/>
    <s v="Black Mountain Reservoir Spillway Stairs"/>
    <s v="B23110"/>
    <x v="3"/>
    <s v="Design Bid Build"/>
    <n v="643831.42000000004"/>
    <n v="1204165.76"/>
    <s v="FY25"/>
    <s v="Q4"/>
    <s v="FY26"/>
    <s v="Q4"/>
  </r>
  <r>
    <n v="39"/>
    <s v="Northern Garage Dorm Repl"/>
    <s v="Northern Garage Dorm Repl"/>
    <s v="B24015"/>
    <x v="4"/>
    <s v="Minor Contract"/>
    <n v="50000"/>
    <n v="362000"/>
    <s v="FY25"/>
    <s v="Q4"/>
    <s v="FY26"/>
    <s v="Q1"/>
  </r>
  <r>
    <n v="40"/>
    <s v="TS Upgrades - Camino Ruiz &amp; TX Madison"/>
    <s v="TS Upgrades - Camino Ruiz &amp; TX Madison"/>
    <s v="B24107"/>
    <x v="0"/>
    <s v="Design Bid Build"/>
    <n v="700000"/>
    <n v="1305000"/>
    <s v="FY26"/>
    <s v="Q1"/>
    <s v="FY26"/>
    <s v="Q2"/>
  </r>
  <r>
    <n v="41"/>
    <s v="Mission Blvd South Loring Overlay"/>
    <s v="Mission Blvd South Loring Overlay"/>
    <s v="B24135"/>
    <x v="0"/>
    <s v="Design Bid Build"/>
    <n v="930072.5"/>
    <n v="1392999.5"/>
    <s v="FY26"/>
    <s v="Q1"/>
    <s v="FY26"/>
    <s v="Q2"/>
  </r>
  <r>
    <n v="42"/>
    <s v="Roswell Street Overlay"/>
    <s v="Roswell Street Overlay"/>
    <s v="B24137"/>
    <x v="0"/>
    <s v="Job Order Contract"/>
    <n v="261067.6"/>
    <n v="710000"/>
    <s v="FY26"/>
    <s v="Q1"/>
    <s v="FY26"/>
    <s v="Q3"/>
  </r>
  <r>
    <n v="43"/>
    <s v="AC Overlay Group 2507"/>
    <s v="AC Overlay Group 2507"/>
    <s v="B25007"/>
    <x v="0"/>
    <s v="Design Bid Build"/>
    <n v="7809645"/>
    <n v="9250000"/>
    <s v="FY26"/>
    <s v="Q1"/>
    <s v="FY26"/>
    <s v="Q3"/>
  </r>
  <r>
    <n v="44"/>
    <s v="Pump Station H ATS Emergency"/>
    <s v="Pump Station H ATS Emergency"/>
    <s v="B25036"/>
    <x v="1"/>
    <s v="Emergency (City Forces)"/>
    <n v="228187"/>
    <n v="445876.47"/>
    <s v="FY00"/>
    <s v="Q3"/>
    <s v="FY26"/>
    <s v="Q1"/>
  </r>
  <r>
    <n v="45"/>
    <s v="AC Overlay Group 2508"/>
    <s v="AC Overlay Group 2508"/>
    <s v="B25046"/>
    <x v="0"/>
    <s v="Job Order Contract"/>
    <n v="2568601.5299999998"/>
    <n v="3672514.36"/>
    <s v="FY26"/>
    <s v="Q2"/>
    <s v="FY26"/>
    <s v="Q4"/>
  </r>
  <r>
    <n v="46"/>
    <s v="AC Overlay Group 2509"/>
    <s v="AC Overlay Group 2509"/>
    <s v="B25047"/>
    <x v="0"/>
    <s v="Job Order Contract"/>
    <n v="2411845.91"/>
    <n v="3465550.16"/>
    <s v="FY26"/>
    <s v="Q2"/>
    <s v="FY26"/>
    <s v="Q4"/>
  </r>
  <r>
    <n v="47"/>
    <s v="AC Overlay Group 2511"/>
    <s v="AC Overlay Group 2511"/>
    <s v="B25049"/>
    <x v="0"/>
    <s v="Job Order Contract"/>
    <n v="3622000"/>
    <n v="4348150"/>
    <s v="FY25"/>
    <s v="Q4"/>
    <s v="FY26"/>
    <s v="Q1"/>
  </r>
  <r>
    <n v="48"/>
    <s v="AC Overlay Group 2514"/>
    <s v="AC Overlay Group 2514"/>
    <s v="B25052"/>
    <x v="0"/>
    <s v="Design Bid Build"/>
    <n v="4799999"/>
    <n v="6802286.7800000003"/>
    <s v="FY26"/>
    <s v="Q2"/>
    <s v="FY26"/>
    <s v="Q3"/>
  </r>
  <r>
    <n v="49"/>
    <s v="Brown Field Terminal Roof Replacement"/>
    <s v="Brown Field Terminal Roof Replacement"/>
    <s v="B25063"/>
    <x v="5"/>
    <s v="Design Bid Build"/>
    <n v="700000"/>
    <n v="1000000"/>
    <s v="FY26"/>
    <s v="Q3"/>
    <s v="FY26"/>
    <s v="Q4"/>
  </r>
  <r>
    <n v="50"/>
    <s v="AC Overlay Group 2511A"/>
    <s v="AC Overlay Group 2511A"/>
    <s v="B25067"/>
    <x v="0"/>
    <s v="Design Bid Build"/>
    <n v="632643"/>
    <n v="945000"/>
    <s v="FY25"/>
    <s v="Q4"/>
    <s v="FY26"/>
    <s v="Q1"/>
  </r>
  <r>
    <n v="51"/>
    <s v="AC Overlay Group 2511B"/>
    <s v="AC Overlay Group 2511B"/>
    <s v="B25068"/>
    <x v="0"/>
    <s v="Design Bid Build"/>
    <n v="622808"/>
    <n v="815000"/>
    <s v="FY25"/>
    <s v="Q4"/>
    <s v="FY26"/>
    <s v="Q2"/>
  </r>
  <r>
    <n v="52"/>
    <s v="AC Overlay Group 2511C"/>
    <s v="AC Overlay Group 2511C"/>
    <s v="B25069"/>
    <x v="0"/>
    <s v="Design Bid Build"/>
    <n v="608199.5"/>
    <n v="787399.1"/>
    <s v="FY25"/>
    <s v="Q4"/>
    <s v="FY26"/>
    <s v="Q2"/>
  </r>
  <r>
    <n v="53"/>
    <s v="AC Overlay Group 2520 UUP"/>
    <s v="AC Overlay Group 2520 UUP"/>
    <s v="B25083"/>
    <x v="0"/>
    <s v="Design Bid Build"/>
    <n v="523329"/>
    <n v="523329"/>
    <s v="FY26"/>
    <s v="Q1"/>
    <s v="FY26"/>
    <s v="Q2"/>
  </r>
  <r>
    <n v="54"/>
    <s v="Pump Station 64 Valve Replacement"/>
    <s v="Pump Station 64 Valve Replacement"/>
    <s v="B26000"/>
    <x v="3"/>
    <s v="Design Bid Build"/>
    <n v="1400000"/>
    <n v="2500000"/>
    <s v="FY26"/>
    <s v="Q2"/>
    <s v="FY26"/>
    <s v="Q3"/>
  </r>
  <r>
    <n v="55"/>
    <s v="Sidewalk Replacement Group 2530 - U &amp; MM"/>
    <s v="Sidewalk Replacement Group 2530 - U &amp; MM"/>
    <s v="B26003"/>
    <x v="0"/>
    <s v="Design Bid Build"/>
    <n v="1700000"/>
    <n v="3100000"/>
    <s v="FY25"/>
    <s v="Q3"/>
    <s v="FY26"/>
    <s v="Q4"/>
  </r>
  <r>
    <n v="56"/>
    <s v="Jamacha Lomita Storm Drain (P)"/>
    <s v="Jamacha Lomita Storm Drain (P)"/>
    <s v="B26015"/>
    <x v="0"/>
    <s v="Design Bid Build"/>
    <n v="197881.1"/>
    <n v="197881.1"/>
    <s v="FY25"/>
    <s v="Q3"/>
    <s v="FY26"/>
    <s v="Q1"/>
  </r>
  <r>
    <n v="57"/>
    <s v="Mt Hope Improvements 2 Federal Blvd SWR"/>
    <s v="Mt Hope Improvements 2 Federal Blvd SWR"/>
    <s v="B26031"/>
    <x v="3"/>
    <s v="Job Order Contract"/>
    <n v="595000"/>
    <n v="750000"/>
    <s v="FY26"/>
    <s v="Q4"/>
    <s v="FY26"/>
    <s v="Q4"/>
  </r>
  <r>
    <n v="58"/>
    <s v="Carmel Mountain TS Emergency"/>
    <s v="Carmel Mountain TS Emergency"/>
    <s v="B26039"/>
    <x v="0"/>
    <s v="Sole Source Emergency"/>
    <n v="2200000"/>
    <n v="2500000"/>
    <s v="FY26"/>
    <s v="Q1"/>
    <s v="FY26"/>
    <s v="Q1"/>
  </r>
  <r>
    <n v="59"/>
    <s v="2286 Fairmount Ave SD Emergency"/>
    <s v="2286 Fairmount Ave SD Emergency"/>
    <s v="B26042"/>
    <x v="1"/>
    <s v="Emergency  (As-needed)"/>
    <n v="4840000"/>
    <n v="6000000"/>
    <s v="FY27"/>
    <s v="Q2"/>
    <s v="FY26"/>
    <s v="Q1"/>
  </r>
  <r>
    <n v="60"/>
    <s v="5404 Siesta Dr SD Emergency"/>
    <s v="5404 Siesta Dr SD Emergency"/>
    <s v="B26043"/>
    <x v="1"/>
    <s v="Emergency  (As-needed)"/>
    <n v="2850000"/>
    <n v="3500000"/>
    <s v="FY26"/>
    <s v="Q3"/>
    <s v="FY26"/>
    <s v="Q1"/>
  </r>
  <r>
    <n v="61"/>
    <s v="South San Diego No1 Pipeline Emergency"/>
    <s v="South San Diego No1 Pipeline Emergency"/>
    <s v="B26048"/>
    <x v="3"/>
    <s v="Sole Source Emergency"/>
    <n v="11400000"/>
    <n v="12000000"/>
    <s v="FY26"/>
    <s v="Q1"/>
    <s v="FY26"/>
    <s v="Q1"/>
  </r>
  <r>
    <n v="62"/>
    <s v="1687 Torrance St SD Emergency"/>
    <s v="1687 Torrance St SD Emergency"/>
    <s v="B26050"/>
    <x v="1"/>
    <s v="Emergency  (As-needed)"/>
    <n v="3500000"/>
    <n v="4000000"/>
    <s v="FY26"/>
    <s v="Q2"/>
    <s v="FY26"/>
    <s v="Q2"/>
  </r>
  <r>
    <n v="63"/>
    <s v="9201 Youngstown Way SD Emergency"/>
    <s v="9201 Youngstown Way SD Emergency"/>
    <s v="B26075"/>
    <x v="1"/>
    <s v="Emergency  (As-needed)"/>
    <n v="2800000"/>
    <n v="3000000"/>
    <s v="FY26"/>
    <s v="Q3"/>
    <s v="FY26"/>
    <s v="Q3"/>
  </r>
  <r>
    <n v="64"/>
    <s v="Rancho Bernardo CP Dog Park"/>
    <s v="Rancho Bernardo CP Dog Park"/>
    <s v="L20000.2"/>
    <x v="2"/>
    <s v="Design Bid Build"/>
    <n v="3411200"/>
    <n v="5700000"/>
    <s v="FY25"/>
    <s v="Q4"/>
    <s v="FY26"/>
    <s v="Q2"/>
  </r>
  <r>
    <n v="65"/>
    <s v="Palm Avenue Interstate 805 Interchange"/>
    <s v="Palm Avenue Interstate 805 Interchange"/>
    <s v="S00869"/>
    <x v="0"/>
    <s v="Agency/ Developer Managed Built - City Paid"/>
    <n v="31500000"/>
    <n v="52430633.530000001"/>
    <s v="FY25"/>
    <s v="Q4"/>
    <s v="FY26"/>
    <s v="Q4"/>
  </r>
  <r>
    <n v="66"/>
    <s v="HIDDEN TRAILS NEIGHBORHOOD PARK"/>
    <s v="HIDDEN TRAILS NEIGHBORHOOD PARK"/>
    <s v="S00995"/>
    <x v="2"/>
    <s v="Design Bid Build"/>
    <n v="8685000"/>
    <n v="12577229.6"/>
    <s v="FY25"/>
    <s v="Q4"/>
    <s v="FY26"/>
    <s v="Q1"/>
  </r>
  <r>
    <n v="67"/>
    <s v="El Cuervo Adobe Improvements"/>
    <s v="El Cuervo Adobe Improvements"/>
    <s v="S14006"/>
    <x v="2"/>
    <s v="Design Bid Build"/>
    <n v="292315"/>
    <n v="1056000.3999999999"/>
    <s v="FY25"/>
    <s v="Q4"/>
    <s v="FY26"/>
    <s v="Q4"/>
  </r>
  <r>
    <n v="68"/>
    <s v="Solana Highlands NP-Comfort Station"/>
    <s v="Solana Highlands NP-Comfort Station"/>
    <s v="S16032"/>
    <x v="2"/>
    <s v="Design Bid Build"/>
    <n v="4461200"/>
    <n v="6333600"/>
    <s v="FY26"/>
    <s v="Q2"/>
    <s v="FY26"/>
    <s v="Q4"/>
  </r>
  <r>
    <n v="69"/>
    <s v="City Hts Library Performance Annex Imp"/>
    <s v="City Hts Library Performance Annex Imp"/>
    <s v="S23013"/>
    <x v="6"/>
    <s v="Design Build"/>
    <n v="5417724"/>
    <n v="6514956"/>
    <s v="FY25"/>
    <s v="Q3"/>
    <s v="FY26"/>
    <s v="Q1"/>
  </r>
  <r>
    <n v="70"/>
    <s v="Paradise Hills Community Park Trail"/>
    <s v="Paradise Hills Community Park Trail"/>
    <s v="S24013"/>
    <x v="2"/>
    <s v="Minor Contract"/>
    <n v="700000"/>
    <n v="750000"/>
    <s v="FY26"/>
    <s v="Q2"/>
    <s v="FY26"/>
    <s v="Q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4" applyNumberFormats="0" applyBorderFormats="0" applyFontFormats="0" applyPatternFormats="0" applyAlignmentFormats="0" applyWidthHeightFormats="1" dataCaption="Values" grandTotalCaption="FY 2024 Total" updatedVersion="8" minRefreshableVersion="3" useAutoFormatting="1" itemPrintTitles="1" createdVersion="6" indent="0" outline="1" outlineData="1" multipleFieldFilters="0" rowHeaderCaption="Asset - Managing Department">
  <location ref="A3:C11" firstHeaderRow="0" firstDataRow="1" firstDataCol="1"/>
  <pivotFields count="12">
    <pivotField subtotalTop="0" showAll="0"/>
    <pivotField subtotalTop="0" showAll="0"/>
    <pivotField subtotalTop="0" showAll="0"/>
    <pivotField showAll="0" defaultSubtotal="0"/>
    <pivotField axis="axisRow" subtotalTop="0" showAll="0">
      <items count="170">
        <item m="1" x="31"/>
        <item m="1" x="126"/>
        <item m="1" x="87"/>
        <item m="1" x="45"/>
        <item m="1" x="92"/>
        <item m="1" x="24"/>
        <item m="1" x="168"/>
        <item m="1" x="124"/>
        <item m="1" x="19"/>
        <item m="1" x="21"/>
        <item m="1" x="154"/>
        <item m="1" x="10"/>
        <item m="1" x="163"/>
        <item m="1" x="134"/>
        <item m="1" x="30"/>
        <item m="1" x="157"/>
        <item m="1" x="142"/>
        <item m="1" x="145"/>
        <item m="1" x="108"/>
        <item m="1" x="107"/>
        <item m="1" x="119"/>
        <item m="1" x="50"/>
        <item m="1" x="121"/>
        <item m="1" x="53"/>
        <item m="1" x="73"/>
        <item m="1" x="46"/>
        <item m="1" x="117"/>
        <item x="6"/>
        <item m="1" x="166"/>
        <item m="1" x="41"/>
        <item m="1" x="116"/>
        <item m="1" x="109"/>
        <item m="1" x="48"/>
        <item m="1" x="35"/>
        <item m="1" x="8"/>
        <item m="1" x="65"/>
        <item m="1" x="137"/>
        <item m="1" x="29"/>
        <item m="1" x="81"/>
        <item m="1" x="63"/>
        <item m="1" x="62"/>
        <item m="1" x="149"/>
        <item m="1" x="130"/>
        <item m="1" x="123"/>
        <item x="2"/>
        <item x="3"/>
        <item m="1" x="128"/>
        <item m="1" x="60"/>
        <item m="1" x="78"/>
        <item m="1" x="111"/>
        <item m="1" x="148"/>
        <item m="1" x="7"/>
        <item x="1"/>
        <item x="0"/>
        <item m="1" x="57"/>
        <item m="1" x="136"/>
        <item x="4"/>
        <item m="1" x="18"/>
        <item m="1" x="84"/>
        <item m="1" x="114"/>
        <item m="1" x="22"/>
        <item m="1" x="159"/>
        <item m="1" x="32"/>
        <item m="1" x="51"/>
        <item m="1" x="58"/>
        <item m="1" x="97"/>
        <item m="1" x="69"/>
        <item m="1" x="23"/>
        <item m="1" x="47"/>
        <item m="1" x="164"/>
        <item m="1" x="61"/>
        <item m="1" x="37"/>
        <item m="1" x="133"/>
        <item m="1" x="118"/>
        <item m="1" x="156"/>
        <item m="1" x="129"/>
        <item m="1" x="132"/>
        <item m="1" x="55"/>
        <item m="1" x="152"/>
        <item m="1" x="43"/>
        <item m="1" x="74"/>
        <item m="1" x="36"/>
        <item m="1" x="34"/>
        <item m="1" x="68"/>
        <item m="1" x="102"/>
        <item m="1" x="16"/>
        <item m="1" x="125"/>
        <item m="1" x="56"/>
        <item m="1" x="64"/>
        <item m="1" x="161"/>
        <item m="1" x="151"/>
        <item m="1" x="38"/>
        <item m="1" x="135"/>
        <item m="1" x="44"/>
        <item m="1" x="85"/>
        <item m="1" x="33"/>
        <item m="1" x="120"/>
        <item m="1" x="112"/>
        <item m="1" x="12"/>
        <item m="1" x="113"/>
        <item m="1" x="110"/>
        <item m="1" x="39"/>
        <item m="1" x="52"/>
        <item m="1" x="54"/>
        <item m="1" x="100"/>
        <item m="1" x="15"/>
        <item m="1" x="90"/>
        <item m="1" x="75"/>
        <item m="1" x="82"/>
        <item m="1" x="146"/>
        <item m="1" x="167"/>
        <item m="1" x="127"/>
        <item m="1" x="83"/>
        <item m="1" x="122"/>
        <item m="1" x="40"/>
        <item m="1" x="93"/>
        <item m="1" x="9"/>
        <item m="1" x="17"/>
        <item m="1" x="158"/>
        <item m="1" x="162"/>
        <item m="1" x="103"/>
        <item m="1" x="144"/>
        <item m="1" x="20"/>
        <item m="1" x="26"/>
        <item m="1" x="11"/>
        <item m="1" x="160"/>
        <item m="1" x="138"/>
        <item m="1" x="88"/>
        <item m="1" x="106"/>
        <item m="1" x="104"/>
        <item m="1" x="91"/>
        <item m="1" x="14"/>
        <item m="1" x="131"/>
        <item m="1" x="165"/>
        <item m="1" x="80"/>
        <item m="1" x="27"/>
        <item m="1" x="25"/>
        <item m="1" x="13"/>
        <item m="1" x="147"/>
        <item m="1" x="155"/>
        <item m="1" x="72"/>
        <item m="1" x="86"/>
        <item m="1" x="140"/>
        <item m="1" x="94"/>
        <item m="1" x="70"/>
        <item m="1" x="101"/>
        <item m="1" x="59"/>
        <item m="1" x="95"/>
        <item m="1" x="98"/>
        <item m="1" x="153"/>
        <item m="1" x="150"/>
        <item m="1" x="42"/>
        <item m="1" x="28"/>
        <item m="1" x="115"/>
        <item m="1" x="143"/>
        <item m="1" x="96"/>
        <item m="1" x="139"/>
        <item m="1" x="77"/>
        <item m="1" x="76"/>
        <item m="1" x="89"/>
        <item m="1" x="66"/>
        <item m="1" x="99"/>
        <item m="1" x="141"/>
        <item m="1" x="79"/>
        <item m="1" x="67"/>
        <item m="1" x="49"/>
        <item m="1" x="105"/>
        <item m="1" x="71"/>
        <item x="5"/>
        <item t="default"/>
      </items>
    </pivotField>
    <pivotField subtotalTop="0" showAll="0"/>
    <pivotField dataField="1" subtotalTop="0" showAll="0"/>
    <pivotField dataField="1" subtotalTop="0" showAll="0"/>
    <pivotField subtotalTop="0" showAll="0"/>
    <pivotField subtotalTop="0" showAll="0"/>
    <pivotField subtotalTop="0" showAll="0"/>
    <pivotField subtotalTop="0" showAll="0"/>
  </pivotFields>
  <rowFields count="1">
    <field x="4"/>
  </rowFields>
  <rowItems count="8">
    <i>
      <x v="27"/>
    </i>
    <i>
      <x v="44"/>
    </i>
    <i>
      <x v="45"/>
    </i>
    <i>
      <x v="52"/>
    </i>
    <i>
      <x v="53"/>
    </i>
    <i>
      <x v="56"/>
    </i>
    <i>
      <x v="168"/>
    </i>
    <i t="grand">
      <x/>
    </i>
  </rowItems>
  <colFields count="1">
    <field x="-2"/>
  </colFields>
  <colItems count="2">
    <i>
      <x/>
    </i>
    <i i="1">
      <x v="1"/>
    </i>
  </colItems>
  <dataFields count="2">
    <dataField name="Estimated Construction Contract Award" fld="6" baseField="4" baseItem="0"/>
    <dataField name="Estimated Total Project Cost" fld="7" baseField="4" baseItem="0"/>
  </dataFields>
  <formats count="11">
    <format dxfId="22">
      <pivotArea outline="0" collapsedLevelsAreSubtotals="1" fieldPosition="0"/>
    </format>
    <format dxfId="21">
      <pivotArea outline="0" collapsedLevelsAreSubtotals="1" fieldPosition="0"/>
    </format>
    <format dxfId="20">
      <pivotArea outline="0" collapsedLevelsAreSubtotals="1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4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fieldPosition="0">
        <references count="1">
          <reference field="4" count="0"/>
        </references>
      </pivotArea>
    </format>
  </formats>
  <pivotTableStyleInfo name="PivotStyleLight1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Y20_Published" displayName="FY20_Published" ref="A1:L71" totalsRowShown="0" headerRowDxfId="41" dataDxfId="40" tableBorderDxfId="39" totalsRowBorderDxfId="38">
  <autoFilter ref="A1:L71" xr:uid="{00000000-0009-0000-0100-000001000000}"/>
  <sortState xmlns:xlrd2="http://schemas.microsoft.com/office/spreadsheetml/2017/richdata2" ref="A2:L71">
    <sortCondition descending="1" ref="G1:G71"/>
  </sortState>
  <tableColumns count="12">
    <tableColumn id="2" xr3:uid="{00000000-0010-0000-0000-000002000000}" name="Line Number" dataDxfId="37" totalsRowDxfId="36"/>
    <tableColumn id="17" xr3:uid="{00000000-0010-0000-0000-000011000000}" name="Project Name" dataDxfId="35" totalsRowDxfId="34">
      <calculatedColumnFormula>HYPERLINK("http://cipapp.sandiego.gov/CIPDetail.aspx?ID="&amp;FY20_Published[[#This Row],[Project Number]],C2)</calculatedColumnFormula>
    </tableColumn>
    <tableColumn id="4" xr3:uid="{00000000-0010-0000-0000-000004000000}" name="Project Name (Text)" dataDxfId="33"/>
    <tableColumn id="3" xr3:uid="{00000000-0010-0000-0000-000003000000}" name="Project Number" dataDxfId="32" totalsRowDxfId="31" dataCellStyle="Normal 2"/>
    <tableColumn id="16" xr3:uid="{00000000-0010-0000-0000-000010000000}" name="Asset Managing Department" dataDxfId="30"/>
    <tableColumn id="5" xr3:uid="{00000000-0010-0000-0000-000005000000}" name="Contract Type" dataDxfId="29"/>
    <tableColumn id="8" xr3:uid="{00000000-0010-0000-0000-000008000000}" name="Estimated Total Contract Cost ($)" dataDxfId="28" dataCellStyle="Currency"/>
    <tableColumn id="9" xr3:uid="{00000000-0010-0000-0000-000009000000}" name="Estimated Total Project Cost ($)" dataDxfId="27" dataCellStyle="Currency"/>
    <tableColumn id="14" xr3:uid="{00000000-0010-0000-0000-00000E000000}" name="Fiscal Year Advertising" dataDxfId="26"/>
    <tableColumn id="15" xr3:uid="{00000000-0010-0000-0000-00000F000000}" name="Quarter Advertising" dataDxfId="25"/>
    <tableColumn id="12" xr3:uid="{00000000-0010-0000-0000-00000C000000}" name="Fiscal Year Awarding" dataDxfId="24"/>
    <tableColumn id="13" xr3:uid="{00000000-0010-0000-0000-00000D000000}" name="Quarter Awarding" dataDxfId="2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tabSelected="1" zoomScale="80" zoomScaleNormal="80" workbookViewId="0">
      <selection activeCell="C1" sqref="C1:C1048576"/>
    </sheetView>
  </sheetViews>
  <sheetFormatPr defaultRowHeight="15" x14ac:dyDescent="0.25"/>
  <cols>
    <col min="1" max="1" width="15.5703125" style="2" customWidth="1"/>
    <col min="2" max="2" width="62.5703125" style="2" bestFit="1" customWidth="1"/>
    <col min="3" max="3" width="62.5703125" hidden="1" customWidth="1"/>
    <col min="4" max="4" width="15.5703125" style="11" customWidth="1"/>
    <col min="5" max="5" width="43.140625" style="3" bestFit="1" customWidth="1"/>
    <col min="6" max="6" width="44.28515625" bestFit="1" customWidth="1"/>
    <col min="7" max="7" width="23.85546875" style="26" customWidth="1"/>
    <col min="8" max="8" width="25.5703125" style="27" customWidth="1"/>
    <col min="9" max="9" width="19.140625" style="4" bestFit="1" customWidth="1"/>
    <col min="10" max="10" width="19.140625" bestFit="1" customWidth="1"/>
    <col min="11" max="11" width="18" style="4" bestFit="1" customWidth="1"/>
    <col min="12" max="12" width="16.7109375" bestFit="1" customWidth="1"/>
    <col min="15" max="15" width="17.28515625" customWidth="1"/>
    <col min="16" max="16" width="22.140625" bestFit="1" customWidth="1"/>
  </cols>
  <sheetData>
    <row r="1" spans="1:12" s="1" customFormat="1" ht="39.75" customHeight="1" x14ac:dyDescent="0.25">
      <c r="A1" s="6" t="s">
        <v>5</v>
      </c>
      <c r="B1" s="6" t="s">
        <v>4</v>
      </c>
      <c r="C1" s="22" t="s">
        <v>7</v>
      </c>
      <c r="D1" s="9" t="s">
        <v>18</v>
      </c>
      <c r="E1" s="6" t="s">
        <v>6</v>
      </c>
      <c r="F1" s="7" t="s">
        <v>3</v>
      </c>
      <c r="G1" s="23" t="s">
        <v>2</v>
      </c>
      <c r="H1" s="23" t="s">
        <v>1</v>
      </c>
      <c r="I1" s="23" t="s">
        <v>10</v>
      </c>
      <c r="J1" s="23" t="s">
        <v>11</v>
      </c>
      <c r="K1" s="9" t="s">
        <v>8</v>
      </c>
      <c r="L1" s="8" t="s">
        <v>9</v>
      </c>
    </row>
    <row r="2" spans="1:12" ht="14.25" customHeight="1" x14ac:dyDescent="0.25">
      <c r="A2" s="2">
        <v>1</v>
      </c>
      <c r="B2" s="5" t="str">
        <f>HYPERLINK("http://cipapp.sandiego.gov/CIPDetail.aspx?ID="&amp;FY20_Published[[#This Row],[Project Number]],C2)</f>
        <v>Signal Mods in Barrio Logan</v>
      </c>
      <c r="C2" s="18" t="s">
        <v>102</v>
      </c>
      <c r="D2" s="20" t="s">
        <v>32</v>
      </c>
      <c r="E2" s="20" t="s">
        <v>26</v>
      </c>
      <c r="F2" s="20" t="s">
        <v>17</v>
      </c>
      <c r="G2" s="24">
        <v>1287091.83</v>
      </c>
      <c r="H2" s="24">
        <v>2151900.63</v>
      </c>
      <c r="I2" s="21" t="s">
        <v>176</v>
      </c>
      <c r="J2" s="20" t="s">
        <v>22</v>
      </c>
      <c r="K2" s="21" t="s">
        <v>177</v>
      </c>
      <c r="L2" s="20" t="s">
        <v>20</v>
      </c>
    </row>
    <row r="3" spans="1:12" x14ac:dyDescent="0.25">
      <c r="A3" s="2">
        <f t="shared" ref="A3:A18" si="0">A2+1</f>
        <v>2</v>
      </c>
      <c r="B3" s="5" t="str">
        <f>HYPERLINK("http://cipapp.sandiego.gov/CIPDetail.aspx?ID="&amp;FY20_Published[[#This Row],[Project Number]],C3)</f>
        <v>Jamacha Lomita Storm Drain</v>
      </c>
      <c r="C3" s="18" t="s">
        <v>103</v>
      </c>
      <c r="D3" s="20" t="s">
        <v>33</v>
      </c>
      <c r="E3" s="20" t="s">
        <v>25</v>
      </c>
      <c r="F3" s="20" t="s">
        <v>0</v>
      </c>
      <c r="G3" s="24">
        <v>4227242.25</v>
      </c>
      <c r="H3" s="24">
        <v>6839000</v>
      </c>
      <c r="I3" s="21" t="s">
        <v>176</v>
      </c>
      <c r="J3" s="20" t="s">
        <v>19</v>
      </c>
      <c r="K3" s="21" t="s">
        <v>177</v>
      </c>
      <c r="L3" s="20" t="s">
        <v>20</v>
      </c>
    </row>
    <row r="4" spans="1:12" x14ac:dyDescent="0.25">
      <c r="A4" s="2">
        <f t="shared" si="0"/>
        <v>3</v>
      </c>
      <c r="B4" s="5" t="str">
        <f>HYPERLINK("http://cipapp.sandiego.gov/CIPDetail.aspx?ID="&amp;FY20_Published[[#This Row],[Project Number]],C4)</f>
        <v>31st St @ National Ave Traffic Signal</v>
      </c>
      <c r="C4" s="18" t="s">
        <v>104</v>
      </c>
      <c r="D4" s="20" t="s">
        <v>34</v>
      </c>
      <c r="E4" s="20" t="s">
        <v>26</v>
      </c>
      <c r="F4" s="20" t="s">
        <v>0</v>
      </c>
      <c r="G4" s="24">
        <v>1100000</v>
      </c>
      <c r="H4" s="24">
        <v>2000000</v>
      </c>
      <c r="I4" s="21" t="s">
        <v>177</v>
      </c>
      <c r="J4" s="20" t="s">
        <v>22</v>
      </c>
      <c r="K4" s="21" t="s">
        <v>177</v>
      </c>
      <c r="L4" s="20" t="s">
        <v>21</v>
      </c>
    </row>
    <row r="5" spans="1:12" x14ac:dyDescent="0.25">
      <c r="A5" s="2">
        <f t="shared" si="0"/>
        <v>4</v>
      </c>
      <c r="B5" s="5" t="str">
        <f>HYPERLINK("http://cipapp.sandiego.gov/CIPDetail.aspx?ID="&amp;FY20_Published[[#This Row],[Project Number]],C5)</f>
        <v>Fanuel St III (Grand-PB Dr) Rd Imp UU188</v>
      </c>
      <c r="C5" s="18" t="s">
        <v>105</v>
      </c>
      <c r="D5" s="20" t="s">
        <v>35</v>
      </c>
      <c r="E5" s="20" t="s">
        <v>26</v>
      </c>
      <c r="F5" s="20" t="s">
        <v>0</v>
      </c>
      <c r="G5" s="24">
        <v>650000</v>
      </c>
      <c r="H5" s="24">
        <v>1150134.29</v>
      </c>
      <c r="I5" s="21" t="s">
        <v>177</v>
      </c>
      <c r="J5" s="20" t="s">
        <v>21</v>
      </c>
      <c r="K5" s="21" t="s">
        <v>177</v>
      </c>
      <c r="L5" s="20" t="s">
        <v>21</v>
      </c>
    </row>
    <row r="6" spans="1:12" x14ac:dyDescent="0.25">
      <c r="A6" s="2">
        <f t="shared" si="0"/>
        <v>5</v>
      </c>
      <c r="B6" s="5" t="str">
        <f>HYPERLINK("http://cipapp.sandiego.gov/CIPDetail.aspx?ID="&amp;FY20_Published[[#This Row],[Project Number]],C6)</f>
        <v>Storm Drain Group 763</v>
      </c>
      <c r="C6" s="18" t="s">
        <v>106</v>
      </c>
      <c r="D6" s="20" t="s">
        <v>36</v>
      </c>
      <c r="E6" s="20" t="s">
        <v>25</v>
      </c>
      <c r="F6" s="20" t="s">
        <v>0</v>
      </c>
      <c r="G6" s="24">
        <v>817305.25</v>
      </c>
      <c r="H6" s="24">
        <v>2679869</v>
      </c>
      <c r="I6" s="21" t="s">
        <v>176</v>
      </c>
      <c r="J6" s="20" t="s">
        <v>19</v>
      </c>
      <c r="K6" s="21" t="s">
        <v>177</v>
      </c>
      <c r="L6" s="20" t="s">
        <v>20</v>
      </c>
    </row>
    <row r="7" spans="1:12" x14ac:dyDescent="0.25">
      <c r="A7" s="2">
        <f t="shared" si="0"/>
        <v>6</v>
      </c>
      <c r="B7" s="5" t="str">
        <f>HYPERLINK("http://cipapp.sandiego.gov/CIPDetail.aspx?ID="&amp;FY20_Published[[#This Row],[Project Number]],C7)</f>
        <v>Narragansett Avenue Access</v>
      </c>
      <c r="C7" s="18" t="s">
        <v>107</v>
      </c>
      <c r="D7" s="20" t="s">
        <v>37</v>
      </c>
      <c r="E7" s="20" t="s">
        <v>23</v>
      </c>
      <c r="F7" s="20" t="s">
        <v>17</v>
      </c>
      <c r="G7" s="24">
        <v>598314</v>
      </c>
      <c r="H7" s="24">
        <v>2205771.98</v>
      </c>
      <c r="I7" s="21" t="s">
        <v>176</v>
      </c>
      <c r="J7" s="20" t="s">
        <v>21</v>
      </c>
      <c r="K7" s="21" t="s">
        <v>177</v>
      </c>
      <c r="L7" s="20" t="s">
        <v>19</v>
      </c>
    </row>
    <row r="8" spans="1:12" x14ac:dyDescent="0.25">
      <c r="A8" s="2">
        <f t="shared" si="0"/>
        <v>7</v>
      </c>
      <c r="B8" s="5" t="str">
        <f>HYPERLINK("http://cipapp.sandiego.gov/CIPDetail.aspx?ID="&amp;FY20_Published[[#This Row],[Project Number]],C8)</f>
        <v>Howard PHI-II(Park-Texas) Rd Imp UU71-72</v>
      </c>
      <c r="C8" s="18" t="s">
        <v>108</v>
      </c>
      <c r="D8" s="20" t="s">
        <v>38</v>
      </c>
      <c r="E8" s="20" t="s">
        <v>26</v>
      </c>
      <c r="F8" s="20" t="s">
        <v>0</v>
      </c>
      <c r="G8" s="24">
        <v>1321000</v>
      </c>
      <c r="H8" s="24">
        <v>1896500.66</v>
      </c>
      <c r="I8" s="21" t="s">
        <v>177</v>
      </c>
      <c r="J8" s="20" t="s">
        <v>21</v>
      </c>
      <c r="K8" s="21" t="s">
        <v>177</v>
      </c>
      <c r="L8" s="20" t="s">
        <v>21</v>
      </c>
    </row>
    <row r="9" spans="1:12" x14ac:dyDescent="0.25">
      <c r="A9" s="2">
        <f t="shared" si="0"/>
        <v>8</v>
      </c>
      <c r="B9" s="5" t="str">
        <f>HYPERLINK("http://cipapp.sandiego.gov/CIPDetail.aspx?ID="&amp;FY20_Published[[#This Row],[Project Number]],C9)</f>
        <v>Coronado SB (27th SB-Madden)Rd Imp UU193</v>
      </c>
      <c r="C9" s="18" t="s">
        <v>109</v>
      </c>
      <c r="D9" s="20" t="s">
        <v>39</v>
      </c>
      <c r="E9" s="20" t="s">
        <v>26</v>
      </c>
      <c r="F9" s="20" t="s">
        <v>0</v>
      </c>
      <c r="G9" s="24">
        <v>1245000</v>
      </c>
      <c r="H9" s="24">
        <v>1672754.07</v>
      </c>
      <c r="I9" s="21" t="s">
        <v>177</v>
      </c>
      <c r="J9" s="20" t="s">
        <v>21</v>
      </c>
      <c r="K9" s="21" t="s">
        <v>177</v>
      </c>
      <c r="L9" s="20" t="s">
        <v>21</v>
      </c>
    </row>
    <row r="10" spans="1:12" x14ac:dyDescent="0.25">
      <c r="A10" s="2">
        <f t="shared" si="0"/>
        <v>9</v>
      </c>
      <c r="B10" s="5" t="str">
        <f>HYPERLINK("http://cipapp.sandiego.gov/CIPDetail.aspx?ID="&amp;FY20_Published[[#This Row],[Project Number]],C10)</f>
        <v>Wightman (Chamoune -Euclid) Rd Imp UU388</v>
      </c>
      <c r="C10" s="18" t="s">
        <v>110</v>
      </c>
      <c r="D10" s="20" t="s">
        <v>40</v>
      </c>
      <c r="E10" s="20" t="s">
        <v>26</v>
      </c>
      <c r="F10" s="20" t="s">
        <v>0</v>
      </c>
      <c r="G10" s="24">
        <v>1720000</v>
      </c>
      <c r="H10" s="24">
        <v>2240000</v>
      </c>
      <c r="I10" s="21" t="s">
        <v>177</v>
      </c>
      <c r="J10" s="20" t="s">
        <v>21</v>
      </c>
      <c r="K10" s="21" t="s">
        <v>177</v>
      </c>
      <c r="L10" s="20" t="s">
        <v>21</v>
      </c>
    </row>
    <row r="11" spans="1:12" x14ac:dyDescent="0.25">
      <c r="A11" s="2">
        <f t="shared" si="0"/>
        <v>10</v>
      </c>
      <c r="B11" s="5" t="str">
        <f>HYPERLINK("http://cipapp.sandiego.gov/CIPDetail.aspx?ID="&amp;FY20_Published[[#This Row],[Project Number]],C11)</f>
        <v>Mission Bl(Loring-Turquoise) Rd Imp UU30</v>
      </c>
      <c r="C11" s="18" t="s">
        <v>111</v>
      </c>
      <c r="D11" s="20" t="s">
        <v>41</v>
      </c>
      <c r="E11" s="20" t="s">
        <v>26</v>
      </c>
      <c r="F11" s="20" t="s">
        <v>0</v>
      </c>
      <c r="G11" s="24">
        <v>820733.56</v>
      </c>
      <c r="H11" s="24">
        <v>1919551.56</v>
      </c>
      <c r="I11" s="21" t="s">
        <v>177</v>
      </c>
      <c r="J11" s="20" t="s">
        <v>20</v>
      </c>
      <c r="K11" s="21" t="s">
        <v>177</v>
      </c>
      <c r="L11" s="20" t="s">
        <v>22</v>
      </c>
    </row>
    <row r="12" spans="1:12" x14ac:dyDescent="0.25">
      <c r="A12" s="2">
        <f t="shared" si="0"/>
        <v>11</v>
      </c>
      <c r="B12" s="5" t="str">
        <f>HYPERLINK("http://cipapp.sandiego.gov/CIPDetail.aspx?ID="&amp;FY20_Published[[#This Row],[Project Number]],C12)</f>
        <v>Block 6DD1 (Clairemont Mesa)Rd Imp UU410</v>
      </c>
      <c r="C12" s="18" t="s">
        <v>112</v>
      </c>
      <c r="D12" s="20" t="s">
        <v>42</v>
      </c>
      <c r="E12" s="20" t="s">
        <v>26</v>
      </c>
      <c r="F12" s="20" t="s">
        <v>0</v>
      </c>
      <c r="G12" s="24">
        <v>2032250</v>
      </c>
      <c r="H12" s="24">
        <v>2896061</v>
      </c>
      <c r="I12" s="21" t="s">
        <v>177</v>
      </c>
      <c r="J12" s="20" t="s">
        <v>21</v>
      </c>
      <c r="K12" s="21" t="s">
        <v>177</v>
      </c>
      <c r="L12" s="20" t="s">
        <v>21</v>
      </c>
    </row>
    <row r="13" spans="1:12" x14ac:dyDescent="0.25">
      <c r="A13" s="2">
        <f t="shared" si="0"/>
        <v>12</v>
      </c>
      <c r="B13" s="5" t="str">
        <f>HYPERLINK("http://cipapp.sandiego.gov/CIPDetail.aspx?ID="&amp;FY20_Published[[#This Row],[Project Number]],C13)</f>
        <v>32nd St PH I (Market-F St) Rd Imp UU386</v>
      </c>
      <c r="C13" s="18" t="s">
        <v>113</v>
      </c>
      <c r="D13" s="20" t="s">
        <v>43</v>
      </c>
      <c r="E13" s="20" t="s">
        <v>26</v>
      </c>
      <c r="F13" s="20" t="s">
        <v>0</v>
      </c>
      <c r="G13" s="24">
        <v>476500</v>
      </c>
      <c r="H13" s="24">
        <v>1031096</v>
      </c>
      <c r="I13" s="21" t="s">
        <v>177</v>
      </c>
      <c r="J13" s="20" t="s">
        <v>21</v>
      </c>
      <c r="K13" s="21" t="s">
        <v>177</v>
      </c>
      <c r="L13" s="20" t="s">
        <v>21</v>
      </c>
    </row>
    <row r="14" spans="1:12" x14ac:dyDescent="0.25">
      <c r="A14" s="2">
        <f t="shared" si="0"/>
        <v>13</v>
      </c>
      <c r="B14" s="5" t="str">
        <f>HYPERLINK("http://cipapp.sandiego.gov/CIPDetail.aspx?ID="&amp;FY20_Published[[#This Row],[Project Number]],C14)</f>
        <v>31st Street (Market-L St) Rd Imp UU11</v>
      </c>
      <c r="C14" s="18" t="s">
        <v>114</v>
      </c>
      <c r="D14" s="20" t="s">
        <v>44</v>
      </c>
      <c r="E14" s="20" t="s">
        <v>26</v>
      </c>
      <c r="F14" s="20" t="s">
        <v>0</v>
      </c>
      <c r="G14" s="24">
        <v>1090000</v>
      </c>
      <c r="H14" s="24">
        <v>1597595.78</v>
      </c>
      <c r="I14" s="21" t="s">
        <v>177</v>
      </c>
      <c r="J14" s="20" t="s">
        <v>21</v>
      </c>
      <c r="K14" s="21" t="s">
        <v>177</v>
      </c>
      <c r="L14" s="20" t="s">
        <v>21</v>
      </c>
    </row>
    <row r="15" spans="1:12" x14ac:dyDescent="0.25">
      <c r="A15" s="2">
        <f t="shared" si="0"/>
        <v>14</v>
      </c>
      <c r="B15" s="5" t="str">
        <f>HYPERLINK("http://cipapp.sandiego.gov/CIPDetail.aspx?ID="&amp;FY20_Published[[#This Row],[Project Number]],C15)</f>
        <v>Cass (Grand-Pacific Bch Dr) Rd Imp UU143</v>
      </c>
      <c r="C15" s="18" t="s">
        <v>115</v>
      </c>
      <c r="D15" s="20" t="s">
        <v>45</v>
      </c>
      <c r="E15" s="20" t="s">
        <v>26</v>
      </c>
      <c r="F15" s="20" t="s">
        <v>0</v>
      </c>
      <c r="G15" s="24">
        <v>458379</v>
      </c>
      <c r="H15" s="24">
        <v>1278990.77</v>
      </c>
      <c r="I15" s="21" t="s">
        <v>177</v>
      </c>
      <c r="J15" s="20" t="s">
        <v>20</v>
      </c>
      <c r="K15" s="21" t="s">
        <v>177</v>
      </c>
      <c r="L15" s="20" t="s">
        <v>22</v>
      </c>
    </row>
    <row r="16" spans="1:12" x14ac:dyDescent="0.25">
      <c r="A16" s="2">
        <f t="shared" si="0"/>
        <v>15</v>
      </c>
      <c r="B16" s="5" t="str">
        <f>HYPERLINK("http://cipapp.sandiego.gov/CIPDetail.aspx?ID="&amp;FY20_Published[[#This Row],[Project Number]],C16)</f>
        <v>25th (SB) (Coronado-Grove) Rd Imp UU995</v>
      </c>
      <c r="C16" s="18" t="s">
        <v>116</v>
      </c>
      <c r="D16" s="20" t="s">
        <v>46</v>
      </c>
      <c r="E16" s="20" t="s">
        <v>26</v>
      </c>
      <c r="F16" s="20" t="s">
        <v>0</v>
      </c>
      <c r="G16" s="24">
        <v>368000</v>
      </c>
      <c r="H16" s="24">
        <v>850213</v>
      </c>
      <c r="I16" s="21" t="s">
        <v>177</v>
      </c>
      <c r="J16" s="20" t="s">
        <v>21</v>
      </c>
      <c r="K16" s="21" t="s">
        <v>177</v>
      </c>
      <c r="L16" s="20" t="s">
        <v>21</v>
      </c>
    </row>
    <row r="17" spans="1:12" x14ac:dyDescent="0.25">
      <c r="A17" s="2">
        <f t="shared" si="0"/>
        <v>16</v>
      </c>
      <c r="B17" s="5" t="str">
        <f>HYPERLINK("http://cipapp.sandiego.gov/CIPDetail.aspx?ID="&amp;FY20_Published[[#This Row],[Project Number]],C17)</f>
        <v>Downtown Audibles 04th &amp; E S29</v>
      </c>
      <c r="C17" s="11" t="s">
        <v>117</v>
      </c>
      <c r="D17" s="20" t="s">
        <v>47</v>
      </c>
      <c r="E17" s="20" t="s">
        <v>26</v>
      </c>
      <c r="F17" s="20" t="s">
        <v>0</v>
      </c>
      <c r="G17" s="24">
        <v>485000</v>
      </c>
      <c r="H17" s="24">
        <v>1250000</v>
      </c>
      <c r="I17" s="21" t="s">
        <v>176</v>
      </c>
      <c r="J17" s="20" t="s">
        <v>19</v>
      </c>
      <c r="K17" s="21" t="s">
        <v>177</v>
      </c>
      <c r="L17" s="20" t="s">
        <v>20</v>
      </c>
    </row>
    <row r="18" spans="1:12" x14ac:dyDescent="0.25">
      <c r="A18" s="2">
        <f t="shared" si="0"/>
        <v>17</v>
      </c>
      <c r="B18" s="5" t="str">
        <f>HYPERLINK("http://cipapp.sandiego.gov/CIPDetail.aspx?ID="&amp;FY20_Published[[#This Row],[Project Number]],C18)</f>
        <v>Accelerated Sewer Referral Group 847</v>
      </c>
      <c r="C18" s="17" t="s">
        <v>118</v>
      </c>
      <c r="D18" s="20" t="s">
        <v>48</v>
      </c>
      <c r="E18" s="20" t="s">
        <v>24</v>
      </c>
      <c r="F18" s="20" t="s">
        <v>0</v>
      </c>
      <c r="G18" s="24">
        <v>3687264</v>
      </c>
      <c r="H18" s="24">
        <v>6855331.8200000003</v>
      </c>
      <c r="I18" s="21" t="s">
        <v>176</v>
      </c>
      <c r="J18" s="20" t="s">
        <v>19</v>
      </c>
      <c r="K18" s="21" t="s">
        <v>177</v>
      </c>
      <c r="L18" s="20" t="s">
        <v>20</v>
      </c>
    </row>
    <row r="19" spans="1:12" x14ac:dyDescent="0.25">
      <c r="A19" s="2">
        <f t="shared" ref="A19:A71" si="1">A18+1</f>
        <v>18</v>
      </c>
      <c r="B19" s="5" t="str">
        <f>HYPERLINK("http://cipapp.sandiego.gov/CIPDetail.aspx?ID="&amp;FY20_Published[[#This Row],[Project Number]],C19)</f>
        <v>Torrey Pines Rd, Prospect-Coast Walk GR</v>
      </c>
      <c r="C19" s="18" t="s">
        <v>119</v>
      </c>
      <c r="D19" s="20" t="s">
        <v>49</v>
      </c>
      <c r="E19" s="20" t="s">
        <v>26</v>
      </c>
      <c r="F19" s="20" t="s">
        <v>0</v>
      </c>
      <c r="G19" s="24">
        <v>1288535</v>
      </c>
      <c r="H19" s="24">
        <v>2729982.9</v>
      </c>
      <c r="I19" s="21" t="s">
        <v>177</v>
      </c>
      <c r="J19" s="20" t="s">
        <v>19</v>
      </c>
      <c r="K19" s="21" t="s">
        <v>177</v>
      </c>
      <c r="L19" s="20" t="s">
        <v>21</v>
      </c>
    </row>
    <row r="20" spans="1:12" x14ac:dyDescent="0.25">
      <c r="A20" s="2">
        <f t="shared" si="1"/>
        <v>19</v>
      </c>
      <c r="B20" s="5" t="str">
        <f>HYPERLINK("http://cipapp.sandiego.gov/CIPDetail.aspx?ID="&amp;FY20_Published[[#This Row],[Project Number]],C20)</f>
        <v>Rose Marie Starns Parking Lot Imprvemts</v>
      </c>
      <c r="C20" s="18" t="s">
        <v>120</v>
      </c>
      <c r="D20" s="20" t="s">
        <v>50</v>
      </c>
      <c r="E20" s="20" t="s">
        <v>23</v>
      </c>
      <c r="F20" s="20" t="s">
        <v>17</v>
      </c>
      <c r="G20" s="24">
        <v>2000473.9</v>
      </c>
      <c r="H20" s="24">
        <v>4044832</v>
      </c>
      <c r="I20" s="21" t="s">
        <v>177</v>
      </c>
      <c r="J20" s="20" t="s">
        <v>20</v>
      </c>
      <c r="K20" s="21" t="s">
        <v>177</v>
      </c>
      <c r="L20" s="20" t="s">
        <v>20</v>
      </c>
    </row>
    <row r="21" spans="1:12" x14ac:dyDescent="0.25">
      <c r="A21" s="2">
        <f t="shared" si="1"/>
        <v>20</v>
      </c>
      <c r="B21" s="5" t="str">
        <f>HYPERLINK("http://cipapp.sandiego.gov/CIPDetail.aspx?ID="&amp;FY20_Published[[#This Row],[Project Number]],C21)</f>
        <v>Ruffin Canyon Trail</v>
      </c>
      <c r="C21" s="19" t="s">
        <v>121</v>
      </c>
      <c r="D21" s="20" t="s">
        <v>51</v>
      </c>
      <c r="E21" s="20" t="s">
        <v>23</v>
      </c>
      <c r="F21" s="20" t="s">
        <v>174</v>
      </c>
      <c r="G21" s="24">
        <v>90000</v>
      </c>
      <c r="H21" s="24">
        <v>311981</v>
      </c>
      <c r="I21" s="21" t="s">
        <v>176</v>
      </c>
      <c r="J21" s="20" t="s">
        <v>21</v>
      </c>
      <c r="K21" s="21" t="s">
        <v>177</v>
      </c>
      <c r="L21" s="20" t="s">
        <v>20</v>
      </c>
    </row>
    <row r="22" spans="1:12" x14ac:dyDescent="0.25">
      <c r="A22" s="2">
        <f t="shared" si="1"/>
        <v>21</v>
      </c>
      <c r="B22" s="5" t="str">
        <f>HYPERLINK("http://cipapp.sandiego.gov/CIPDetail.aspx?ID="&amp;FY20_Published[[#This Row],[Project Number]],C22)</f>
        <v>Air &amp; Space Museum Roof Replacement</v>
      </c>
      <c r="C22" s="18" t="s">
        <v>122</v>
      </c>
      <c r="D22" s="20" t="s">
        <v>52</v>
      </c>
      <c r="E22" s="20" t="s">
        <v>28</v>
      </c>
      <c r="F22" s="20" t="s">
        <v>0</v>
      </c>
      <c r="G22" s="24">
        <v>7878568</v>
      </c>
      <c r="H22" s="24">
        <v>11355059</v>
      </c>
      <c r="I22" s="21" t="s">
        <v>176</v>
      </c>
      <c r="J22" s="20" t="s">
        <v>21</v>
      </c>
      <c r="K22" s="21" t="s">
        <v>177</v>
      </c>
      <c r="L22" s="20" t="s">
        <v>21</v>
      </c>
    </row>
    <row r="23" spans="1:12" x14ac:dyDescent="0.25">
      <c r="A23" s="2">
        <f t="shared" si="1"/>
        <v>22</v>
      </c>
      <c r="B23" s="5" t="str">
        <f>HYPERLINK("http://cipapp.sandiego.gov/CIPDetail.aspx?ID="&amp;FY20_Published[[#This Row],[Project Number]],C23)</f>
        <v>NCWRP - Chiller Replacement</v>
      </c>
      <c r="C23" s="18" t="s">
        <v>123</v>
      </c>
      <c r="D23" s="20" t="s">
        <v>53</v>
      </c>
      <c r="E23" s="20" t="s">
        <v>24</v>
      </c>
      <c r="F23" s="20" t="s">
        <v>0</v>
      </c>
      <c r="G23" s="24">
        <v>2575000</v>
      </c>
      <c r="H23" s="24">
        <v>4050000</v>
      </c>
      <c r="I23" s="21" t="s">
        <v>177</v>
      </c>
      <c r="J23" s="20" t="s">
        <v>20</v>
      </c>
      <c r="K23" s="21" t="s">
        <v>177</v>
      </c>
      <c r="L23" s="20" t="s">
        <v>19</v>
      </c>
    </row>
    <row r="24" spans="1:12" x14ac:dyDescent="0.25">
      <c r="A24" s="2">
        <f t="shared" si="1"/>
        <v>23</v>
      </c>
      <c r="B24" s="5" t="str">
        <f>HYPERLINK("http://cipapp.sandiego.gov/CIPDetail.aspx?ID="&amp;FY20_Published[[#This Row],[Project Number]],C24)</f>
        <v>SV Dam Low Level Outlet Improvements</v>
      </c>
      <c r="C24" s="18" t="s">
        <v>124</v>
      </c>
      <c r="D24" s="20" t="s">
        <v>54</v>
      </c>
      <c r="E24" s="20" t="s">
        <v>24</v>
      </c>
      <c r="F24" s="20" t="s">
        <v>0</v>
      </c>
      <c r="G24" s="24">
        <v>3000000</v>
      </c>
      <c r="H24" s="24">
        <v>5366554.9400000004</v>
      </c>
      <c r="I24" s="21" t="s">
        <v>177</v>
      </c>
      <c r="J24" s="20" t="s">
        <v>22</v>
      </c>
      <c r="K24" s="21" t="s">
        <v>177</v>
      </c>
      <c r="L24" s="20" t="s">
        <v>21</v>
      </c>
    </row>
    <row r="25" spans="1:12" x14ac:dyDescent="0.25">
      <c r="A25" s="2">
        <f t="shared" si="1"/>
        <v>24</v>
      </c>
      <c r="B25" s="5" t="str">
        <f>HYPERLINK("http://cipapp.sandiego.gov/CIPDetail.aspx?ID="&amp;FY20_Published[[#This Row],[Project Number]],C25)</f>
        <v>Old Salt Pool Access Stairs</v>
      </c>
      <c r="C25" s="18" t="s">
        <v>125</v>
      </c>
      <c r="D25" s="20" t="s">
        <v>55</v>
      </c>
      <c r="E25" s="20" t="s">
        <v>23</v>
      </c>
      <c r="F25" s="20" t="s">
        <v>17</v>
      </c>
      <c r="G25" s="24">
        <v>853807.73</v>
      </c>
      <c r="H25" s="24">
        <v>1707193.77</v>
      </c>
      <c r="I25" s="21" t="s">
        <v>176</v>
      </c>
      <c r="J25" s="20" t="s">
        <v>21</v>
      </c>
      <c r="K25" s="21" t="s">
        <v>177</v>
      </c>
      <c r="L25" s="20" t="s">
        <v>19</v>
      </c>
    </row>
    <row r="26" spans="1:12" x14ac:dyDescent="0.25">
      <c r="A26" s="2">
        <f t="shared" si="1"/>
        <v>25</v>
      </c>
      <c r="B26" s="5" t="str">
        <f>HYPERLINK("http://cipapp.sandiego.gov/CIPDetail.aspx?ID="&amp;FY20_Published[[#This Row],[Project Number]],C26)</f>
        <v>Via De La Valle Pipeline</v>
      </c>
      <c r="C26" s="31" t="s">
        <v>126</v>
      </c>
      <c r="D26" s="32" t="s">
        <v>56</v>
      </c>
      <c r="E26" s="33" t="s">
        <v>24</v>
      </c>
      <c r="F26" s="33" t="s">
        <v>16</v>
      </c>
      <c r="G26" s="24">
        <v>8858083</v>
      </c>
      <c r="H26" s="24">
        <v>11821476</v>
      </c>
      <c r="I26" s="34" t="s">
        <v>177</v>
      </c>
      <c r="J26" s="33" t="s">
        <v>22</v>
      </c>
      <c r="K26" s="35" t="s">
        <v>177</v>
      </c>
      <c r="L26" s="32" t="s">
        <v>21</v>
      </c>
    </row>
    <row r="27" spans="1:12" x14ac:dyDescent="0.25">
      <c r="A27" s="2">
        <f t="shared" si="1"/>
        <v>26</v>
      </c>
      <c r="B27" s="5" t="str">
        <f>HYPERLINK("http://cipapp.sandiego.gov/CIPDetail.aspx?ID="&amp;FY20_Published[[#This Row],[Project Number]],C27)</f>
        <v>Hard Court Improvements</v>
      </c>
      <c r="C27" s="18" t="s">
        <v>127</v>
      </c>
      <c r="D27" s="20" t="s">
        <v>57</v>
      </c>
      <c r="E27" s="20" t="s">
        <v>23</v>
      </c>
      <c r="F27" s="20" t="s">
        <v>17</v>
      </c>
      <c r="G27" s="24">
        <v>810000</v>
      </c>
      <c r="H27" s="24">
        <v>1200000</v>
      </c>
      <c r="I27" s="21" t="s">
        <v>176</v>
      </c>
      <c r="J27" s="20" t="s">
        <v>21</v>
      </c>
      <c r="K27" s="21" t="s">
        <v>177</v>
      </c>
      <c r="L27" s="20" t="s">
        <v>20</v>
      </c>
    </row>
    <row r="28" spans="1:12" x14ac:dyDescent="0.25">
      <c r="A28" s="2">
        <f t="shared" si="1"/>
        <v>27</v>
      </c>
      <c r="B28" s="5" t="str">
        <f>HYPERLINK("http://cipapp.sandiego.gov/CIPDetail.aspx?ID="&amp;FY20_Published[[#This Row],[Project Number]],C28)</f>
        <v>Dr. Bertha O. Pendleton Park Improvement</v>
      </c>
      <c r="C28" s="18" t="s">
        <v>128</v>
      </c>
      <c r="D28" s="20" t="s">
        <v>58</v>
      </c>
      <c r="E28" s="20" t="s">
        <v>23</v>
      </c>
      <c r="F28" s="20" t="s">
        <v>0</v>
      </c>
      <c r="G28" s="24">
        <v>5451882</v>
      </c>
      <c r="H28" s="24">
        <v>7852573</v>
      </c>
      <c r="I28" s="21" t="s">
        <v>176</v>
      </c>
      <c r="J28" s="20" t="s">
        <v>19</v>
      </c>
      <c r="K28" s="21" t="s">
        <v>177</v>
      </c>
      <c r="L28" s="20" t="s">
        <v>20</v>
      </c>
    </row>
    <row r="29" spans="1:12" x14ac:dyDescent="0.25">
      <c r="A29" s="2">
        <f t="shared" si="1"/>
        <v>28</v>
      </c>
      <c r="B29" s="5" t="str">
        <f>HYPERLINK("http://cipapp.sandiego.gov/CIPDetail.aspx?ID="&amp;FY20_Published[[#This Row],[Project Number]],C29)</f>
        <v>Police HQ Security Fencing</v>
      </c>
      <c r="C29" s="18" t="s">
        <v>129</v>
      </c>
      <c r="D29" s="20" t="s">
        <v>59</v>
      </c>
      <c r="E29" s="20" t="s">
        <v>28</v>
      </c>
      <c r="F29" s="20" t="s">
        <v>0</v>
      </c>
      <c r="G29" s="24">
        <v>1793081.75</v>
      </c>
      <c r="H29" s="24">
        <v>3014349.76</v>
      </c>
      <c r="I29" s="21" t="s">
        <v>176</v>
      </c>
      <c r="J29" s="20" t="s">
        <v>21</v>
      </c>
      <c r="K29" s="21" t="s">
        <v>177</v>
      </c>
      <c r="L29" s="20" t="s">
        <v>20</v>
      </c>
    </row>
    <row r="30" spans="1:12" x14ac:dyDescent="0.25">
      <c r="A30" s="2">
        <f t="shared" si="1"/>
        <v>29</v>
      </c>
      <c r="B30" s="5" t="str">
        <f>HYPERLINK("http://cipapp.sandiego.gov/CIPDetail.aspx?ID="&amp;FY20_Published[[#This Row],[Project Number]],C30)</f>
        <v>PW Genesee Avenue Median Improv</v>
      </c>
      <c r="C30" s="18" t="s">
        <v>130</v>
      </c>
      <c r="D30" s="20" t="s">
        <v>60</v>
      </c>
      <c r="E30" s="20" t="s">
        <v>24</v>
      </c>
      <c r="F30" s="20" t="s">
        <v>0</v>
      </c>
      <c r="G30" s="24">
        <v>3800000</v>
      </c>
      <c r="H30" s="24">
        <v>5245834.96</v>
      </c>
      <c r="I30" s="21" t="s">
        <v>176</v>
      </c>
      <c r="J30" s="20" t="s">
        <v>19</v>
      </c>
      <c r="K30" s="21" t="s">
        <v>177</v>
      </c>
      <c r="L30" s="20" t="s">
        <v>22</v>
      </c>
    </row>
    <row r="31" spans="1:12" x14ac:dyDescent="0.25">
      <c r="A31" s="2">
        <f t="shared" si="1"/>
        <v>30</v>
      </c>
      <c r="B31" s="5" t="str">
        <f>HYPERLINK("http://cipapp.sandiego.gov/CIPDetail.aspx?ID="&amp;FY20_Published[[#This Row],[Project Number]],C31)</f>
        <v>Center City Traffic Signals-15th Street</v>
      </c>
      <c r="C31" s="17" t="s">
        <v>131</v>
      </c>
      <c r="D31" s="20" t="s">
        <v>61</v>
      </c>
      <c r="E31" s="20" t="s">
        <v>26</v>
      </c>
      <c r="F31" s="20" t="s">
        <v>0</v>
      </c>
      <c r="G31" s="24">
        <v>1700000</v>
      </c>
      <c r="H31" s="24">
        <v>2709981.36</v>
      </c>
      <c r="I31" s="21" t="s">
        <v>176</v>
      </c>
      <c r="J31" s="20" t="s">
        <v>19</v>
      </c>
      <c r="K31" s="21" t="s">
        <v>177</v>
      </c>
      <c r="L31" s="20" t="s">
        <v>20</v>
      </c>
    </row>
    <row r="32" spans="1:12" x14ac:dyDescent="0.25">
      <c r="A32" s="2">
        <f t="shared" si="1"/>
        <v>31</v>
      </c>
      <c r="B32" s="5" t="str">
        <f>HYPERLINK("http://cipapp.sandiego.gov/CIPDetail.aspx?ID="&amp;FY20_Published[[#This Row],[Project Number]],C32)</f>
        <v>Scripps Miramar Ranch Library Roof Repl</v>
      </c>
      <c r="C32" s="18" t="s">
        <v>132</v>
      </c>
      <c r="D32" s="20" t="s">
        <v>62</v>
      </c>
      <c r="E32" s="20" t="s">
        <v>28</v>
      </c>
      <c r="F32" s="20" t="s">
        <v>17</v>
      </c>
      <c r="G32" s="24">
        <v>1925816.59</v>
      </c>
      <c r="H32" s="24">
        <v>3267971</v>
      </c>
      <c r="I32" s="21" t="s">
        <v>176</v>
      </c>
      <c r="J32" s="20" t="s">
        <v>22</v>
      </c>
      <c r="K32" s="21" t="s">
        <v>177</v>
      </c>
      <c r="L32" s="20" t="s">
        <v>22</v>
      </c>
    </row>
    <row r="33" spans="1:12" x14ac:dyDescent="0.25">
      <c r="A33" s="2">
        <f t="shared" si="1"/>
        <v>32</v>
      </c>
      <c r="B33" s="5" t="str">
        <f>HYPERLINK("http://cipapp.sandiego.gov/CIPDetail.aspx?ID="&amp;FY20_Published[[#This Row],[Project Number]],C33)</f>
        <v>Installation of City Owned SL 2201 (NSG)</v>
      </c>
      <c r="C33" s="18" t="s">
        <v>133</v>
      </c>
      <c r="D33" s="20" t="s">
        <v>63</v>
      </c>
      <c r="E33" s="20" t="s">
        <v>26</v>
      </c>
      <c r="F33" s="20" t="s">
        <v>17</v>
      </c>
      <c r="G33" s="24">
        <v>800000</v>
      </c>
      <c r="H33" s="24">
        <v>1157000</v>
      </c>
      <c r="I33" s="21" t="s">
        <v>176</v>
      </c>
      <c r="J33" s="20" t="s">
        <v>19</v>
      </c>
      <c r="K33" s="21" t="s">
        <v>177</v>
      </c>
      <c r="L33" s="20" t="s">
        <v>20</v>
      </c>
    </row>
    <row r="34" spans="1:12" x14ac:dyDescent="0.25">
      <c r="A34" s="2">
        <f t="shared" si="1"/>
        <v>33</v>
      </c>
      <c r="B34" s="5" t="str">
        <f>HYPERLINK("http://cipapp.sandiego.gov/CIPDetail.aspx?ID="&amp;FY20_Published[[#This Row],[Project Number]],C34)</f>
        <v>Terminal Parking Lot East Rehabilitation</v>
      </c>
      <c r="C34" s="18" t="s">
        <v>134</v>
      </c>
      <c r="D34" s="20" t="s">
        <v>64</v>
      </c>
      <c r="E34" s="20" t="s">
        <v>172</v>
      </c>
      <c r="F34" s="20" t="s">
        <v>17</v>
      </c>
      <c r="G34" s="24">
        <v>635500</v>
      </c>
      <c r="H34" s="24">
        <v>1536487</v>
      </c>
      <c r="I34" s="21" t="s">
        <v>177</v>
      </c>
      <c r="J34" s="20" t="s">
        <v>22</v>
      </c>
      <c r="K34" s="21" t="s">
        <v>177</v>
      </c>
      <c r="L34" s="20" t="s">
        <v>19</v>
      </c>
    </row>
    <row r="35" spans="1:12" x14ac:dyDescent="0.25">
      <c r="A35" s="2">
        <f t="shared" si="1"/>
        <v>34</v>
      </c>
      <c r="B35" s="5" t="str">
        <f>HYPERLINK("http://cipapp.sandiego.gov/CIPDetail.aspx?ID="&amp;FY20_Published[[#This Row],[Project Number]],C35)</f>
        <v>Willie Henderson Lighting Upgrades</v>
      </c>
      <c r="C35" s="18" t="s">
        <v>135</v>
      </c>
      <c r="D35" s="20" t="s">
        <v>65</v>
      </c>
      <c r="E35" s="20" t="s">
        <v>23</v>
      </c>
      <c r="F35" s="20" t="s">
        <v>0</v>
      </c>
      <c r="G35" s="24">
        <v>1300000</v>
      </c>
      <c r="H35" s="24">
        <v>2132550</v>
      </c>
      <c r="I35" s="21" t="s">
        <v>176</v>
      </c>
      <c r="J35" s="20" t="s">
        <v>19</v>
      </c>
      <c r="K35" s="21" t="s">
        <v>177</v>
      </c>
      <c r="L35" s="20" t="s">
        <v>20</v>
      </c>
    </row>
    <row r="36" spans="1:12" x14ac:dyDescent="0.25">
      <c r="A36" s="2">
        <f t="shared" si="1"/>
        <v>35</v>
      </c>
      <c r="B36" s="5" t="str">
        <f>HYPERLINK("http://cipapp.sandiego.gov/CIPDetail.aspx?ID="&amp;FY20_Published[[#This Row],[Project Number]],C36)</f>
        <v>Miramar WTP Caustic Pumping System</v>
      </c>
      <c r="C36" s="18" t="s">
        <v>136</v>
      </c>
      <c r="D36" s="20" t="s">
        <v>66</v>
      </c>
      <c r="E36" s="20" t="s">
        <v>24</v>
      </c>
      <c r="F36" s="20" t="s">
        <v>0</v>
      </c>
      <c r="G36" s="24">
        <v>1317300</v>
      </c>
      <c r="H36" s="24">
        <v>3153250.41</v>
      </c>
      <c r="I36" s="21" t="s">
        <v>176</v>
      </c>
      <c r="J36" s="20" t="s">
        <v>21</v>
      </c>
      <c r="K36" s="21" t="s">
        <v>177</v>
      </c>
      <c r="L36" s="20" t="s">
        <v>22</v>
      </c>
    </row>
    <row r="37" spans="1:12" x14ac:dyDescent="0.25">
      <c r="A37" s="2">
        <f t="shared" si="1"/>
        <v>36</v>
      </c>
      <c r="B37" s="5" t="str">
        <f>HYPERLINK("http://cipapp.sandiego.gov/CIPDetail.aspx?ID="&amp;FY20_Published[[#This Row],[Project Number]],C37)</f>
        <v>Balboa Park Golf Course Improvements</v>
      </c>
      <c r="C37" s="18" t="s">
        <v>137</v>
      </c>
      <c r="D37" s="20" t="s">
        <v>67</v>
      </c>
      <c r="E37" s="20" t="s">
        <v>23</v>
      </c>
      <c r="F37" s="20" t="s">
        <v>16</v>
      </c>
      <c r="G37" s="24">
        <v>4284863</v>
      </c>
      <c r="H37" s="24">
        <v>6400000</v>
      </c>
      <c r="I37" s="21" t="s">
        <v>176</v>
      </c>
      <c r="J37" s="20" t="s">
        <v>21</v>
      </c>
      <c r="K37" s="21" t="s">
        <v>177</v>
      </c>
      <c r="L37" s="20" t="s">
        <v>22</v>
      </c>
    </row>
    <row r="38" spans="1:12" x14ac:dyDescent="0.25">
      <c r="A38" s="2">
        <f t="shared" si="1"/>
        <v>37</v>
      </c>
      <c r="B38" s="5" t="str">
        <f>HYPERLINK("http://cipapp.sandiego.gov/CIPDetail.aspx?ID="&amp;FY20_Published[[#This Row],[Project Number]],C38)</f>
        <v>Miramar Valve No2 Replacement</v>
      </c>
      <c r="C38" s="18" t="s">
        <v>138</v>
      </c>
      <c r="D38" s="20" t="s">
        <v>68</v>
      </c>
      <c r="E38" s="20" t="s">
        <v>24</v>
      </c>
      <c r="F38" s="20" t="s">
        <v>17</v>
      </c>
      <c r="G38" s="24">
        <v>2000000</v>
      </c>
      <c r="H38" s="24">
        <v>2967521</v>
      </c>
      <c r="I38" s="21" t="s">
        <v>177</v>
      </c>
      <c r="J38" s="20" t="s">
        <v>21</v>
      </c>
      <c r="K38" s="21" t="s">
        <v>177</v>
      </c>
      <c r="L38" s="20" t="s">
        <v>21</v>
      </c>
    </row>
    <row r="39" spans="1:12" x14ac:dyDescent="0.25">
      <c r="A39" s="2">
        <f t="shared" si="1"/>
        <v>38</v>
      </c>
      <c r="B39" s="5" t="str">
        <f>HYPERLINK("http://cipapp.sandiego.gov/CIPDetail.aspx?ID="&amp;FY20_Published[[#This Row],[Project Number]],C39)</f>
        <v>Black Mountain Reservoir Spillway Stairs</v>
      </c>
      <c r="C39" s="18" t="s">
        <v>139</v>
      </c>
      <c r="D39" s="20" t="s">
        <v>69</v>
      </c>
      <c r="E39" s="20" t="s">
        <v>24</v>
      </c>
      <c r="F39" s="20" t="s">
        <v>0</v>
      </c>
      <c r="G39" s="24">
        <v>643831.42000000004</v>
      </c>
      <c r="H39" s="24">
        <v>1204165.76</v>
      </c>
      <c r="I39" s="21" t="s">
        <v>176</v>
      </c>
      <c r="J39" s="20" t="s">
        <v>21</v>
      </c>
      <c r="K39" s="21" t="s">
        <v>177</v>
      </c>
      <c r="L39" s="20" t="s">
        <v>21</v>
      </c>
    </row>
    <row r="40" spans="1:12" x14ac:dyDescent="0.25">
      <c r="A40" s="2">
        <f t="shared" si="1"/>
        <v>39</v>
      </c>
      <c r="B40" s="5" t="str">
        <f>HYPERLINK("http://cipapp.sandiego.gov/CIPDetail.aspx?ID="&amp;FY20_Published[[#This Row],[Project Number]],C40)</f>
        <v>Northern Garage Dorm Repl</v>
      </c>
      <c r="C40" s="18" t="s">
        <v>140</v>
      </c>
      <c r="D40" s="20" t="s">
        <v>70</v>
      </c>
      <c r="E40" s="20" t="s">
        <v>28</v>
      </c>
      <c r="F40" s="20" t="s">
        <v>174</v>
      </c>
      <c r="G40" s="24">
        <v>50000</v>
      </c>
      <c r="H40" s="24">
        <v>362000</v>
      </c>
      <c r="I40" s="21" t="s">
        <v>176</v>
      </c>
      <c r="J40" s="20" t="s">
        <v>21</v>
      </c>
      <c r="K40" s="21" t="s">
        <v>177</v>
      </c>
      <c r="L40" s="20" t="s">
        <v>20</v>
      </c>
    </row>
    <row r="41" spans="1:12" x14ac:dyDescent="0.25">
      <c r="A41" s="2">
        <f t="shared" si="1"/>
        <v>40</v>
      </c>
      <c r="B41" s="5" t="str">
        <f>HYPERLINK("http://cipapp.sandiego.gov/CIPDetail.aspx?ID="&amp;FY20_Published[[#This Row],[Project Number]],C41)</f>
        <v>TS Upgrades - Camino Ruiz &amp; TX Madison</v>
      </c>
      <c r="C41" s="18" t="s">
        <v>141</v>
      </c>
      <c r="D41" s="20" t="s">
        <v>71</v>
      </c>
      <c r="E41" s="20" t="s">
        <v>26</v>
      </c>
      <c r="F41" s="20" t="s">
        <v>0</v>
      </c>
      <c r="G41" s="24">
        <v>700000</v>
      </c>
      <c r="H41" s="24">
        <v>1305000</v>
      </c>
      <c r="I41" s="21" t="s">
        <v>177</v>
      </c>
      <c r="J41" s="20" t="s">
        <v>20</v>
      </c>
      <c r="K41" s="21" t="s">
        <v>177</v>
      </c>
      <c r="L41" s="20" t="s">
        <v>22</v>
      </c>
    </row>
    <row r="42" spans="1:12" x14ac:dyDescent="0.25">
      <c r="A42" s="2">
        <f t="shared" si="1"/>
        <v>41</v>
      </c>
      <c r="B42" s="5" t="str">
        <f>HYPERLINK("http://cipapp.sandiego.gov/CIPDetail.aspx?ID="&amp;FY20_Published[[#This Row],[Project Number]],C42)</f>
        <v>Mission Blvd South Loring Overlay</v>
      </c>
      <c r="C42" s="18" t="s">
        <v>142</v>
      </c>
      <c r="D42" s="20" t="s">
        <v>72</v>
      </c>
      <c r="E42" s="20" t="s">
        <v>26</v>
      </c>
      <c r="F42" s="20" t="s">
        <v>0</v>
      </c>
      <c r="G42" s="24">
        <v>930072.5</v>
      </c>
      <c r="H42" s="24">
        <v>1392999.5</v>
      </c>
      <c r="I42" s="21" t="s">
        <v>177</v>
      </c>
      <c r="J42" s="20" t="s">
        <v>20</v>
      </c>
      <c r="K42" s="21" t="s">
        <v>177</v>
      </c>
      <c r="L42" s="20" t="s">
        <v>22</v>
      </c>
    </row>
    <row r="43" spans="1:12" x14ac:dyDescent="0.25">
      <c r="A43" s="2">
        <f t="shared" si="1"/>
        <v>42</v>
      </c>
      <c r="B43" s="5" t="str">
        <f>HYPERLINK("http://cipapp.sandiego.gov/CIPDetail.aspx?ID="&amp;FY20_Published[[#This Row],[Project Number]],C43)</f>
        <v>Roswell Street Overlay</v>
      </c>
      <c r="C43" s="18" t="s">
        <v>143</v>
      </c>
      <c r="D43" s="20" t="s">
        <v>73</v>
      </c>
      <c r="E43" s="20" t="s">
        <v>26</v>
      </c>
      <c r="F43" s="20" t="s">
        <v>17</v>
      </c>
      <c r="G43" s="24">
        <v>261067.6</v>
      </c>
      <c r="H43" s="24">
        <v>710000</v>
      </c>
      <c r="I43" s="21" t="s">
        <v>177</v>
      </c>
      <c r="J43" s="20" t="s">
        <v>20</v>
      </c>
      <c r="K43" s="21" t="s">
        <v>177</v>
      </c>
      <c r="L43" s="20" t="s">
        <v>19</v>
      </c>
    </row>
    <row r="44" spans="1:12" x14ac:dyDescent="0.25">
      <c r="A44" s="2">
        <f t="shared" si="1"/>
        <v>43</v>
      </c>
      <c r="B44" s="5" t="str">
        <f>HYPERLINK("http://cipapp.sandiego.gov/CIPDetail.aspx?ID="&amp;FY20_Published[[#This Row],[Project Number]],C44)</f>
        <v>AC Overlay Group 2507</v>
      </c>
      <c r="C44" s="18" t="s">
        <v>144</v>
      </c>
      <c r="D44" s="20" t="s">
        <v>74</v>
      </c>
      <c r="E44" s="20" t="s">
        <v>26</v>
      </c>
      <c r="F44" s="20" t="s">
        <v>0</v>
      </c>
      <c r="G44" s="24">
        <v>7809645</v>
      </c>
      <c r="H44" s="24">
        <v>9250000</v>
      </c>
      <c r="I44" s="21" t="s">
        <v>177</v>
      </c>
      <c r="J44" s="20" t="s">
        <v>20</v>
      </c>
      <c r="K44" s="21" t="s">
        <v>177</v>
      </c>
      <c r="L44" s="20" t="s">
        <v>19</v>
      </c>
    </row>
    <row r="45" spans="1:12" x14ac:dyDescent="0.25">
      <c r="A45" s="2">
        <f t="shared" si="1"/>
        <v>44</v>
      </c>
      <c r="B45" s="5" t="str">
        <f>HYPERLINK("http://cipapp.sandiego.gov/CIPDetail.aspx?ID="&amp;FY20_Published[[#This Row],[Project Number]],C45)</f>
        <v>Pump Station H ATS Emergency</v>
      </c>
      <c r="C45" s="20" t="s">
        <v>145</v>
      </c>
      <c r="D45" s="20" t="s">
        <v>75</v>
      </c>
      <c r="E45" s="20" t="s">
        <v>25</v>
      </c>
      <c r="F45" s="20" t="s">
        <v>175</v>
      </c>
      <c r="G45" s="24">
        <v>228187</v>
      </c>
      <c r="H45" s="24">
        <v>445876.47</v>
      </c>
      <c r="I45" s="21" t="s">
        <v>178</v>
      </c>
      <c r="J45" s="20" t="s">
        <v>19</v>
      </c>
      <c r="K45" s="21" t="s">
        <v>177</v>
      </c>
      <c r="L45" s="20" t="s">
        <v>20</v>
      </c>
    </row>
    <row r="46" spans="1:12" x14ac:dyDescent="0.25">
      <c r="A46" s="2">
        <f t="shared" si="1"/>
        <v>45</v>
      </c>
      <c r="B46" s="5" t="str">
        <f>HYPERLINK("http://cipapp.sandiego.gov/CIPDetail.aspx?ID="&amp;FY20_Published[[#This Row],[Project Number]],C46)</f>
        <v>AC Overlay Group 2508</v>
      </c>
      <c r="C46" s="18" t="s">
        <v>146</v>
      </c>
      <c r="D46" s="20" t="s">
        <v>76</v>
      </c>
      <c r="E46" s="20" t="s">
        <v>26</v>
      </c>
      <c r="F46" s="20" t="s">
        <v>17</v>
      </c>
      <c r="G46" s="24">
        <v>2568601.5299999998</v>
      </c>
      <c r="H46" s="24">
        <v>3672514.36</v>
      </c>
      <c r="I46" s="21" t="s">
        <v>177</v>
      </c>
      <c r="J46" s="20" t="s">
        <v>22</v>
      </c>
      <c r="K46" s="21" t="s">
        <v>177</v>
      </c>
      <c r="L46" s="20" t="s">
        <v>21</v>
      </c>
    </row>
    <row r="47" spans="1:12" x14ac:dyDescent="0.25">
      <c r="A47" s="2">
        <f t="shared" si="1"/>
        <v>46</v>
      </c>
      <c r="B47" s="5" t="str">
        <f>HYPERLINK("http://cipapp.sandiego.gov/CIPDetail.aspx?ID="&amp;FY20_Published[[#This Row],[Project Number]],C47)</f>
        <v>AC Overlay Group 2509</v>
      </c>
      <c r="C47" s="18" t="s">
        <v>147</v>
      </c>
      <c r="D47" s="20" t="s">
        <v>77</v>
      </c>
      <c r="E47" s="20" t="s">
        <v>26</v>
      </c>
      <c r="F47" s="20" t="s">
        <v>17</v>
      </c>
      <c r="G47" s="24">
        <v>2411845.91</v>
      </c>
      <c r="H47" s="24">
        <v>3465550.16</v>
      </c>
      <c r="I47" s="21" t="s">
        <v>177</v>
      </c>
      <c r="J47" s="20" t="s">
        <v>22</v>
      </c>
      <c r="K47" s="21" t="s">
        <v>177</v>
      </c>
      <c r="L47" s="20" t="s">
        <v>21</v>
      </c>
    </row>
    <row r="48" spans="1:12" x14ac:dyDescent="0.25">
      <c r="A48" s="2">
        <f t="shared" si="1"/>
        <v>47</v>
      </c>
      <c r="B48" s="5" t="str">
        <f>HYPERLINK("http://cipapp.sandiego.gov/CIPDetail.aspx?ID="&amp;FY20_Published[[#This Row],[Project Number]],C48)</f>
        <v>AC Overlay Group 2511</v>
      </c>
      <c r="C48" t="s">
        <v>148</v>
      </c>
      <c r="D48" s="20" t="s">
        <v>78</v>
      </c>
      <c r="E48" s="20" t="s">
        <v>26</v>
      </c>
      <c r="F48" s="20" t="s">
        <v>17</v>
      </c>
      <c r="G48" s="24">
        <v>3622000</v>
      </c>
      <c r="H48" s="24">
        <v>4348150</v>
      </c>
      <c r="I48" s="21" t="s">
        <v>176</v>
      </c>
      <c r="J48" s="20" t="s">
        <v>21</v>
      </c>
      <c r="K48" s="21" t="s">
        <v>177</v>
      </c>
      <c r="L48" s="20" t="s">
        <v>20</v>
      </c>
    </row>
    <row r="49" spans="1:12" x14ac:dyDescent="0.25">
      <c r="A49" s="2">
        <f t="shared" si="1"/>
        <v>48</v>
      </c>
      <c r="B49" s="5" t="str">
        <f>HYPERLINK("http://cipapp.sandiego.gov/CIPDetail.aspx?ID="&amp;FY20_Published[[#This Row],[Project Number]],C49)</f>
        <v>AC Overlay Group 2514</v>
      </c>
      <c r="C49" s="11" t="s">
        <v>149</v>
      </c>
      <c r="D49" s="20" t="s">
        <v>79</v>
      </c>
      <c r="E49" s="20" t="s">
        <v>26</v>
      </c>
      <c r="F49" s="20" t="s">
        <v>0</v>
      </c>
      <c r="G49" s="24">
        <v>4799999</v>
      </c>
      <c r="H49" s="24">
        <v>6802286.7800000003</v>
      </c>
      <c r="I49" s="21" t="s">
        <v>177</v>
      </c>
      <c r="J49" s="20" t="s">
        <v>22</v>
      </c>
      <c r="K49" s="21" t="s">
        <v>177</v>
      </c>
      <c r="L49" s="20" t="s">
        <v>19</v>
      </c>
    </row>
    <row r="50" spans="1:12" x14ac:dyDescent="0.25">
      <c r="A50" s="2">
        <f t="shared" si="1"/>
        <v>49</v>
      </c>
      <c r="B50" s="5" t="str">
        <f>HYPERLINK("http://cipapp.sandiego.gov/CIPDetail.aspx?ID="&amp;FY20_Published[[#This Row],[Project Number]],C50)</f>
        <v>Brown Field Terminal Roof Replacement</v>
      </c>
      <c r="C50" s="17" t="s">
        <v>150</v>
      </c>
      <c r="D50" s="20" t="s">
        <v>80</v>
      </c>
      <c r="E50" s="20" t="s">
        <v>172</v>
      </c>
      <c r="F50" s="20" t="s">
        <v>0</v>
      </c>
      <c r="G50" s="24">
        <v>700000</v>
      </c>
      <c r="H50" s="24">
        <v>1000000</v>
      </c>
      <c r="I50" s="21" t="s">
        <v>177</v>
      </c>
      <c r="J50" s="20" t="s">
        <v>19</v>
      </c>
      <c r="K50" s="21" t="s">
        <v>177</v>
      </c>
      <c r="L50" s="20" t="s">
        <v>21</v>
      </c>
    </row>
    <row r="51" spans="1:12" x14ac:dyDescent="0.25">
      <c r="A51" s="2">
        <f t="shared" si="1"/>
        <v>50</v>
      </c>
      <c r="B51" s="5" t="str">
        <f>HYPERLINK("http://cipapp.sandiego.gov/CIPDetail.aspx?ID="&amp;FY20_Published[[#This Row],[Project Number]],C51)</f>
        <v>AC Overlay Group 2511A</v>
      </c>
      <c r="C51" s="39" t="s">
        <v>151</v>
      </c>
      <c r="D51" s="32" t="s">
        <v>81</v>
      </c>
      <c r="E51" s="33" t="s">
        <v>26</v>
      </c>
      <c r="F51" s="33" t="s">
        <v>0</v>
      </c>
      <c r="G51" s="24">
        <v>632643</v>
      </c>
      <c r="H51" s="24">
        <v>945000</v>
      </c>
      <c r="I51" s="34" t="s">
        <v>176</v>
      </c>
      <c r="J51" s="33" t="s">
        <v>21</v>
      </c>
      <c r="K51" s="35" t="s">
        <v>177</v>
      </c>
      <c r="L51" s="32" t="s">
        <v>20</v>
      </c>
    </row>
    <row r="52" spans="1:12" x14ac:dyDescent="0.25">
      <c r="A52" s="2">
        <f t="shared" si="1"/>
        <v>51</v>
      </c>
      <c r="B52" s="5" t="str">
        <f>HYPERLINK("http://cipapp.sandiego.gov/CIPDetail.aspx?ID="&amp;FY20_Published[[#This Row],[Project Number]],C52)</f>
        <v>AC Overlay Group 2511B</v>
      </c>
      <c r="C52" s="39" t="s">
        <v>152</v>
      </c>
      <c r="D52" s="32" t="s">
        <v>82</v>
      </c>
      <c r="E52" s="33" t="s">
        <v>26</v>
      </c>
      <c r="F52" s="33" t="s">
        <v>0</v>
      </c>
      <c r="G52" s="24">
        <v>622808</v>
      </c>
      <c r="H52" s="24">
        <v>815000</v>
      </c>
      <c r="I52" s="34" t="s">
        <v>176</v>
      </c>
      <c r="J52" s="33" t="s">
        <v>21</v>
      </c>
      <c r="K52" s="35" t="s">
        <v>177</v>
      </c>
      <c r="L52" s="32" t="s">
        <v>22</v>
      </c>
    </row>
    <row r="53" spans="1:12" x14ac:dyDescent="0.25">
      <c r="A53" s="2">
        <f t="shared" si="1"/>
        <v>52</v>
      </c>
      <c r="B53" s="5" t="str">
        <f>HYPERLINK("http://cipapp.sandiego.gov/CIPDetail.aspx?ID="&amp;FY20_Published[[#This Row],[Project Number]],C53)</f>
        <v>AC Overlay Group 2511C</v>
      </c>
      <c r="C53" s="39" t="s">
        <v>153</v>
      </c>
      <c r="D53" s="32" t="s">
        <v>83</v>
      </c>
      <c r="E53" s="33" t="s">
        <v>26</v>
      </c>
      <c r="F53" s="33" t="s">
        <v>0</v>
      </c>
      <c r="G53" s="24">
        <v>608199.5</v>
      </c>
      <c r="H53" s="24">
        <v>787399.1</v>
      </c>
      <c r="I53" s="34" t="s">
        <v>176</v>
      </c>
      <c r="J53" s="33" t="s">
        <v>21</v>
      </c>
      <c r="K53" s="35" t="s">
        <v>177</v>
      </c>
      <c r="L53" s="32" t="s">
        <v>22</v>
      </c>
    </row>
    <row r="54" spans="1:12" x14ac:dyDescent="0.25">
      <c r="A54" s="2">
        <f t="shared" si="1"/>
        <v>53</v>
      </c>
      <c r="B54" s="5" t="str">
        <f>HYPERLINK("http://cipapp.sandiego.gov/CIPDetail.aspx?ID="&amp;FY20_Published[[#This Row],[Project Number]],C54)</f>
        <v>AC Overlay Group 2520 UUP</v>
      </c>
      <c r="C54" s="39" t="s">
        <v>154</v>
      </c>
      <c r="D54" s="32" t="s">
        <v>84</v>
      </c>
      <c r="E54" s="33" t="s">
        <v>26</v>
      </c>
      <c r="F54" s="33" t="s">
        <v>0</v>
      </c>
      <c r="G54" s="24">
        <v>523329</v>
      </c>
      <c r="H54" s="24">
        <v>523329</v>
      </c>
      <c r="I54" s="34" t="s">
        <v>177</v>
      </c>
      <c r="J54" s="33" t="s">
        <v>20</v>
      </c>
      <c r="K54" s="35" t="s">
        <v>177</v>
      </c>
      <c r="L54" s="32" t="s">
        <v>22</v>
      </c>
    </row>
    <row r="55" spans="1:12" x14ac:dyDescent="0.25">
      <c r="A55" s="2">
        <f t="shared" si="1"/>
        <v>54</v>
      </c>
      <c r="B55" s="5" t="str">
        <f>HYPERLINK("http://cipapp.sandiego.gov/CIPDetail.aspx?ID="&amp;FY20_Published[[#This Row],[Project Number]],C55)</f>
        <v>Pump Station 64 Valve Replacement</v>
      </c>
      <c r="C55" s="39" t="s">
        <v>155</v>
      </c>
      <c r="D55" s="32" t="s">
        <v>85</v>
      </c>
      <c r="E55" s="33" t="s">
        <v>24</v>
      </c>
      <c r="F55" s="33" t="s">
        <v>0</v>
      </c>
      <c r="G55" s="24">
        <v>1400000</v>
      </c>
      <c r="H55" s="24">
        <v>2500000</v>
      </c>
      <c r="I55" s="34" t="s">
        <v>177</v>
      </c>
      <c r="J55" s="33" t="s">
        <v>22</v>
      </c>
      <c r="K55" s="35" t="s">
        <v>177</v>
      </c>
      <c r="L55" s="32" t="s">
        <v>19</v>
      </c>
    </row>
    <row r="56" spans="1:12" x14ac:dyDescent="0.25">
      <c r="A56" s="2">
        <f t="shared" si="1"/>
        <v>55</v>
      </c>
      <c r="B56" s="5" t="str">
        <f>HYPERLINK("http://cipapp.sandiego.gov/CIPDetail.aspx?ID="&amp;FY20_Published[[#This Row],[Project Number]],C56)</f>
        <v>Sidewalk Replacement Group 2530 - U &amp; MM</v>
      </c>
      <c r="C56" s="39" t="s">
        <v>156</v>
      </c>
      <c r="D56" s="32" t="s">
        <v>86</v>
      </c>
      <c r="E56" s="33" t="s">
        <v>26</v>
      </c>
      <c r="F56" s="33" t="s">
        <v>0</v>
      </c>
      <c r="G56" s="24">
        <v>1700000</v>
      </c>
      <c r="H56" s="24">
        <v>3100000</v>
      </c>
      <c r="I56" s="34" t="s">
        <v>176</v>
      </c>
      <c r="J56" s="33" t="s">
        <v>19</v>
      </c>
      <c r="K56" s="35" t="s">
        <v>177</v>
      </c>
      <c r="L56" s="32" t="s">
        <v>21</v>
      </c>
    </row>
    <row r="57" spans="1:12" x14ac:dyDescent="0.25">
      <c r="A57" s="2">
        <f t="shared" si="1"/>
        <v>56</v>
      </c>
      <c r="B57" s="5" t="str">
        <f>HYPERLINK("http://cipapp.sandiego.gov/CIPDetail.aspx?ID="&amp;FY20_Published[[#This Row],[Project Number]],C57)</f>
        <v>Jamacha Lomita Storm Drain (P)</v>
      </c>
      <c r="C57" s="39" t="s">
        <v>157</v>
      </c>
      <c r="D57" s="32" t="s">
        <v>87</v>
      </c>
      <c r="E57" s="33" t="s">
        <v>26</v>
      </c>
      <c r="F57" s="33" t="s">
        <v>0</v>
      </c>
      <c r="G57" s="24">
        <v>197881.1</v>
      </c>
      <c r="H57" s="24">
        <v>197881.1</v>
      </c>
      <c r="I57" s="34" t="s">
        <v>176</v>
      </c>
      <c r="J57" s="33" t="s">
        <v>19</v>
      </c>
      <c r="K57" s="35" t="s">
        <v>177</v>
      </c>
      <c r="L57" s="32" t="s">
        <v>20</v>
      </c>
    </row>
    <row r="58" spans="1:12" x14ac:dyDescent="0.25">
      <c r="A58" s="2">
        <f t="shared" si="1"/>
        <v>57</v>
      </c>
      <c r="B58" s="5" t="str">
        <f>HYPERLINK("http://cipapp.sandiego.gov/CIPDetail.aspx?ID="&amp;FY20_Published[[#This Row],[Project Number]],C58)</f>
        <v>Mt Hope Improvements 2 Federal Blvd SWR</v>
      </c>
      <c r="C58" s="39" t="s">
        <v>158</v>
      </c>
      <c r="D58" s="32" t="s">
        <v>88</v>
      </c>
      <c r="E58" s="33" t="s">
        <v>24</v>
      </c>
      <c r="F58" s="33" t="s">
        <v>17</v>
      </c>
      <c r="G58" s="24">
        <v>595000</v>
      </c>
      <c r="H58" s="24">
        <v>750000</v>
      </c>
      <c r="I58" s="34" t="s">
        <v>177</v>
      </c>
      <c r="J58" s="33" t="s">
        <v>21</v>
      </c>
      <c r="K58" s="35" t="s">
        <v>177</v>
      </c>
      <c r="L58" s="32" t="s">
        <v>21</v>
      </c>
    </row>
    <row r="59" spans="1:12" x14ac:dyDescent="0.25">
      <c r="A59" s="2">
        <f t="shared" si="1"/>
        <v>58</v>
      </c>
      <c r="B59" s="5" t="str">
        <f>HYPERLINK("http://cipapp.sandiego.gov/CIPDetail.aspx?ID="&amp;FY20_Published[[#This Row],[Project Number]],C59)</f>
        <v>Carmel Mountain TS Emergency</v>
      </c>
      <c r="C59" s="39" t="s">
        <v>159</v>
      </c>
      <c r="D59" s="32" t="s">
        <v>89</v>
      </c>
      <c r="E59" s="33" t="s">
        <v>26</v>
      </c>
      <c r="F59" s="33" t="s">
        <v>30</v>
      </c>
      <c r="G59" s="24">
        <v>2200000</v>
      </c>
      <c r="H59" s="24">
        <v>2500000</v>
      </c>
      <c r="I59" s="34" t="s">
        <v>177</v>
      </c>
      <c r="J59" s="33" t="s">
        <v>20</v>
      </c>
      <c r="K59" s="35" t="s">
        <v>177</v>
      </c>
      <c r="L59" s="32" t="s">
        <v>20</v>
      </c>
    </row>
    <row r="60" spans="1:12" x14ac:dyDescent="0.25">
      <c r="A60" s="2">
        <f t="shared" si="1"/>
        <v>59</v>
      </c>
      <c r="B60" s="5" t="str">
        <f>HYPERLINK("http://cipapp.sandiego.gov/CIPDetail.aspx?ID="&amp;FY20_Published[[#This Row],[Project Number]],C60)</f>
        <v>2286 Fairmount Ave SD Emergency</v>
      </c>
      <c r="C60" s="39" t="s">
        <v>160</v>
      </c>
      <c r="D60" s="32" t="s">
        <v>90</v>
      </c>
      <c r="E60" s="33" t="s">
        <v>25</v>
      </c>
      <c r="F60" s="33" t="s">
        <v>29</v>
      </c>
      <c r="G60" s="24">
        <v>4840000</v>
      </c>
      <c r="H60" s="24">
        <v>6000000</v>
      </c>
      <c r="I60" s="34" t="s">
        <v>179</v>
      </c>
      <c r="J60" s="33" t="s">
        <v>22</v>
      </c>
      <c r="K60" s="35" t="s">
        <v>177</v>
      </c>
      <c r="L60" s="32" t="s">
        <v>20</v>
      </c>
    </row>
    <row r="61" spans="1:12" x14ac:dyDescent="0.25">
      <c r="A61" s="2">
        <f t="shared" si="1"/>
        <v>60</v>
      </c>
      <c r="B61" s="5" t="str">
        <f>HYPERLINK("http://cipapp.sandiego.gov/CIPDetail.aspx?ID="&amp;FY20_Published[[#This Row],[Project Number]],C61)</f>
        <v>5404 Siesta Dr SD Emergency</v>
      </c>
      <c r="C61" s="39" t="s">
        <v>161</v>
      </c>
      <c r="D61" s="32" t="s">
        <v>91</v>
      </c>
      <c r="E61" s="33" t="s">
        <v>25</v>
      </c>
      <c r="F61" s="33" t="s">
        <v>29</v>
      </c>
      <c r="G61" s="24">
        <v>2850000</v>
      </c>
      <c r="H61" s="24">
        <v>3500000</v>
      </c>
      <c r="I61" s="34" t="s">
        <v>177</v>
      </c>
      <c r="J61" s="33" t="s">
        <v>19</v>
      </c>
      <c r="K61" s="35" t="s">
        <v>177</v>
      </c>
      <c r="L61" s="32" t="s">
        <v>20</v>
      </c>
    </row>
    <row r="62" spans="1:12" x14ac:dyDescent="0.25">
      <c r="A62" s="2">
        <f t="shared" si="1"/>
        <v>61</v>
      </c>
      <c r="B62" s="5" t="str">
        <f>HYPERLINK("http://cipapp.sandiego.gov/CIPDetail.aspx?ID="&amp;FY20_Published[[#This Row],[Project Number]],C62)</f>
        <v>South San Diego No1 Pipeline Emergency</v>
      </c>
      <c r="C62" s="18" t="s">
        <v>162</v>
      </c>
      <c r="D62" s="20" t="s">
        <v>92</v>
      </c>
      <c r="E62" s="20" t="s">
        <v>24</v>
      </c>
      <c r="F62" s="20" t="s">
        <v>30</v>
      </c>
      <c r="G62" s="24">
        <v>11400000</v>
      </c>
      <c r="H62" s="24">
        <v>12000000</v>
      </c>
      <c r="I62" s="21" t="s">
        <v>177</v>
      </c>
      <c r="J62" s="20" t="s">
        <v>20</v>
      </c>
      <c r="K62" s="21" t="s">
        <v>177</v>
      </c>
      <c r="L62" s="20" t="s">
        <v>20</v>
      </c>
    </row>
    <row r="63" spans="1:12" x14ac:dyDescent="0.25">
      <c r="A63" s="2">
        <f t="shared" si="1"/>
        <v>62</v>
      </c>
      <c r="B63" s="5" t="str">
        <f>HYPERLINK("http://cipapp.sandiego.gov/CIPDetail.aspx?ID="&amp;FY20_Published[[#This Row],[Project Number]],C63)</f>
        <v>1687 Torrance St SD Emergency</v>
      </c>
      <c r="C63" s="18" t="s">
        <v>163</v>
      </c>
      <c r="D63" s="20" t="s">
        <v>93</v>
      </c>
      <c r="E63" s="20" t="s">
        <v>25</v>
      </c>
      <c r="F63" s="20" t="s">
        <v>29</v>
      </c>
      <c r="G63" s="24">
        <v>3500000</v>
      </c>
      <c r="H63" s="24">
        <v>4000000</v>
      </c>
      <c r="I63" s="21" t="s">
        <v>177</v>
      </c>
      <c r="J63" s="20" t="s">
        <v>22</v>
      </c>
      <c r="K63" s="21" t="s">
        <v>177</v>
      </c>
      <c r="L63" s="20" t="s">
        <v>22</v>
      </c>
    </row>
    <row r="64" spans="1:12" x14ac:dyDescent="0.25">
      <c r="A64" s="2">
        <f t="shared" si="1"/>
        <v>63</v>
      </c>
      <c r="B64" s="5" t="str">
        <f>HYPERLINK("http://cipapp.sandiego.gov/CIPDetail.aspx?ID="&amp;FY20_Published[[#This Row],[Project Number]],C64)</f>
        <v>9201 Youngstown Way SD Emergency</v>
      </c>
      <c r="C64" s="18" t="s">
        <v>164</v>
      </c>
      <c r="D64" s="20" t="s">
        <v>94</v>
      </c>
      <c r="E64" s="20" t="s">
        <v>25</v>
      </c>
      <c r="F64" s="20" t="s">
        <v>29</v>
      </c>
      <c r="G64" s="24">
        <v>2800000</v>
      </c>
      <c r="H64" s="24">
        <v>3000000</v>
      </c>
      <c r="I64" s="21" t="s">
        <v>177</v>
      </c>
      <c r="J64" s="20" t="s">
        <v>19</v>
      </c>
      <c r="K64" s="21" t="s">
        <v>177</v>
      </c>
      <c r="L64" s="20" t="s">
        <v>19</v>
      </c>
    </row>
    <row r="65" spans="1:12" x14ac:dyDescent="0.25">
      <c r="A65" s="2">
        <f t="shared" si="1"/>
        <v>64</v>
      </c>
      <c r="B65" s="5" t="str">
        <f>HYPERLINK("http://cipapp.sandiego.gov/CIPDetail.aspx?ID="&amp;FY20_Published[[#This Row],[Project Number]],C65)</f>
        <v>Rancho Bernardo CP Dog Park</v>
      </c>
      <c r="C65" s="18" t="s">
        <v>165</v>
      </c>
      <c r="D65" s="20" t="s">
        <v>95</v>
      </c>
      <c r="E65" s="20" t="s">
        <v>23</v>
      </c>
      <c r="F65" s="20" t="s">
        <v>0</v>
      </c>
      <c r="G65" s="24">
        <v>3411200</v>
      </c>
      <c r="H65" s="24">
        <v>5700000</v>
      </c>
      <c r="I65" s="21" t="s">
        <v>176</v>
      </c>
      <c r="J65" s="20" t="s">
        <v>21</v>
      </c>
      <c r="K65" s="21" t="s">
        <v>177</v>
      </c>
      <c r="L65" s="20" t="s">
        <v>22</v>
      </c>
    </row>
    <row r="66" spans="1:12" x14ac:dyDescent="0.25">
      <c r="A66" s="2">
        <f t="shared" si="1"/>
        <v>65</v>
      </c>
      <c r="B66" s="5" t="str">
        <f>HYPERLINK("http://cipapp.sandiego.gov/CIPDetail.aspx?ID="&amp;FY20_Published[[#This Row],[Project Number]],C66)</f>
        <v>Palm Avenue Interstate 805 Interchange</v>
      </c>
      <c r="C66" s="18" t="s">
        <v>166</v>
      </c>
      <c r="D66" s="20" t="s">
        <v>96</v>
      </c>
      <c r="E66" s="20" t="s">
        <v>26</v>
      </c>
      <c r="F66" s="20" t="s">
        <v>31</v>
      </c>
      <c r="G66" s="24">
        <v>31500000</v>
      </c>
      <c r="H66" s="24">
        <v>52430633.530000001</v>
      </c>
      <c r="I66" s="21" t="s">
        <v>176</v>
      </c>
      <c r="J66" s="20" t="s">
        <v>21</v>
      </c>
      <c r="K66" s="21" t="s">
        <v>177</v>
      </c>
      <c r="L66" s="20" t="s">
        <v>21</v>
      </c>
    </row>
    <row r="67" spans="1:12" x14ac:dyDescent="0.25">
      <c r="A67" s="2">
        <f t="shared" si="1"/>
        <v>66</v>
      </c>
      <c r="B67" s="5" t="str">
        <f>HYPERLINK("http://cipapp.sandiego.gov/CIPDetail.aspx?ID="&amp;FY20_Published[[#This Row],[Project Number]],C67)</f>
        <v>HIDDEN TRAILS NEIGHBORHOOD PARK</v>
      </c>
      <c r="C67" s="18" t="s">
        <v>167</v>
      </c>
      <c r="D67" s="20" t="s">
        <v>97</v>
      </c>
      <c r="E67" s="20" t="s">
        <v>23</v>
      </c>
      <c r="F67" s="20" t="s">
        <v>0</v>
      </c>
      <c r="G67" s="24">
        <v>8685000</v>
      </c>
      <c r="H67" s="24">
        <v>12577229.6</v>
      </c>
      <c r="I67" s="21" t="s">
        <v>176</v>
      </c>
      <c r="J67" s="20" t="s">
        <v>21</v>
      </c>
      <c r="K67" s="21" t="s">
        <v>177</v>
      </c>
      <c r="L67" s="20" t="s">
        <v>20</v>
      </c>
    </row>
    <row r="68" spans="1:12" x14ac:dyDescent="0.25">
      <c r="A68" s="2">
        <f t="shared" si="1"/>
        <v>67</v>
      </c>
      <c r="B68" s="5" t="str">
        <f>HYPERLINK("http://cipapp.sandiego.gov/CIPDetail.aspx?ID="&amp;FY20_Published[[#This Row],[Project Number]],C68)</f>
        <v>El Cuervo Adobe Improvements</v>
      </c>
      <c r="C68" s="18" t="s">
        <v>168</v>
      </c>
      <c r="D68" s="20" t="s">
        <v>98</v>
      </c>
      <c r="E68" s="20" t="s">
        <v>23</v>
      </c>
      <c r="F68" s="20" t="s">
        <v>0</v>
      </c>
      <c r="G68" s="24">
        <v>292315</v>
      </c>
      <c r="H68" s="24">
        <v>1056000.3999999999</v>
      </c>
      <c r="I68" s="21" t="s">
        <v>176</v>
      </c>
      <c r="J68" s="20" t="s">
        <v>21</v>
      </c>
      <c r="K68" s="21" t="s">
        <v>177</v>
      </c>
      <c r="L68" s="20" t="s">
        <v>21</v>
      </c>
    </row>
    <row r="69" spans="1:12" x14ac:dyDescent="0.25">
      <c r="A69" s="2">
        <f t="shared" si="1"/>
        <v>68</v>
      </c>
      <c r="B69" s="5" t="str">
        <f>HYPERLINK("http://cipapp.sandiego.gov/CIPDetail.aspx?ID="&amp;FY20_Published[[#This Row],[Project Number]],C69)</f>
        <v>Solana Highlands NP-Comfort Station</v>
      </c>
      <c r="C69" s="18" t="s">
        <v>169</v>
      </c>
      <c r="D69" s="20" t="s">
        <v>99</v>
      </c>
      <c r="E69" s="20" t="s">
        <v>23</v>
      </c>
      <c r="F69" s="20" t="s">
        <v>0</v>
      </c>
      <c r="G69" s="24">
        <v>4461200</v>
      </c>
      <c r="H69" s="24">
        <v>6333600</v>
      </c>
      <c r="I69" s="21" t="s">
        <v>177</v>
      </c>
      <c r="J69" s="20" t="s">
        <v>22</v>
      </c>
      <c r="K69" s="21" t="s">
        <v>177</v>
      </c>
      <c r="L69" s="20" t="s">
        <v>21</v>
      </c>
    </row>
    <row r="70" spans="1:12" x14ac:dyDescent="0.25">
      <c r="A70" s="2">
        <f t="shared" si="1"/>
        <v>69</v>
      </c>
      <c r="B70" s="5" t="str">
        <f>HYPERLINK("http://cipapp.sandiego.gov/CIPDetail.aspx?ID="&amp;FY20_Published[[#This Row],[Project Number]],C70)</f>
        <v>City Hts Library Performance Annex Imp</v>
      </c>
      <c r="C70" s="31" t="s">
        <v>170</v>
      </c>
      <c r="D70" s="32" t="s">
        <v>100</v>
      </c>
      <c r="E70" s="33" t="s">
        <v>173</v>
      </c>
      <c r="F70" s="33" t="s">
        <v>16</v>
      </c>
      <c r="G70" s="24">
        <v>5417724</v>
      </c>
      <c r="H70" s="24">
        <v>6514956</v>
      </c>
      <c r="I70" s="34" t="s">
        <v>176</v>
      </c>
      <c r="J70" s="33" t="s">
        <v>19</v>
      </c>
      <c r="K70" s="35" t="s">
        <v>177</v>
      </c>
      <c r="L70" s="32" t="s">
        <v>20</v>
      </c>
    </row>
    <row r="71" spans="1:12" x14ac:dyDescent="0.25">
      <c r="A71" s="2">
        <f t="shared" si="1"/>
        <v>70</v>
      </c>
      <c r="B71" s="5" t="str">
        <f>HYPERLINK("http://cipapp.sandiego.gov/CIPDetail.aspx?ID="&amp;FY20_Published[[#This Row],[Project Number]],C71)</f>
        <v>Paradise Hills Community Park Trail</v>
      </c>
      <c r="C71" s="31" t="s">
        <v>171</v>
      </c>
      <c r="D71" s="32" t="s">
        <v>101</v>
      </c>
      <c r="E71" s="33" t="s">
        <v>23</v>
      </c>
      <c r="F71" s="33" t="s">
        <v>174</v>
      </c>
      <c r="G71" s="24">
        <v>700000</v>
      </c>
      <c r="H71" s="24">
        <v>750000</v>
      </c>
      <c r="I71" s="34" t="s">
        <v>177</v>
      </c>
      <c r="J71" s="33" t="s">
        <v>22</v>
      </c>
      <c r="K71" s="35" t="s">
        <v>177</v>
      </c>
      <c r="L71" s="32" t="s">
        <v>19</v>
      </c>
    </row>
    <row r="72" spans="1:12" x14ac:dyDescent="0.25">
      <c r="B72" s="5"/>
      <c r="C72" s="3"/>
      <c r="D72" s="17"/>
      <c r="E72" s="16"/>
      <c r="F72" s="15"/>
      <c r="G72" s="25"/>
      <c r="H72" s="25"/>
      <c r="I72" s="14"/>
      <c r="J72" s="3"/>
      <c r="K72" s="14"/>
      <c r="L72" s="3"/>
    </row>
    <row r="73" spans="1:12" x14ac:dyDescent="0.25">
      <c r="A73" s="12"/>
      <c r="B73" s="12"/>
      <c r="C73" s="13"/>
      <c r="D73" s="36" t="str">
        <f>SUBTOTAL(103,C2:C71)&amp;" CIP Projects"</f>
        <v>70 CIP Projects</v>
      </c>
      <c r="E73" s="36"/>
      <c r="F73" s="36"/>
      <c r="G73" s="37">
        <f>SUBTOTAL(109,FY20_Published[Estimated Total Contract Cost ($)])</f>
        <v>187809540.41999999</v>
      </c>
      <c r="H73" s="37">
        <f>SUBTOTAL(109,FY20_Published[Estimated Total Project Cost ($)])</f>
        <v>282478940.41999996</v>
      </c>
    </row>
  </sheetData>
  <conditionalFormatting sqref="C72 D2:D71">
    <cfRule type="duplicateValues" dxfId="11" priority="571"/>
  </conditionalFormatting>
  <pageMargins left="0.7" right="0.7" top="0.92647058823529405" bottom="0.75" header="0.3" footer="0.3"/>
  <pageSetup scale="34" fitToHeight="0" orientation="landscape" verticalDpi="1200" r:id="rId1"/>
  <headerFooter>
    <oddHeader>&amp;L&amp;"Open Sans,Bold"&amp;20Forecast of Projects to be Awarded 
&amp;"Open Sans,Regular"&amp;16FY-19 Mid-Year&amp;"Open Sans,Bold" &amp;R&amp;G</oddHeader>
    <oddFooter>&amp;L&amp;"-,Bold"&amp;16Capital Asset Management &amp;"-,Regular" CIP Analysis &amp;&amp; Strategic Forecasting &amp;R&amp;"Open Sans,Regular"&amp;16&amp;K000000DRAFT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B6" sqref="B6"/>
    </sheetView>
  </sheetViews>
  <sheetFormatPr defaultRowHeight="15" x14ac:dyDescent="0.25"/>
  <cols>
    <col min="1" max="1" width="30.140625" bestFit="1" customWidth="1"/>
    <col min="2" max="2" width="36.42578125" bestFit="1" customWidth="1"/>
    <col min="3" max="3" width="26.28515625" bestFit="1" customWidth="1"/>
  </cols>
  <sheetData>
    <row r="1" spans="1:3" ht="21" x14ac:dyDescent="0.25">
      <c r="A1" s="10" t="s">
        <v>15</v>
      </c>
    </row>
    <row r="3" spans="1:3" x14ac:dyDescent="0.25">
      <c r="A3" s="28" t="s">
        <v>14</v>
      </c>
      <c r="B3" s="28" t="s">
        <v>12</v>
      </c>
      <c r="C3" s="28" t="s">
        <v>13</v>
      </c>
    </row>
    <row r="4" spans="1:3" x14ac:dyDescent="0.25">
      <c r="A4" s="38" t="s">
        <v>173</v>
      </c>
      <c r="B4" s="30">
        <v>5417724</v>
      </c>
      <c r="C4" s="30">
        <v>6514956</v>
      </c>
    </row>
    <row r="5" spans="1:3" x14ac:dyDescent="0.25">
      <c r="A5" s="38" t="s">
        <v>23</v>
      </c>
      <c r="B5" s="30">
        <v>32939055.629999999</v>
      </c>
      <c r="C5" s="30">
        <v>52271731.75</v>
      </c>
    </row>
    <row r="6" spans="1:3" x14ac:dyDescent="0.25">
      <c r="A6" s="38" t="s">
        <v>24</v>
      </c>
      <c r="B6" s="30">
        <v>39276478.420000002</v>
      </c>
      <c r="C6" s="30">
        <v>55914134.890000001</v>
      </c>
    </row>
    <row r="7" spans="1:3" x14ac:dyDescent="0.25">
      <c r="A7" s="38" t="s">
        <v>25</v>
      </c>
      <c r="B7" s="30">
        <v>19262734.5</v>
      </c>
      <c r="C7" s="30">
        <v>26464745.469999999</v>
      </c>
    </row>
    <row r="8" spans="1:3" x14ac:dyDescent="0.25">
      <c r="A8" s="38" t="s">
        <v>26</v>
      </c>
      <c r="B8" s="30">
        <v>77930581.530000001</v>
      </c>
      <c r="C8" s="30">
        <v>120777505.55</v>
      </c>
    </row>
    <row r="9" spans="1:3" x14ac:dyDescent="0.25">
      <c r="A9" s="38" t="s">
        <v>28</v>
      </c>
      <c r="B9" s="30">
        <v>11647466.34</v>
      </c>
      <c r="C9" s="30">
        <v>17999379.759999998</v>
      </c>
    </row>
    <row r="10" spans="1:3" x14ac:dyDescent="0.25">
      <c r="A10" s="38" t="s">
        <v>172</v>
      </c>
      <c r="B10" s="30">
        <v>1335500</v>
      </c>
      <c r="C10" s="30">
        <v>2536487</v>
      </c>
    </row>
    <row r="11" spans="1:3" x14ac:dyDescent="0.25">
      <c r="A11" s="29" t="s">
        <v>27</v>
      </c>
      <c r="B11" s="30">
        <v>187809540.41999999</v>
      </c>
      <c r="C11" s="30">
        <v>282478940.42000002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C1389681DEAC448689519918536E92" ma:contentTypeVersion="11" ma:contentTypeDescription="Create a new document." ma:contentTypeScope="" ma:versionID="0068f18a6286f35c7be6f0488c48e4d3">
  <xsd:schema xmlns:xsd="http://www.w3.org/2001/XMLSchema" xmlns:xs="http://www.w3.org/2001/XMLSchema" xmlns:p="http://schemas.microsoft.com/office/2006/metadata/properties" xmlns:ns3="d4ae8643-da03-4dff-acd9-79ddbc895276" xmlns:ns4="f6669401-ac95-4c05-a773-36c1d16ba1a2" targetNamespace="http://schemas.microsoft.com/office/2006/metadata/properties" ma:root="true" ma:fieldsID="9fca200ee32ce3f96aefdfa4495ff5f7" ns3:_="" ns4:_="">
    <xsd:import namespace="d4ae8643-da03-4dff-acd9-79ddbc895276"/>
    <xsd:import namespace="f6669401-ac95-4c05-a773-36c1d16ba1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e8643-da03-4dff-acd9-79ddbc8952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69401-ac95-4c05-a773-36c1d16ba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93553-3E05-4CCB-A417-EE2D02076D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861F03-1A00-42E4-AB07-5F2532D89526}">
  <ds:schemaRefs>
    <ds:schemaRef ds:uri="http://purl.org/dc/terms/"/>
    <ds:schemaRef ds:uri="d4ae8643-da03-4dff-acd9-79ddbc8952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f6669401-ac95-4c05-a773-36c1d16ba1a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C0F5B3-B603-4462-B7A5-BDAAA2D28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e8643-da03-4dff-acd9-79ddbc895276"/>
    <ds:schemaRef ds:uri="f6669401-ac95-4c05-a773-36c1d16ba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Forecast of Projects</vt:lpstr>
      <vt:lpstr>Summary Table</vt:lpstr>
      <vt:lpstr>'Forecast of Projects'!Print_Titles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Abugharbieh, Mazen</dc:creator>
  <cp:lastModifiedBy>Githens, Donald</cp:lastModifiedBy>
  <dcterms:created xsi:type="dcterms:W3CDTF">2019-03-14T23:25:18Z</dcterms:created>
  <dcterms:modified xsi:type="dcterms:W3CDTF">2026-06-02T17:25:09Z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56f20686f0d0457d98d0fb2820c83c08</vt:lpwstr>
  </property>
  <property fmtid="{D5CDD505-2E9C-101B-9397-08002B2CF9AE}" pid="3" name="ContentTypeId">
    <vt:lpwstr>0x010100D5C1389681DEAC448689519918536E92</vt:lpwstr>
  </property>
</Properties>
</file>