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drawings/drawing1.xml" ContentType="application/vnd.openxmlformats-officedocument.drawing+xml"/>
  <Override PartName="/xl/comments2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ERA\MSCP\ANNUAL RPT and WKSHP\2016\AR 2016 Letter\Annual Report Final Attachments-labeled\"/>
    </mc:Choice>
  </mc:AlternateContent>
  <bookViews>
    <workbookView xWindow="75" yWindow="0" windowWidth="11130" windowHeight="5445" tabRatio="694" firstSheet="18" activeTab="20"/>
  </bookViews>
  <sheets>
    <sheet name="Dep Sch 1 2006 to 12 2006" sheetId="1" r:id="rId1"/>
    <sheet name="Dep Sch 1 2007 to 12 2007" sheetId="5" r:id="rId2"/>
    <sheet name="Dep Sch 1 2008  6 30 2008" sheetId="7" r:id="rId3"/>
    <sheet name="Dep Sch 1 2008 to 12 2008" sheetId="8" r:id="rId4"/>
    <sheet name="Dep Sch 1 2009 to 6 30 2009" sheetId="10" r:id="rId5"/>
    <sheet name="Dep Sch 1 2009 to 12 2009" sheetId="11" r:id="rId6"/>
    <sheet name="Dep Sch 1 2010 to  6 30 2010" sheetId="9" r:id="rId7"/>
    <sheet name="Dep Sch 1 2010 to 12 2010" sheetId="12" r:id="rId8"/>
    <sheet name="Dep Sch 1 2011 to 6 30 2011" sheetId="13" r:id="rId9"/>
    <sheet name="Dep Sch  1 2011 to 12 2011" sheetId="14" r:id="rId10"/>
    <sheet name="Dep Sch 1 2012 to 6 30 2012" sheetId="15" r:id="rId11"/>
    <sheet name="Dep Sch 1 2012 to 12 2012" sheetId="16" r:id="rId12"/>
    <sheet name="Dep Sch 1 2013 to 6 30 2013" sheetId="17" r:id="rId13"/>
    <sheet name="Dep Sch 1 2013 to 12 2013" sheetId="18" r:id="rId14"/>
    <sheet name="Dep Sch 1 2014 t0 30 2014" sheetId="20" r:id="rId15"/>
    <sheet name="Dep Sch 1 2014 to 12 2014" sheetId="19" r:id="rId16"/>
    <sheet name="Dep Sch 1 2015 to 6 30 2015" sheetId="23" r:id="rId17"/>
    <sheet name="Dep Sch FY2015" sheetId="24" r:id="rId18"/>
    <sheet name="Dep Sch 1 2015 to 12 2015" sheetId="22" r:id="rId19"/>
    <sheet name="Dep Sch FY2016" sheetId="25" r:id="rId20"/>
    <sheet name="Dep Sch Jan2016 - Dec2016" sheetId="26" r:id="rId21"/>
  </sheets>
  <definedNames>
    <definedName name="_1Developer_s_schedule">#N/A</definedName>
    <definedName name="_xlnm.Print_Area" localSheetId="9">'Dep Sch  1 2011 to 12 2011'!$A$1:$O$36</definedName>
    <definedName name="_xlnm.Print_Area" localSheetId="0">'Dep Sch 1 2006 to 12 2006'!$A$1:$K$20</definedName>
    <definedName name="_xlnm.Print_Area" localSheetId="6">'Dep Sch 1 2010 to  6 30 2010'!$A$1:$N$25</definedName>
    <definedName name="_xlnm.Print_Area" localSheetId="7">'Dep Sch 1 2010 to 12 2010'!$A$1:$N$27</definedName>
    <definedName name="_xlnm.Print_Area" localSheetId="15">'Dep Sch 1 2014 to 12 2014'!$A$1:$O$36</definedName>
    <definedName name="_xlnm.Print_Area" localSheetId="18">'Dep Sch 1 2015 to 12 2015'!$A$1:$O$28</definedName>
    <definedName name="_xlnm.Print_Area" localSheetId="20">'Dep Sch Jan2016 - Dec2016'!$A$1:$P$20</definedName>
    <definedName name="_xlnm.Print_Titles" localSheetId="0">'Dep Sch 1 2006 to 12 2006'!$4:$7</definedName>
    <definedName name="_xlnm.Print_Titles" localSheetId="18">'Dep Sch 1 2015 to 12 2015'!$4:$7</definedName>
    <definedName name="_xlnm.Print_Titles" localSheetId="20">'Dep Sch Jan2016 - Dec2016'!$4:$5</definedName>
  </definedNames>
  <calcPr calcId="152511"/>
</workbook>
</file>

<file path=xl/calcChain.xml><?xml version="1.0" encoding="utf-8"?>
<calcChain xmlns="http://schemas.openxmlformats.org/spreadsheetml/2006/main">
  <c r="D11" i="26" l="1"/>
  <c r="C11" i="26"/>
  <c r="L11" i="26" l="1"/>
  <c r="F11" i="26"/>
  <c r="E11" i="26"/>
  <c r="H16" i="26"/>
  <c r="H13" i="26"/>
  <c r="H19" i="26" l="1"/>
  <c r="L23" i="25" l="1"/>
  <c r="F23" i="25"/>
  <c r="E23" i="25"/>
  <c r="D23" i="25"/>
  <c r="H28" i="25" s="1"/>
  <c r="C23" i="25"/>
  <c r="H25" i="25" s="1"/>
  <c r="C18" i="24"/>
  <c r="H20" i="24" s="1"/>
  <c r="L18" i="24"/>
  <c r="F18" i="24"/>
  <c r="E18" i="24"/>
  <c r="D18" i="24"/>
  <c r="H23" i="24" s="1"/>
  <c r="L20" i="23"/>
  <c r="F20" i="23"/>
  <c r="E20" i="23"/>
  <c r="D20" i="23"/>
  <c r="H25" i="23" s="1"/>
  <c r="C20" i="23"/>
  <c r="H22" i="23" s="1"/>
  <c r="L19" i="22"/>
  <c r="F19" i="22"/>
  <c r="E19" i="22"/>
  <c r="D19" i="22"/>
  <c r="H24" i="22" s="1"/>
  <c r="C19" i="22"/>
  <c r="H21" i="22" s="1"/>
  <c r="C27" i="19"/>
  <c r="L25" i="20"/>
  <c r="F25" i="20"/>
  <c r="E25" i="20"/>
  <c r="D25" i="20"/>
  <c r="H30" i="20" s="1"/>
  <c r="C25" i="20"/>
  <c r="H31" i="25" l="1"/>
  <c r="H27" i="22"/>
  <c r="H26" i="24"/>
  <c r="H28" i="23"/>
  <c r="H33" i="20"/>
  <c r="H27" i="20"/>
  <c r="F27" i="19"/>
  <c r="L27" i="19"/>
  <c r="E27" i="19"/>
  <c r="D27" i="19"/>
  <c r="H32" i="19" s="1"/>
  <c r="H29" i="19"/>
  <c r="F20" i="18"/>
  <c r="F18" i="18"/>
  <c r="F16" i="18"/>
  <c r="F14" i="18"/>
  <c r="F12" i="18"/>
  <c r="F10" i="18"/>
  <c r="L23" i="18"/>
  <c r="E23" i="18"/>
  <c r="D23" i="18"/>
  <c r="H28" i="18" s="1"/>
  <c r="C23" i="18"/>
  <c r="L23" i="17"/>
  <c r="F23" i="17"/>
  <c r="E23" i="17"/>
  <c r="D23" i="17"/>
  <c r="H29" i="17" s="1"/>
  <c r="C23" i="17"/>
  <c r="L21" i="15"/>
  <c r="F21" i="15"/>
  <c r="E21" i="15"/>
  <c r="D21" i="15"/>
  <c r="H27" i="15"/>
  <c r="C21" i="15"/>
  <c r="H30" i="15" s="1"/>
  <c r="L23" i="16"/>
  <c r="F23" i="16"/>
  <c r="E23" i="16"/>
  <c r="D23" i="16"/>
  <c r="H29" i="16" s="1"/>
  <c r="C23" i="16"/>
  <c r="F21" i="14"/>
  <c r="D21" i="14"/>
  <c r="H27" i="14" s="1"/>
  <c r="C21" i="14"/>
  <c r="H24" i="14" s="1"/>
  <c r="L21" i="14"/>
  <c r="E21" i="14"/>
  <c r="K16" i="13"/>
  <c r="E16" i="13"/>
  <c r="D16" i="13"/>
  <c r="C16" i="13"/>
  <c r="D16" i="9"/>
  <c r="K17" i="12"/>
  <c r="E17" i="12"/>
  <c r="D17" i="12"/>
  <c r="C17" i="12"/>
  <c r="E16" i="9"/>
  <c r="C16" i="9"/>
  <c r="K14" i="11"/>
  <c r="E14" i="11"/>
  <c r="D14" i="11"/>
  <c r="C14" i="11"/>
  <c r="K14" i="10"/>
  <c r="E14" i="10"/>
  <c r="D14" i="10"/>
  <c r="C14" i="10"/>
  <c r="K29" i="8"/>
  <c r="E29" i="8"/>
  <c r="D29" i="8"/>
  <c r="C29" i="8"/>
  <c r="B4" i="8"/>
  <c r="I16" i="1"/>
  <c r="C16" i="1"/>
  <c r="B4" i="1"/>
  <c r="K14" i="5"/>
  <c r="K16" i="5"/>
  <c r="D21" i="5"/>
  <c r="C21" i="5"/>
  <c r="B4" i="5"/>
  <c r="K22" i="7"/>
  <c r="E22" i="7"/>
  <c r="D22" i="7"/>
  <c r="C22" i="7"/>
  <c r="B4" i="7"/>
  <c r="H26" i="16"/>
  <c r="K21" i="5" l="1"/>
  <c r="H30" i="14"/>
  <c r="H25" i="18"/>
  <c r="H35" i="19"/>
  <c r="H31" i="18"/>
  <c r="F23" i="18"/>
  <c r="H32" i="16"/>
  <c r="H24" i="15"/>
  <c r="H26" i="17"/>
  <c r="H32" i="17"/>
</calcChain>
</file>

<file path=xl/comments1.xml><?xml version="1.0" encoding="utf-8"?>
<comments xmlns="http://schemas.openxmlformats.org/spreadsheetml/2006/main">
  <authors>
    <author>A &amp; C</author>
  </authors>
  <commentList>
    <comment ref="C16"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List>
</comments>
</file>

<file path=xl/comments10.xml><?xml version="1.0" encoding="utf-8"?>
<comments xmlns="http://schemas.openxmlformats.org/spreadsheetml/2006/main">
  <authors>
    <author>A &amp; C</author>
  </authors>
  <commentList>
    <comment ref="C21"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 ref="D21"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 ref="E21"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 ref="F21"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List>
</comments>
</file>

<file path=xl/comments11.xml><?xml version="1.0" encoding="utf-8"?>
<comments xmlns="http://schemas.openxmlformats.org/spreadsheetml/2006/main">
  <authors>
    <author>A &amp; C</author>
  </authors>
  <commentList>
    <comment ref="C21"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 ref="D21"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 ref="E21"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 ref="F21"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List>
</comments>
</file>

<file path=xl/comments12.xml><?xml version="1.0" encoding="utf-8"?>
<comments xmlns="http://schemas.openxmlformats.org/spreadsheetml/2006/main">
  <authors>
    <author>A &amp; C</author>
  </authors>
  <commentList>
    <comment ref="C23"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 ref="D23"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 ref="E23"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 ref="F23"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List>
</comments>
</file>

<file path=xl/comments13.xml><?xml version="1.0" encoding="utf-8"?>
<comments xmlns="http://schemas.openxmlformats.org/spreadsheetml/2006/main">
  <authors>
    <author>A &amp; C</author>
  </authors>
  <commentList>
    <comment ref="C23"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 ref="D23"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 ref="E23"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 ref="F23"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List>
</comments>
</file>

<file path=xl/comments14.xml><?xml version="1.0" encoding="utf-8"?>
<comments xmlns="http://schemas.openxmlformats.org/spreadsheetml/2006/main">
  <authors>
    <author>A &amp; C</author>
  </authors>
  <commentList>
    <comment ref="C23"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 ref="D23"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 ref="E23"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 ref="F23"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List>
</comments>
</file>

<file path=xl/comments15.xml><?xml version="1.0" encoding="utf-8"?>
<comments xmlns="http://schemas.openxmlformats.org/spreadsheetml/2006/main">
  <authors>
    <author>A &amp; C</author>
  </authors>
  <commentList>
    <comment ref="C25"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 ref="D25"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 ref="E25"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 ref="F25"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List>
</comments>
</file>

<file path=xl/comments16.xml><?xml version="1.0" encoding="utf-8"?>
<comments xmlns="http://schemas.openxmlformats.org/spreadsheetml/2006/main">
  <authors>
    <author>A &amp; C</author>
  </authors>
  <commentList>
    <comment ref="C27"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 ref="D27"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 ref="E27"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 ref="F27"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List>
</comments>
</file>

<file path=xl/comments17.xml><?xml version="1.0" encoding="utf-8"?>
<comments xmlns="http://schemas.openxmlformats.org/spreadsheetml/2006/main">
  <authors>
    <author>A &amp; C</author>
  </authors>
  <commentList>
    <comment ref="C20"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 ref="D20"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 ref="E20"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 ref="F20"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List>
</comments>
</file>

<file path=xl/comments18.xml><?xml version="1.0" encoding="utf-8"?>
<comments xmlns="http://schemas.openxmlformats.org/spreadsheetml/2006/main">
  <authors>
    <author>A &amp; C</author>
  </authors>
  <commentList>
    <comment ref="C18"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 ref="D18"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 ref="E18"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 ref="F18"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List>
</comments>
</file>

<file path=xl/comments19.xml><?xml version="1.0" encoding="utf-8"?>
<comments xmlns="http://schemas.openxmlformats.org/spreadsheetml/2006/main">
  <authors>
    <author>A &amp; C</author>
  </authors>
  <commentList>
    <comment ref="C19"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 ref="D19"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 ref="E19"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 ref="F19"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List>
</comments>
</file>

<file path=xl/comments2.xml><?xml version="1.0" encoding="utf-8"?>
<comments xmlns="http://schemas.openxmlformats.org/spreadsheetml/2006/main">
  <authors>
    <author>dpcadmin</author>
    <author>A &amp; C</author>
  </authors>
  <commentList>
    <comment ref="M12" authorId="0" shapeId="0">
      <text>
        <r>
          <rPr>
            <b/>
            <sz val="10"/>
            <color indexed="81"/>
            <rFont val="Tahoma"/>
            <family val="2"/>
          </rPr>
          <t xml:space="preserve">Remember to include %10 Admin. Fee
in calculations.
</t>
        </r>
      </text>
    </comment>
    <comment ref="M13" authorId="0" shapeId="0">
      <text>
        <r>
          <rPr>
            <b/>
            <sz val="10"/>
            <color indexed="81"/>
            <rFont val="Tahoma"/>
            <family val="2"/>
          </rPr>
          <t xml:space="preserve">Remember to include %10 Admin. Fee
in calculations.
</t>
        </r>
      </text>
    </comment>
    <comment ref="M15" authorId="0" shapeId="0">
      <text>
        <r>
          <rPr>
            <b/>
            <sz val="10"/>
            <color indexed="81"/>
            <rFont val="Tahoma"/>
            <family val="2"/>
          </rPr>
          <t xml:space="preserve">Remember to include %10 Admin. Fee
in calculations.
</t>
        </r>
      </text>
    </comment>
    <comment ref="C21" authorId="1"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 ref="D21" authorId="1"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List>
</comments>
</file>

<file path=xl/comments20.xml><?xml version="1.0" encoding="utf-8"?>
<comments xmlns="http://schemas.openxmlformats.org/spreadsheetml/2006/main">
  <authors>
    <author>A &amp; C</author>
  </authors>
  <commentList>
    <comment ref="C23"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 ref="D23"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 ref="E23"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 ref="F23"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List>
</comments>
</file>

<file path=xl/comments21.xml><?xml version="1.0" encoding="utf-8"?>
<comments xmlns="http://schemas.openxmlformats.org/spreadsheetml/2006/main">
  <authors>
    <author>A &amp; C</author>
  </authors>
  <commentList>
    <comment ref="C11"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 ref="D11"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 ref="E11"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 ref="F11"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List>
</comments>
</file>

<file path=xl/comments3.xml><?xml version="1.0" encoding="utf-8"?>
<comments xmlns="http://schemas.openxmlformats.org/spreadsheetml/2006/main">
  <authors>
    <author>dpcadmin</author>
    <author>A &amp; C</author>
  </authors>
  <commentList>
    <comment ref="M12" authorId="0" shapeId="0">
      <text>
        <r>
          <rPr>
            <b/>
            <sz val="10"/>
            <color indexed="81"/>
            <rFont val="Tahoma"/>
            <family val="2"/>
          </rPr>
          <t xml:space="preserve">Remember to include %10 Admin. Fee
in calculations.
</t>
        </r>
      </text>
    </comment>
    <comment ref="M13" authorId="0" shapeId="0">
      <text>
        <r>
          <rPr>
            <b/>
            <sz val="10"/>
            <color indexed="81"/>
            <rFont val="Tahoma"/>
            <family val="2"/>
          </rPr>
          <t xml:space="preserve">Remember to include %10 Admin. Fee
in calculations.
</t>
        </r>
      </text>
    </comment>
    <comment ref="M15" authorId="0" shapeId="0">
      <text>
        <r>
          <rPr>
            <b/>
            <sz val="10"/>
            <color indexed="81"/>
            <rFont val="Tahoma"/>
            <family val="2"/>
          </rPr>
          <t xml:space="preserve">Remember to include %10 Admin. Fee
in calculations.
</t>
        </r>
      </text>
    </comment>
    <comment ref="C22" authorId="1"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 ref="D22" authorId="1"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 ref="E22" authorId="1"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List>
</comments>
</file>

<file path=xl/comments4.xml><?xml version="1.0" encoding="utf-8"?>
<comments xmlns="http://schemas.openxmlformats.org/spreadsheetml/2006/main">
  <authors>
    <author>dpcadmin</author>
    <author>A &amp; C</author>
  </authors>
  <commentList>
    <comment ref="M12" authorId="0" shapeId="0">
      <text>
        <r>
          <rPr>
            <b/>
            <sz val="10"/>
            <color indexed="81"/>
            <rFont val="Tahoma"/>
            <family val="2"/>
          </rPr>
          <t xml:space="preserve">Remember to include %10 Admin. Fee
in calculations.
</t>
        </r>
      </text>
    </comment>
    <comment ref="M13" authorId="0" shapeId="0">
      <text>
        <r>
          <rPr>
            <b/>
            <sz val="10"/>
            <color indexed="81"/>
            <rFont val="Tahoma"/>
            <family val="2"/>
          </rPr>
          <t xml:space="preserve">Remember to include %10 Admin. Fee
in calculations.
</t>
        </r>
      </text>
    </comment>
    <comment ref="M15" authorId="0" shapeId="0">
      <text>
        <r>
          <rPr>
            <b/>
            <sz val="10"/>
            <color indexed="81"/>
            <rFont val="Tahoma"/>
            <family val="2"/>
          </rPr>
          <t xml:space="preserve">Remember to include %10 Admin. Fee
in calculations.
</t>
        </r>
      </text>
    </comment>
    <comment ref="C29" authorId="1"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 ref="D29" authorId="1"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 ref="E29" authorId="1"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List>
</comments>
</file>

<file path=xl/comments5.xml><?xml version="1.0" encoding="utf-8"?>
<comments xmlns="http://schemas.openxmlformats.org/spreadsheetml/2006/main">
  <authors>
    <author>A &amp; C</author>
  </authors>
  <commentList>
    <comment ref="C14"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 ref="D14"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 ref="E14"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List>
</comments>
</file>

<file path=xl/comments6.xml><?xml version="1.0" encoding="utf-8"?>
<comments xmlns="http://schemas.openxmlformats.org/spreadsheetml/2006/main">
  <authors>
    <author>A &amp; C</author>
  </authors>
  <commentList>
    <comment ref="C14"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 ref="D14"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 ref="E14"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List>
</comments>
</file>

<file path=xl/comments7.xml><?xml version="1.0" encoding="utf-8"?>
<comments xmlns="http://schemas.openxmlformats.org/spreadsheetml/2006/main">
  <authors>
    <author>A &amp; C</author>
  </authors>
  <commentList>
    <comment ref="C16"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 ref="D16"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 ref="E16"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List>
</comments>
</file>

<file path=xl/comments8.xml><?xml version="1.0" encoding="utf-8"?>
<comments xmlns="http://schemas.openxmlformats.org/spreadsheetml/2006/main">
  <authors>
    <author>A &amp; C</author>
  </authors>
  <commentList>
    <comment ref="C17"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 ref="D17"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 ref="E17"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List>
</comments>
</file>

<file path=xl/comments9.xml><?xml version="1.0" encoding="utf-8"?>
<comments xmlns="http://schemas.openxmlformats.org/spreadsheetml/2006/main">
  <authors>
    <author>A &amp; C</author>
  </authors>
  <commentList>
    <comment ref="C16"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 ref="D16"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 ref="E16" authorId="0" shapeId="0">
      <text>
        <r>
          <rPr>
            <b/>
            <sz val="8"/>
            <color indexed="81"/>
            <rFont val="Tahoma"/>
            <family val="2"/>
          </rPr>
          <t>A &amp; C:</t>
        </r>
        <r>
          <rPr>
            <sz val="8"/>
            <color indexed="81"/>
            <rFont val="Tahoma"/>
            <family val="2"/>
          </rPr>
          <t xml:space="preserve">
</t>
        </r>
        <r>
          <rPr>
            <b/>
            <sz val="10"/>
            <color indexed="81"/>
            <rFont val="Tahoma"/>
            <family val="2"/>
          </rPr>
          <t>Check out the total against the Period Revenue Ledger</t>
        </r>
      </text>
    </comment>
  </commentList>
</comments>
</file>

<file path=xl/sharedStrings.xml><?xml version="1.0" encoding="utf-8"?>
<sst xmlns="http://schemas.openxmlformats.org/spreadsheetml/2006/main" count="1849" uniqueCount="419">
  <si>
    <t>Deposit Schedule</t>
  </si>
  <si>
    <t>Updated:</t>
  </si>
  <si>
    <t/>
  </si>
  <si>
    <t>Daily Cash (DCR)</t>
  </si>
  <si>
    <t>Revenue</t>
  </si>
  <si>
    <t>Land Devel.</t>
  </si>
  <si>
    <t>Receipt /Direct</t>
  </si>
  <si>
    <t>Date</t>
  </si>
  <si>
    <t>Amount</t>
  </si>
  <si>
    <t>Account</t>
  </si>
  <si>
    <t>Review (LDR)</t>
  </si>
  <si>
    <t>Payment (DP)</t>
  </si>
  <si>
    <t>Deposited</t>
  </si>
  <si>
    <t>Used</t>
  </si>
  <si>
    <t>Project Name</t>
  </si>
  <si>
    <t>No.</t>
  </si>
  <si>
    <t>ACRES</t>
  </si>
  <si>
    <t>Community</t>
  </si>
  <si>
    <t>Comments</t>
  </si>
  <si>
    <t>Total</t>
  </si>
  <si>
    <t>Supervisor:   John Tracanna</t>
  </si>
  <si>
    <t>Project</t>
  </si>
  <si>
    <t>Applicant</t>
  </si>
  <si>
    <t>Name</t>
  </si>
  <si>
    <t>PTS No.</t>
  </si>
  <si>
    <t xml:space="preserve">                     Facilities Financing Section</t>
  </si>
  <si>
    <t>in AMRIS</t>
  </si>
  <si>
    <t xml:space="preserve">       Catherine Rom, Development Services (Mitigation &amp; Monitoring Coordination), MS 1102B</t>
  </si>
  <si>
    <t>DCR0011885</t>
  </si>
  <si>
    <t>University of San Diego School of Education</t>
  </si>
  <si>
    <t>Habitat acquisition mitigation of .04 acres of Coastal Sage Scrub at $25,000 per acre.</t>
  </si>
  <si>
    <t>DCR0013629</t>
  </si>
  <si>
    <t>University City</t>
  </si>
  <si>
    <t>Nexus Science Center, University City, LLC</t>
  </si>
  <si>
    <t>Habitat acquisition mitigation of .7 acres of Tier I and 4.7 acres of Tier I to Tier III habitat.</t>
  </si>
  <si>
    <t>DCR0014748</t>
  </si>
  <si>
    <t>Children's Hospital and Health Center</t>
  </si>
  <si>
    <t>Children's Hospital Parking Structure / Ronald McDonald House</t>
  </si>
  <si>
    <t>Biological mitigation of 2.4 acres of coastal sage scrub (Tier II) habitat.</t>
  </si>
  <si>
    <t>DCR0015207</t>
  </si>
  <si>
    <t>L17087, LLC       The Vista</t>
  </si>
  <si>
    <t>Vista at Rancho Bernardo</t>
  </si>
  <si>
    <t>Sch. No. 2005051093</t>
  </si>
  <si>
    <t>Biological mitigation for purchase of 0.64 acre (estimated at $25,000.00 per acre).</t>
  </si>
  <si>
    <t>for the Calendar Year 2006</t>
  </si>
  <si>
    <t>DCR0016727</t>
  </si>
  <si>
    <t>County of San Diego</t>
  </si>
  <si>
    <t>Habitat acquisition biological mitigation for 0.38 acre of land (estimated at $25,000.00 per acre).</t>
  </si>
  <si>
    <t xml:space="preserve">       Jeanne Krosch, City Planning and Community Investment, MS 5A</t>
  </si>
  <si>
    <t>cc:  Charlene M. Gabriel, Facilities Financing Program Manager</t>
  </si>
  <si>
    <t>Prepared by: City Planning &amp; Community Investment</t>
  </si>
  <si>
    <t>DP3988479</t>
  </si>
  <si>
    <t>Rancho Bernardo</t>
  </si>
  <si>
    <t>Serra Mesa</t>
  </si>
  <si>
    <t>Linda Vista</t>
  </si>
  <si>
    <t>San Dieguito River Park</t>
  </si>
  <si>
    <t>Lake Hodges Pedestrian/Bicycle Bridge</t>
  </si>
  <si>
    <t>San Diego River Wetland Creation</t>
  </si>
  <si>
    <t>City of San Diego Metropolitan Wastewater Dept.</t>
  </si>
  <si>
    <t>Interfund transfer from Fund 41506 - Sewer Utilities to the Habitat Acquisition Fund 10571 for the purchase of 4.1 acres as mitigation of upland environmental (Tier II Habitat) impacts associated with construction of the San Diego River Wetland Creation Project.</t>
  </si>
  <si>
    <t xml:space="preserve">       Lane MacKenzie, Real Estate Assets, MS 51A</t>
  </si>
  <si>
    <t>1/1/2006 - 12/31/2006</t>
  </si>
  <si>
    <t>North University City</t>
  </si>
  <si>
    <t>DCR0002480</t>
  </si>
  <si>
    <t>Diegan Coastal Sage Scrub</t>
  </si>
  <si>
    <t>Torrey Pines Science Park</t>
  </si>
  <si>
    <t>Southern San Diego</t>
  </si>
  <si>
    <t>HAF deposit as biological mitigation for .08 acre of Diegan coastal sage scrub and .11 acre of southern mixed chaparral.  Amount based on a value of $25,000 per acre and a mitigation ration  of 1:1 of Diegan coastal sage scrub and 0.5:1 for southern mixed chaparral.</t>
  </si>
  <si>
    <t>DCR0004157</t>
  </si>
  <si>
    <t>Chollas Creek 31, LLC</t>
  </si>
  <si>
    <t>Chollas Creek Villas</t>
  </si>
  <si>
    <t>SCh No. 2005061049</t>
  </si>
  <si>
    <t>HAF deposit as biological mitigation for .448 acre of  Tier II habitat.  Amount is based on a value of $25,000 per acre.</t>
  </si>
  <si>
    <t xml:space="preserve">                     Arwa Sayed</t>
  </si>
  <si>
    <t>FY 07 Period 07 (1/12/07) reports were used in preparing this analysis</t>
  </si>
  <si>
    <t>Principal</t>
  </si>
  <si>
    <t>DCR0011055</t>
  </si>
  <si>
    <t>Andrew Kann, Partners Planning and Engineering</t>
  </si>
  <si>
    <t>Aquirre Residence</t>
  </si>
  <si>
    <t>42-3940</t>
  </si>
  <si>
    <t>DP4182626</t>
  </si>
  <si>
    <t>Anne &amp; Robert Aguirre</t>
  </si>
  <si>
    <t xml:space="preserve">Refund to applicant for overpayment of administration fees.  </t>
  </si>
  <si>
    <t>DCR0012512</t>
  </si>
  <si>
    <t>College Grove LLC</t>
  </si>
  <si>
    <t>College Grove Condos</t>
  </si>
  <si>
    <t>MND, Condition 1 Combination of A &amp; B</t>
  </si>
  <si>
    <t>Mid City</t>
  </si>
  <si>
    <t xml:space="preserve">HAF deposit as biological mitigation for 0.75 which is the total required mitigation among for upland impacts.  </t>
  </si>
  <si>
    <t>DCR0012513</t>
  </si>
  <si>
    <t>Fairfield Kearny Mesa LP</t>
  </si>
  <si>
    <t>Parkview - Aero Court</t>
  </si>
  <si>
    <t>MND, Condition No. 1C</t>
  </si>
  <si>
    <t>Kearny Mesa</t>
  </si>
  <si>
    <t xml:space="preserve">HAF deposit as biological mitigation for the loss of .8 acres of coastal sage scrub (Tier II).  </t>
  </si>
  <si>
    <t>DCR0014096</t>
  </si>
  <si>
    <t>SD Community College District</t>
  </si>
  <si>
    <t>Mesa College East Entry and Parking Garage</t>
  </si>
  <si>
    <t>42-3913, Condition #11 &amp; #12.</t>
  </si>
  <si>
    <t>Clairemont Mesa &amp; Linda Vista</t>
  </si>
  <si>
    <r>
      <t xml:space="preserve">The payment of $34,650.00 is to satisfy the following conditions of the Site Development Permit #12 and that portion of #11, which addresses payment for impacts to upland mitigation as part of the MMRP.  1.26 Acres X $25,000.00 = $31,500.00 plus 10% admin fee of $3,150.00, total fees:  </t>
    </r>
    <r>
      <rPr>
        <b/>
        <sz val="10"/>
        <color indexed="8"/>
        <rFont val="Times New Roman"/>
        <family val="1"/>
      </rPr>
      <t>$34,650.00.</t>
    </r>
  </si>
  <si>
    <t>DCR0014408</t>
  </si>
  <si>
    <t>Sky Holmes</t>
  </si>
  <si>
    <t>American Horizons</t>
  </si>
  <si>
    <t>MND , Condition No. (1a)</t>
  </si>
  <si>
    <t>The applicant is paying into the City's Habitat Acquisition Fund the amount necessary to purchase 1.117 acres which is the total required mitigation amount for upland impacts.  The current Per-acre contribution amount for the Habitat Acquisition Fund is $25,000 per acre and additional 10 percent administration fee.      1.117 Acres X $25,000 = $27,925 plus admin fees of $2,792.00 = $30,717.00</t>
  </si>
  <si>
    <t>DCR0014910</t>
  </si>
  <si>
    <t>Ferring Pharmaceuticals</t>
  </si>
  <si>
    <t>MND , Conditions No. (B1a) &amp; (C1a)</t>
  </si>
  <si>
    <t>Torrey Pines</t>
  </si>
  <si>
    <t>The applicant is paying into the City's Habitat Acquisition Fund the amount necessary to purchase .08 acres.  The amount estimated is $2,200.00 which compensates for the mitigation for direct on-site impacts to biological resources and which also include 10% of the total for administrative costs. The current Per-acre contribution amount for the Habitat Acquisition Fund is $25,000 per acre and additional 10 percent administration fee.    0.08 Acres X $25,000 = $2,000.00 plus admin fees of $200 = $2,200.00.  Also, per Condition C1a, the applicant is providing a payment of $5,000.00 to purchase 0.20 acres plus the %10 admin fee. .20 Acres X $25,000 = 5,000.00 + 10% Admin Fee = $5,500.00.</t>
  </si>
  <si>
    <t>DCR0015344</t>
  </si>
  <si>
    <t>Mike Knapton</t>
  </si>
  <si>
    <t>Los Californias Center</t>
  </si>
  <si>
    <t>MND, Biological Resources, 1a &amp; 1b.</t>
  </si>
  <si>
    <t>Otay Mesa</t>
  </si>
  <si>
    <t xml:space="preserve">The applicant is paying into the City's Habitat Acquisition Fund the amount necessary to purchase .7 acres.  The amount estimated is $17,500.00 which satisfies the mitigation acreage requirement for impacts outside the MHPA that would be mitigated inside the MHPA. This amount also includes 10% of the total for administrative costs. The current Per-acre contribution amount for the Habitat Acquisition Fund is $25,000 per acre and additional 10 % administration fee.    (0.7 Acres X $25,000 = $17,500.00) plus admin fees of $1,750.00 = $19,250.00.  </t>
  </si>
  <si>
    <t>DCR0019379</t>
  </si>
  <si>
    <t>Ocean Pacific II, LLC</t>
  </si>
  <si>
    <t>Romero Residence</t>
  </si>
  <si>
    <t>La Jolla</t>
  </si>
  <si>
    <r>
      <t xml:space="preserve">This deposit to the HAF is to mitigate for impacts to 0.039 acres of Maritime Succulent Scrub at a ratio of 1:1 and 0.088 acre of Non-Native Grassland at a ratio of  0.5:1  for a total of 0.044 acre in accordance with the City of San Diego Land Development Code Biology Guidelines (adopted September 28, 1999, Amended May 19, 2001), by paying into the City of San Diego's Habitat Acquisition Fund based on the current price of $25,000 per acre, for a total of $2,075.00.  The contribution amount for the HAF is ($25,000 X 0.039 Acres) at a 1:1 ratio = $975.00 plus ($25,000 X 0..088 Acres) at a 0.5:1 ratio = $1,100.00.  </t>
    </r>
    <r>
      <rPr>
        <b/>
        <sz val="9"/>
        <color indexed="8"/>
        <rFont val="Times New Roman"/>
        <family val="1"/>
      </rPr>
      <t>Total of $975.00 + $1,100.00 = $2,075.00</t>
    </r>
  </si>
  <si>
    <t>for the Calendar Year 2007</t>
  </si>
  <si>
    <t>1/1/2007 - 12/31/07</t>
  </si>
  <si>
    <r>
      <t xml:space="preserve">Admin. </t>
    </r>
    <r>
      <rPr>
        <b/>
        <sz val="12"/>
        <color indexed="10"/>
        <rFont val="Times New Roman"/>
        <family val="1"/>
      </rPr>
      <t>(1)</t>
    </r>
  </si>
  <si>
    <r>
      <t xml:space="preserve">Prop C Transfer Fees </t>
    </r>
    <r>
      <rPr>
        <b/>
        <sz val="12"/>
        <color indexed="10"/>
        <rFont val="Times New Roman"/>
        <family val="1"/>
      </rPr>
      <t>(2)</t>
    </r>
  </si>
  <si>
    <t>DCR001423</t>
  </si>
  <si>
    <t>78950/    77199</t>
  </si>
  <si>
    <t>SANDAG</t>
  </si>
  <si>
    <t>Sabre Springs/Penasquitos Bus Rapid Transit Ctr.</t>
  </si>
  <si>
    <t>N/A</t>
  </si>
  <si>
    <t>Habitat Acquisition Fund deposit as mitigation for 0.95 acres (0.59 acres of Diegan coastal sage scrub plus 0.36 acre of non-native grassland) based on a value of $35,000 per acre plus 10% for administration fee.</t>
  </si>
  <si>
    <t>DCR0004477</t>
  </si>
  <si>
    <t>78950/      77199</t>
  </si>
  <si>
    <t>Rady Children's Hospital San Diego</t>
  </si>
  <si>
    <t>Habitat Acquisition Fund deposit as mitigation for the purchase of .90 acres of Tier II Diegan coastal sage scrub native grassland based on a value of $25,000 per acre plus an additional 10% administration fee.</t>
  </si>
  <si>
    <t>DCR0005677</t>
  </si>
  <si>
    <t>Towne Centre Science Park LP</t>
  </si>
  <si>
    <t>Town Centre Science Park</t>
  </si>
  <si>
    <t>University</t>
  </si>
  <si>
    <t>Habitat Acquisition Fund deposit as mitigation for the purchase of 0.36 acres of on-site impacts to scrub oak chaparral habitat and 0.9-acre of off-site impacts to Diegan coastal sage scrub based on a value of $25,000 per acre and no additional 10% administration fee.</t>
  </si>
  <si>
    <t>DCR0007860</t>
  </si>
  <si>
    <t>Ryan Stone</t>
  </si>
  <si>
    <t>Stone Residence</t>
  </si>
  <si>
    <t>Habitat Acquisition Fund deposit as mitigation for the purchase of 0.06 acres of Tier I Torrey Pines based on a value of $25,000 per acre plus an additional 10% administration fee.</t>
  </si>
  <si>
    <t>Note:</t>
  </si>
  <si>
    <t>(1) Beginning July, 2007, revenue account 77199 is being used for administrative portion of HAF.</t>
  </si>
  <si>
    <t>(2) Beginning January, 2008, revenue account 77159 will be used to reflect HAF resulting from the Proposition C agreement</t>
  </si>
  <si>
    <t xml:space="preserve">      between the City and Westshaw Assoc., L.P. (Manchester Grand Del Mar), approved 7/14/97 (R-288960) and amended 3/18/02 (R-296182)</t>
  </si>
  <si>
    <t>for the Calendar Year 2008</t>
  </si>
  <si>
    <t>1/1/2008 - 06/30/08</t>
  </si>
  <si>
    <t>2008-0011474</t>
  </si>
  <si>
    <t>Manchester Dev of Villas at Grand Del Mar Place</t>
  </si>
  <si>
    <t>Del Mar Mesa</t>
  </si>
  <si>
    <t>2008-0012337</t>
  </si>
  <si>
    <t>2008-0012338</t>
  </si>
  <si>
    <t>2008-0016873</t>
  </si>
  <si>
    <t>2008-0020224</t>
  </si>
  <si>
    <t>2008-0020913</t>
  </si>
  <si>
    <t>2008-020913</t>
  </si>
  <si>
    <t>6/23/008</t>
  </si>
  <si>
    <r>
      <t>(1)</t>
    </r>
    <r>
      <rPr>
        <sz val="14"/>
        <rFont val="Times New Roman"/>
        <family val="1"/>
      </rPr>
      <t xml:space="preserve"> Beginning July, 2007, revenue account 77199 for administrative portion of HAF as of 7/1/2007.</t>
    </r>
  </si>
  <si>
    <r>
      <t>(2)</t>
    </r>
    <r>
      <rPr>
        <sz val="14"/>
        <rFont val="Times New Roman"/>
        <family val="1"/>
      </rPr>
      <t xml:space="preserve"> Beginning January, 2008, revenue account 77159 will be used to reflect HAF resulting from the Proposition C agreement</t>
    </r>
  </si>
  <si>
    <t xml:space="preserve">      between the City and Westshaw Assoc., L.P (Manchester Grand Del Mar), approved 7/14/97 (R-288960) and amended 3/18/02 (R-296182)</t>
  </si>
  <si>
    <t>1/1/2008 - 12/31/08</t>
  </si>
  <si>
    <t>Unit VU 8-4-6</t>
  </si>
  <si>
    <t>Unit VU 8-4-9</t>
  </si>
  <si>
    <t>Unit VU 8-4-2</t>
  </si>
  <si>
    <t>Unit VU 8-1-3</t>
  </si>
  <si>
    <t>Unit VU 8-4-10</t>
  </si>
  <si>
    <t>2009-0000080</t>
  </si>
  <si>
    <t>Unit VU 8-2-2</t>
  </si>
  <si>
    <t>Unit VU 8-2-5</t>
  </si>
  <si>
    <t>2009-0005339</t>
  </si>
  <si>
    <t>For Unit VU 8-4-8</t>
  </si>
  <si>
    <t>2009-0006079</t>
  </si>
  <si>
    <t>Sabre Springs Bus Rapid Transit (BRT) Station</t>
  </si>
  <si>
    <t>2009-0008044</t>
  </si>
  <si>
    <t>DP3994406 (Interfund Transfer, JV22622 I)</t>
  </si>
  <si>
    <t>for the Calendar Year 2009</t>
  </si>
  <si>
    <t>1/1/2009 - 06/30/2009</t>
  </si>
  <si>
    <t>DCR011191</t>
  </si>
  <si>
    <t>Scripps Green</t>
  </si>
  <si>
    <t>Scripps Green Medical Office</t>
  </si>
  <si>
    <t>Habitat Acquisition Fund Deposit at Scripps Green Medical Office located at 10666 North Torrey Pines Rd/JO 194426.</t>
  </si>
  <si>
    <t>2009-0012959</t>
  </si>
  <si>
    <t>International Traders Services, Inc</t>
  </si>
  <si>
    <t>Habitat Acquisition Fund Deposit as part of the settlement agreement of the Case People V. Barsa, et. Superior Ct. Case No. 37-2008-00093171-CU-MC-CTL</t>
  </si>
  <si>
    <t>1/1/2009 - 12/31/2009</t>
  </si>
  <si>
    <t>Checking with DSD</t>
  </si>
  <si>
    <t>SAP Doc Number 9100000052</t>
  </si>
  <si>
    <t>for the Calendar Year 2010</t>
  </si>
  <si>
    <t>1/1/2010 - 06/30/2010</t>
  </si>
  <si>
    <t>SAP Doc Number 9100017332</t>
  </si>
  <si>
    <t>SAP Revenue Account</t>
  </si>
  <si>
    <t>AMRIS Revenue/</t>
  </si>
  <si>
    <t>77199/422043</t>
  </si>
  <si>
    <t>78950/421005</t>
  </si>
  <si>
    <t>TBD fr DSD Staff</t>
  </si>
  <si>
    <t>SAP Doc Number 100075248</t>
  </si>
  <si>
    <t>SAP Doc 9100024334</t>
  </si>
  <si>
    <t>W. Waignwright Fishburn Jr</t>
  </si>
  <si>
    <t>Fisburn Residence-Grading/JOs 387267/387268/391174</t>
  </si>
  <si>
    <t>Fishburn Residence</t>
  </si>
  <si>
    <t>D R Horton</t>
  </si>
  <si>
    <t xml:space="preserve">Imp/Grading for El Camino Real </t>
  </si>
  <si>
    <t>Related to El Camino Real Street Widening/JO 391661 &amp; JO 391662/ 35346-D Gradi. &amp; Imp Plans El Camino Real</t>
  </si>
  <si>
    <t>PTS</t>
  </si>
  <si>
    <t>Invoice No.</t>
  </si>
  <si>
    <t>cc:  Tom Tomlinson, Facilities Financing Program Manager</t>
  </si>
  <si>
    <t>1/1/2010 - 12/31/2010</t>
  </si>
  <si>
    <t>Group 665 Sewer Project's HAF Contribution for 0.185 AC of upland impact x 35K per acre = $6,475. Deposit processed by E&amp;CP's staff.</t>
  </si>
  <si>
    <t>Group 665 Sewer Project's HAF Contribution for the 10% admin Fee = $647.50 (per the 0.185 AC of upland impact x 35K per acre = $6,475). Deposit processed by E&amp;CP's staff.</t>
  </si>
  <si>
    <t>via email</t>
  </si>
  <si>
    <t>Sewer Group 665 Project B-00326</t>
  </si>
  <si>
    <t>Roman Anissi</t>
  </si>
  <si>
    <t>JO#391662</t>
  </si>
  <si>
    <t>B-00326</t>
  </si>
  <si>
    <t>JO#387268</t>
  </si>
  <si>
    <t xml:space="preserve">       April McCusker, Real Estate Assets, MS 51A</t>
  </si>
  <si>
    <t>1/1/2011 - 6/30/2011</t>
  </si>
  <si>
    <t>for the Calendar Year 2011</t>
  </si>
  <si>
    <t>SAP Doc Number 9100120359</t>
  </si>
  <si>
    <t>Deposit Schedule HAF Fund 200401</t>
  </si>
  <si>
    <t>SAP Doc Number 100197538</t>
  </si>
  <si>
    <t>E&amp;CP CIP Project Sheila Bose</t>
  </si>
  <si>
    <t xml:space="preserve">West Lewis &amp; Falcon Mini-Park, </t>
  </si>
  <si>
    <t>MND 150839</t>
  </si>
  <si>
    <t>via SAP JV#10197538</t>
  </si>
  <si>
    <t>0.07 acres of upland impact x $35,000 plus $10% Admin Fee, $245 = $2,695.00 for the West Lewis and Falcon Mini Park CIP Project. Deposit processed by E&amp;CP's staff</t>
  </si>
  <si>
    <t>0.07 acres of upland impact x $35,000 plus $10% Admin Fee, $245 = $2,695.00 for the West Lewis and Falcon Mini Park CIP Project. Deposit processed by E&amp;CP's staff.</t>
  </si>
  <si>
    <t>SAP Doc Number 100075462</t>
  </si>
  <si>
    <t>E&amp;CP CIP Project Carrie Purcell</t>
  </si>
  <si>
    <t>USIU Miramar Trunk Sewer</t>
  </si>
  <si>
    <t>SDP/EPT PTS#158918, WBS B-00334.02.06 MND No. 33131</t>
  </si>
  <si>
    <t>via SAP JV#100175462</t>
  </si>
  <si>
    <t>SAP Doc 9100066821</t>
  </si>
  <si>
    <t>Option B of the MND No. 33131 contribution for 0.44 acres of added required mitigation of impacts to upland vegetation @ $35,000 per acre = $15,400 plus a 10% administrative fee $1,540 = $16,940. Deposit processed by PUD's staff</t>
  </si>
  <si>
    <t>SAP Doc Number 100252780</t>
  </si>
  <si>
    <t>via SAP JV#100252780</t>
  </si>
  <si>
    <t>Allan Cooper Engineering</t>
  </si>
  <si>
    <t>McKean SDP Fence</t>
  </si>
  <si>
    <t>PTS Inv.#354834 issued on 8/25/2010</t>
  </si>
  <si>
    <t>For McKean SDP Fence Project</t>
  </si>
  <si>
    <t>Allan Cooper Engineering by DSD Staff</t>
  </si>
  <si>
    <t>Journal Entry processed by DSD to transfer HAF payment to HAF Fund 200401, that was incorrectly posted to the DSD Fund. The $60,984 was posted to the principal account. The portion for the admin fee in the amount of $5,553 need to be transferred from this principal account to the admin account.</t>
  </si>
  <si>
    <t>1/1/2011 - 12/30/2011</t>
  </si>
  <si>
    <t>TBD</t>
  </si>
  <si>
    <t xml:space="preserve">       Craig Hooker, Development Services (City Planning and Community Investment, MS 5A</t>
  </si>
  <si>
    <t>Valencia Business Park (a.ka.a Potter Tract Site)</t>
  </si>
  <si>
    <t>This fee has been transferred into the City of San Diego’s Habitat Acquisition Fund (Fund No. 200401). Payment of this fee mitigates for impacts to 2.4 acres of Coastal Sage Scrub (at a 1:1 ratio) and 10.83 acres of Non-Native Grassland (at a 0.5:1 ratio or 5.415 acres) for a total of 7.815 acres associated with the Valencia Business Park (a.ka. Potter Tract) project located withing the eastern portion of the Central Imperial Component Area in the Valencia Park Neighborhood.</t>
  </si>
  <si>
    <t>LDR No. 96-7729 (Dated April 27, 2000)</t>
  </si>
  <si>
    <t>via SAP JV#100253290</t>
  </si>
  <si>
    <t>SAP Doc Number 100253290</t>
  </si>
  <si>
    <t>for Principal</t>
  </si>
  <si>
    <t>424088 (Transfers from Other Agency)</t>
  </si>
  <si>
    <t>SEDC</t>
  </si>
  <si>
    <t>Total HAF Principal/Transfers Collected:</t>
  </si>
  <si>
    <t>Total Admin Fees Collected:</t>
  </si>
  <si>
    <t>Total HAF Fees Collected for Calendar Year 2011:</t>
  </si>
  <si>
    <t>($286,459 - $5553 to be transferred to admin account)</t>
  </si>
  <si>
    <t>($3,010 + $5,553 - includes the $5553 to be tranferred from the Principal Account)</t>
  </si>
  <si>
    <t>No Admin Fees Charged to SEDC</t>
  </si>
  <si>
    <t>Per Comptroller's SEDC payment has been posted to 424088 tranf fr Other Agency.</t>
  </si>
  <si>
    <t>SAP Doc Number 9100128336</t>
  </si>
  <si>
    <t>for the Calendar Year 2012</t>
  </si>
  <si>
    <t>1/1/2012 - 12/30/2012</t>
  </si>
  <si>
    <t>1/1/2012 - 06/30/2012</t>
  </si>
  <si>
    <t>SAP Doc Number 100345521</t>
  </si>
  <si>
    <t>SAP Doc Number 9100179105</t>
  </si>
  <si>
    <t>SAP Doc Number 9100184099</t>
  </si>
  <si>
    <t>Scripps Miramar Ranch</t>
  </si>
  <si>
    <t>E&amp;CP PM/City Project</t>
  </si>
  <si>
    <t>263540 &amp;263542</t>
  </si>
  <si>
    <t>Mission V alley</t>
  </si>
  <si>
    <t>444363,364 &amp; 365</t>
  </si>
  <si>
    <t>1/1/2013 - 06/30/2013</t>
  </si>
  <si>
    <t>1/1/2013 - 12/31/2013</t>
  </si>
  <si>
    <t>SAP Doc Number 9100258381</t>
  </si>
  <si>
    <t>SAP Doc Number 9100267010</t>
  </si>
  <si>
    <t>SAP Doc Number 9100267616</t>
  </si>
  <si>
    <r>
      <t>(1)</t>
    </r>
    <r>
      <rPr>
        <sz val="14"/>
        <rFont val="Times New Roman"/>
        <family val="1"/>
      </rPr>
      <t xml:space="preserve"> Beginning July, 2007, revenue account 77199/SAP422043 for administrative portion of HAF as of 7/1/2007.</t>
    </r>
  </si>
  <si>
    <t>Mira Mesa</t>
  </si>
  <si>
    <t>Verizon Scripps Reservoir</t>
  </si>
  <si>
    <t>SAP Doc Number 100638319</t>
  </si>
  <si>
    <t>Navajo</t>
  </si>
  <si>
    <t>Fontaine St Storm Drain</t>
  </si>
  <si>
    <t>NAVAJO Public Project (MMRP) Removal and replacement of an existing deteriorated 24-inch corrugated metal pipe with a new 250-foot long 24-inch reinforced concrete pipe to be installed in the existing storm drain alignment.   ***For MMC tracking purposes only - no ministerial permits issued on public project*** See  Disc PTS 264038.0.29 acres as required by Condition B.I.a of MND 264038 (for Site Development Permit No. 929310 - PTS No. 264038) - HAF fee calculated at (0.29 x $35,000) + (10% x $10,150) = $11,165.00 (WBS# B-00607)</t>
  </si>
  <si>
    <t>352425/264038</t>
  </si>
  <si>
    <t>SAP Doc Number 100642534</t>
  </si>
  <si>
    <t xml:space="preserve"> SCRIPPS MIRAMAR RANCH(WBS# B-10165.02.06)  MMRP Conditions tracking to remove an existing pipeline and replace it with 300 feet of new pipeline in the same location.  Work also includes the repair and stabilization of the adjacent eroded slope. Project recorded as paid in PTS#350494 per Invoice 522060 Dated 12/10/2013. </t>
  </si>
  <si>
    <t>NAVAJO Public Project (MMRP) Removal and replacement of an existing deteriorated 24-inch corrugated metal pipe with a new 250-foot long 24-inch reinforced concrete pipe to be installed in the existing storm drain alignment.   ***For MMC tracking purposes only - no ministerial permits issued on public project*** See  Disc PTS 264038.0.29 acres as required by Condition B.I.a of MND 264038 (for Site Development Permit No. 929310 - PTS No. 264038) - HAF fee calculated at (0.29 x $35,000) + (10% x $10,150) = $11,165.00 (WBS# B-00607). Project recorded as paid in PTS#352425 per Invoice 524595</t>
  </si>
  <si>
    <t>La Jolla Grading</t>
  </si>
  <si>
    <t>SD Diversified/Irvine Co</t>
  </si>
  <si>
    <t>18 Inch Sewer &amp; Grading</t>
  </si>
  <si>
    <t>Costa Verde Hotel LLC</t>
  </si>
  <si>
    <t>SAP Doc Number 9100259203</t>
  </si>
  <si>
    <t>NUC</t>
  </si>
  <si>
    <t>OTAY MESA:  JO 426929, Grading and Improvement plans for a minimart and gas station submitted for review, project is located in base zone OMDD-INDUST-SUBD, within the Airport Environs overlay zone.  See replacement project 334816 to complete As GradedHAF invoiced AFTER permit issuance for the associated MMRP 32284:  to purchase 1.58 acres of Tier IIIB habitat.  Contribution of 1.58 acres would satisfy the .5:1 mitigation acreage requirement for impacts outside the MHPA that would be mitigated inside the MHPA.</t>
  </si>
  <si>
    <t>World Petrol III Grading</t>
  </si>
  <si>
    <t>City National Bank</t>
  </si>
  <si>
    <t>MIRA MESA, IO#23431133  (PROCESS 5)  Vacation, SDP, CDP amend CDP #7293 &amp; SDP #7294 to construct perimeter fencing, lighting, &amp; vacations to slope easement and portions of conservation easement on a 11.20 acre site north of 10251 Vista Sorrento Pkwy in the IL-3-1 &amp; RS-1-8, Zone, Coastal Overlay (non-appealable), Accident Potential Zone, Airport Influence Area, FAA Part 77, Residential Tandem Parking. Mira Mesa Community Plan, Council District 5. Notice Cards=3Plan-MSCP due date was 09/12/12</t>
  </si>
  <si>
    <t>PH FBI SD LLC</t>
  </si>
  <si>
    <t>SD Professional Office Bldg</t>
  </si>
  <si>
    <t>522060/Credit memo</t>
  </si>
  <si>
    <t>524595/Credit Memo</t>
  </si>
  <si>
    <t>Total HAF Fees Collected for Calendar Year 2013:</t>
  </si>
  <si>
    <t xml:space="preserve">       Jeanne Krosch, Planning, Neighborhoods, and Economic Development/MSCP, MS 56D </t>
  </si>
  <si>
    <t xml:space="preserve">       Holly Smit-Kicklighter Planning, Neighborhoods, and Economic Development/MSCP, MS 56D </t>
  </si>
  <si>
    <t>cc:  Scott Mercer, Planning, Neighborhoods, and Economic Development/FF Program Manager, MS606F</t>
  </si>
  <si>
    <t xml:space="preserve">Public Project (B-00607) </t>
  </si>
  <si>
    <t xml:space="preserve">Public Project (B-10165) </t>
  </si>
  <si>
    <t>Acres Info not in PTS/El Nino.</t>
  </si>
  <si>
    <t>UNIVERSITY J.O.# 432096 Public Right of Way Permit for off site improvements to Monte Verde for the installation of an 18" sewer main in Genesee Ave &amp; Rose Canyon.   Reference PDP 10761/SDP 372422/PROW464724.  Acres info not in PTS/El Nino</t>
  </si>
  <si>
    <t>for the Calendar Year 2013</t>
  </si>
  <si>
    <t>1/1/2014 - 12/31/2014</t>
  </si>
  <si>
    <t>Mission Valley</t>
  </si>
  <si>
    <t>SAP Doc Number 9100275582</t>
  </si>
  <si>
    <t>SAP Doc Number 9100277272</t>
  </si>
  <si>
    <t>SAP Doc Number 100659235</t>
  </si>
  <si>
    <t>SAP Doc Number 9100298338</t>
  </si>
  <si>
    <t>SAP Doc Number 9100299922</t>
  </si>
  <si>
    <t>SAP Doc Number 9100324655</t>
  </si>
  <si>
    <t>SAP Doc Number 9100326868</t>
  </si>
  <si>
    <t>Total HAF Fees Collected for Calendar Year 2014:</t>
  </si>
  <si>
    <t>cc:  Scott Mercer, Planning, Facilities Financing /FF Supervising Project Manager, MS606F</t>
  </si>
  <si>
    <t xml:space="preserve">       Holly Smit-Kicklighter Planning/MSCP, MS 56D </t>
  </si>
  <si>
    <t xml:space="preserve">       Jeanne Krosch, Planning/MSCP, MS 56D </t>
  </si>
  <si>
    <t>for the Calendar Year 2014</t>
  </si>
  <si>
    <t>SAP Doc Number 9100277272/100673217</t>
  </si>
  <si>
    <t>SAP Doc Number 9100277272/9100280259</t>
  </si>
  <si>
    <t>SS</t>
  </si>
  <si>
    <t>Rancho Penasquitos</t>
  </si>
  <si>
    <t>Pacific Highlands Ranch</t>
  </si>
  <si>
    <t>To satisfy condition C of MMRP for the project 317590. The requirement mitigates for  lose of 2.1 acres of habitat at the current rate of $35,000 per acre.</t>
  </si>
  <si>
    <t>Village Triangle Partners, LLC</t>
  </si>
  <si>
    <t>Pacific Highlands Ranch Village Project (Carolina Grading)</t>
  </si>
  <si>
    <t>Kaiser Demo</t>
  </si>
  <si>
    <t>HAF Fee for EIR 274240. Total Fees calculated at $35,000 X the equivalent impact area of 0.40 acres plus 10% admin fee so grand total of $15,400</t>
  </si>
  <si>
    <t>Hensel Phelps</t>
  </si>
  <si>
    <t>Keary Mesa</t>
  </si>
  <si>
    <t xml:space="preserve"> SCRIPPS MIRAMAR RANCH(WBS# B-10165.02.06)  MMRP Conditions tracking to remove an existing pipeline and replace it with 300 feet of new pipeline in the same location.  Work also includes the repair and stabilization of the adjacent eroded slope </t>
  </si>
  <si>
    <t>HAF fee for 0.3 acres of mitigation per Condition B.I.a of MND 215568 (for Site Development Permit No. 1188609 - PTS No. 215568) - Fee calculated at (0.3 x $35,000) + (10% x $10,500) = $11,550</t>
  </si>
  <si>
    <t>Soiuth Coast Communities</t>
  </si>
  <si>
    <t>Silberberger</t>
  </si>
  <si>
    <t>This proejct is for tracking environmental MMRP and HAF payment.</t>
  </si>
  <si>
    <t>Public Project Poway Road Bike Path</t>
  </si>
  <si>
    <t>City Project</t>
  </si>
  <si>
    <t>Almazon St/Khouli Residence</t>
  </si>
  <si>
    <t>MK Developers</t>
  </si>
  <si>
    <t>47th St Self Storage Project</t>
  </si>
  <si>
    <t>Patric Deboer</t>
  </si>
  <si>
    <t>The Quarry Falls project is to be built in 9 phases 1 of which is already complete.  The total Habitat Acquisition Fund Fees required by the Environmental Impact Report totaled $262,150 plus a 10% administrative Fee of $26,215 for a grand total of $288,365.00.  This total is to be divided among the remaining 8 phases of the project.  For phase G, H and I that total is 98,306.25 + $9,830.64 for a total of $108,136.89 which is reflected in the HAF mitigation fees and administrative fees added.</t>
  </si>
  <si>
    <t>Quarry Falls, LLC</t>
  </si>
  <si>
    <t>Civita (Unit G, H &amp; I)</t>
  </si>
  <si>
    <t>The Quarry Falls project is to be built in 9 phases.  The total Habitat Acquisition Fund Fees required by the Environmental Impact Report totaled $262,150 plus a 10% administrative Fee of $26,215 for a grand total of $288,365.00.  This total is to be divided amoung the remaining 8 phases of the project.  For phase D that total is $32,768.75 + $3,276.88 for a total of $36,045.63 which is reflected in the HAF mitigation fees and administrative fees added.</t>
  </si>
  <si>
    <t>Mr. Mark K Radelow for Quarry Falls, LLC</t>
  </si>
  <si>
    <t>Civita (Unit  D)</t>
  </si>
  <si>
    <t xml:space="preserve">PDF of HAF payment found at pathway: I:\All\MMC\Project Notes\Discretionary Projects\100000 - 199999\189365 - Poway Road Bike Path\PHASE I - II\HAF. </t>
  </si>
  <si>
    <t>Public Project(B-10165)</t>
  </si>
  <si>
    <t>Public Project (CIP)</t>
  </si>
  <si>
    <t>1/1/2014 - 06/30/2014</t>
  </si>
  <si>
    <t>South Coast Communities</t>
  </si>
  <si>
    <t>Public Project Poway Road Bike Path - Class I</t>
  </si>
  <si>
    <t xml:space="preserve">Miramar Ranch North &amp; Scripps Ranch </t>
  </si>
  <si>
    <t>for the Calendar Year 2015</t>
  </si>
  <si>
    <t>1/1/2015 - 06/30/2015</t>
  </si>
  <si>
    <t>1/1/2015 - 12/31/2015</t>
  </si>
  <si>
    <t>SAP Doc Number 9100337017</t>
  </si>
  <si>
    <t>Total HAF Fees Collected for Calendar Year 2015:</t>
  </si>
  <si>
    <t>SAP Doc Number 9100374755</t>
  </si>
  <si>
    <t>MIRA MESA: Parcel Map, Grading &amp; Public Improvement,per . Site Development Plan 597880, Planned Development Permit 779489, Neighborhood Development Permit 985059, Map Waiver 597879 under PTS 166524.  **Concurrent Processing Agreement**</t>
  </si>
  <si>
    <t>Wagner Rezone</t>
  </si>
  <si>
    <t>Scripps Park West, LLC</t>
  </si>
  <si>
    <t>MIRA MESA ... IP-2-1 ... Building permit for tenant improvement for office on first floor of shell building, new construction of suspended ceilings, doors and all related mechanical and electrical fixtures. No plumbing work. Separate permit for misc. is requirrd.          Overlays: AEOZ.  ESL for Sensitive Biologic Resources and Steep Hillsides.  Airports: AIA,  FAA Part 77 Notification Area</t>
  </si>
  <si>
    <t>Torrey Brooke Grading</t>
  </si>
  <si>
    <t>La Mesa Fund Control &amp; Escrow</t>
  </si>
  <si>
    <t>Torrey Highlands</t>
  </si>
  <si>
    <t>MSCP Acres Calculation not in El Nino PTS</t>
  </si>
  <si>
    <t>for the Fiscal Year 2015</t>
  </si>
  <si>
    <t>7/1/2014 - 06/30/2015</t>
  </si>
  <si>
    <t>MIRA MESA ... IP-2-1 ... Building permit for tenant improvement for office on first floor of shell building, new construction of suspended ceilings, doors and all related mechanical and electrical fixtures. No plumbing work. Separate permit for misc. is requirrd.          Overlays: AEOZ.  ESL for Sensitive Biologic Resources and Steep Hillsides.  Airports: AIA,  FAA Part 77 Notification Area.  Parcel Map, Grading &amp; Public Improvement per Site Development Permit 985059 MAP Waiver 597879 under PTS166524, ** Concurrent Processing Agreement**</t>
  </si>
  <si>
    <t>SAP Doc Number 9100382344</t>
  </si>
  <si>
    <t>Mohammad Ehsan</t>
  </si>
  <si>
    <t>Ehsan Residence</t>
  </si>
  <si>
    <t>Jacobs Center (Ck#46903)</t>
  </si>
  <si>
    <t>Northwest Village</t>
  </si>
  <si>
    <t>Encanto</t>
  </si>
  <si>
    <t>Fees were not entered initially, but are required as part of the MMRP. .38 acres x $35,000 = $13,300 plus admin fee of10% .10 x $13,300 = $1,330. Total of $14,630.</t>
  </si>
  <si>
    <t>Atlas Footing Repair Inc. (Ck#9892)</t>
  </si>
  <si>
    <t>Castaneda Residence Fdn Rep 2</t>
  </si>
  <si>
    <t>Greater North Park</t>
  </si>
  <si>
    <t>This $1 default error/ need to be reversed by DSD Staff/Plan Issuer Maria Jimenez</t>
  </si>
  <si>
    <t>SAP Doc Number 9100386126</t>
  </si>
  <si>
    <t>This need to follow up applicant to pay HAF Principal Fee.  Processed by Antoinette Gibbs.</t>
  </si>
  <si>
    <t xml:space="preserve">SAP Doc Number </t>
  </si>
  <si>
    <t>This $1 default error/ need to be reversed by DSD Staff/Plan Issuer Perlita Bautista ?</t>
  </si>
  <si>
    <t>for the Calendar Year 2016</t>
  </si>
  <si>
    <t>1/1/2016 - 12/31/2016</t>
  </si>
  <si>
    <t>Total HAF Fees Collected for Calendar Year 2016:</t>
  </si>
  <si>
    <t xml:space="preserve">SAP Doc Number
</t>
  </si>
  <si>
    <t>SAP Doc Number
9100421842</t>
  </si>
  <si>
    <t>SAP Doc Number
9100421987</t>
  </si>
  <si>
    <t>SAP Doc Number
9100452625</t>
  </si>
  <si>
    <t>Del Vino LLC</t>
  </si>
  <si>
    <t>Del Vino Grading/ROW</t>
  </si>
  <si>
    <t xml:space="preserve"> </t>
  </si>
  <si>
    <t>SAP Doc Number</t>
  </si>
  <si>
    <t>Principal Amount Deposited</t>
  </si>
  <si>
    <t>Admin Amount Deposited</t>
  </si>
  <si>
    <t>Project - Applicant Name</t>
  </si>
  <si>
    <t>PTS Invoice Number</t>
  </si>
  <si>
    <t>PTS Invoice Date</t>
  </si>
  <si>
    <t>NA</t>
  </si>
  <si>
    <t xml:space="preserve">Invoice Status: Paid on 704600 Sheffield, Megan </t>
  </si>
  <si>
    <t>..</t>
  </si>
  <si>
    <t>SAP DepositDi Date</t>
  </si>
  <si>
    <t>Del Mar Estates/Discretionary PTS 131388</t>
  </si>
  <si>
    <t xml:space="preserve">       Kim Roeland, Planning/MSCP, MS 56D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</si>
</sst>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_);\(&quot;$&quot;#,##0\)"/>
    <numFmt numFmtId="7" formatCode="&quot;$&quot;#,##0.00_);\(&quot;$&quot;#,##0.00\)"/>
    <numFmt numFmtId="164" formatCode="0.000"/>
    <numFmt numFmtId="165" formatCode="[$-409]mmmm\ d\,\ yyyy;@"/>
    <numFmt numFmtId="166" formatCode="0.0"/>
    <numFmt numFmtId="167" formatCode="&quot;$&quot;#,##0.00"/>
  </numFmts>
  <fonts count="31">
    <font>
      <sz val="12"/>
      <name val="Arial"/>
    </font>
    <font>
      <sz val="8"/>
      <name val="Arial"/>
      <family val="2"/>
    </font>
    <font>
      <b/>
      <sz val="12"/>
      <name val="Swis721 BT"/>
    </font>
    <font>
      <sz val="10"/>
      <name val="Swis721 BT"/>
    </font>
    <font>
      <b/>
      <sz val="18"/>
      <name val="Swis721 BT"/>
    </font>
    <font>
      <sz val="14"/>
      <name val="Arial"/>
      <family val="2"/>
    </font>
    <font>
      <sz val="12"/>
      <color indexed="8"/>
      <name val="Times New Roman"/>
      <family val="1"/>
    </font>
    <font>
      <sz val="12"/>
      <name val="Times New Roman"/>
      <family val="1"/>
    </font>
    <font>
      <b/>
      <sz val="14"/>
      <name val="Times New Roman"/>
      <family val="1"/>
    </font>
    <font>
      <sz val="14"/>
      <name val="Times New Roman"/>
      <family val="1"/>
    </font>
    <font>
      <b/>
      <sz val="18"/>
      <name val="Times New Roman"/>
      <family val="1"/>
    </font>
    <font>
      <sz val="18"/>
      <name val="Times New Roman"/>
      <family val="1"/>
    </font>
    <font>
      <b/>
      <sz val="12"/>
      <name val="Times New Roman"/>
      <family val="1"/>
    </font>
    <font>
      <b/>
      <u/>
      <sz val="14"/>
      <name val="Times New Roman"/>
      <family val="1"/>
    </font>
    <font>
      <sz val="8"/>
      <color indexed="81"/>
      <name val="Tahoma"/>
      <family val="2"/>
    </font>
    <font>
      <b/>
      <sz val="8"/>
      <color indexed="81"/>
      <name val="Tahoma"/>
      <family val="2"/>
    </font>
    <font>
      <b/>
      <sz val="10"/>
      <color indexed="81"/>
      <name val="Tahoma"/>
      <family val="2"/>
    </font>
    <font>
      <sz val="16"/>
      <name val="Times New Roman"/>
      <family val="1"/>
    </font>
    <font>
      <b/>
      <i/>
      <sz val="14"/>
      <color indexed="10"/>
      <name val="Times New Roman"/>
      <family val="1"/>
    </font>
    <font>
      <b/>
      <sz val="16"/>
      <name val="Times New Roman"/>
      <family val="1"/>
    </font>
    <font>
      <sz val="16"/>
      <name val="Arial"/>
      <family val="2"/>
    </font>
    <font>
      <sz val="12"/>
      <color indexed="10"/>
      <name val="Times New Roman"/>
      <family val="1"/>
    </font>
    <font>
      <sz val="10"/>
      <name val="Times New Roman"/>
      <family val="1"/>
    </font>
    <font>
      <b/>
      <sz val="10"/>
      <color indexed="8"/>
      <name val="Times New Roman"/>
      <family val="1"/>
    </font>
    <font>
      <sz val="9"/>
      <color indexed="8"/>
      <name val="Times New Roman"/>
      <family val="1"/>
    </font>
    <font>
      <sz val="10"/>
      <color indexed="8"/>
      <name val="Times New Roman"/>
      <family val="1"/>
    </font>
    <font>
      <b/>
      <sz val="9"/>
      <color indexed="8"/>
      <name val="Times New Roman"/>
      <family val="1"/>
    </font>
    <font>
      <sz val="10"/>
      <name val="Arial MT"/>
    </font>
    <font>
      <b/>
      <sz val="12"/>
      <color indexed="10"/>
      <name val="Times New Roman"/>
      <family val="1"/>
    </font>
    <font>
      <sz val="14"/>
      <color indexed="10"/>
      <name val="Times New Roman"/>
      <family val="1"/>
    </font>
    <font>
      <sz val="12"/>
      <color rgb="FF009900"/>
      <name val="Times New Roman"/>
      <family val="1"/>
    </font>
  </fonts>
  <fills count="4">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s>
  <borders count="12">
    <border>
      <left/>
      <right/>
      <top/>
      <bottom/>
      <diagonal/>
    </border>
    <border>
      <left/>
      <right/>
      <top style="double">
        <color indexed="8"/>
      </top>
      <bottom/>
      <diagonal/>
    </border>
    <border>
      <left style="thin">
        <color indexed="8"/>
      </left>
      <right style="thin">
        <color indexed="8"/>
      </right>
      <top style="thick">
        <color indexed="8"/>
      </top>
      <bottom/>
      <diagonal/>
    </border>
    <border>
      <left style="thin">
        <color indexed="8"/>
      </left>
      <right style="thin">
        <color indexed="8"/>
      </right>
      <top/>
      <bottom/>
      <diagonal/>
    </border>
    <border>
      <left style="thin">
        <color indexed="8"/>
      </left>
      <right style="thin">
        <color indexed="8"/>
      </right>
      <top/>
      <bottom style="thick">
        <color indexed="8"/>
      </bottom>
      <diagonal/>
    </border>
    <border>
      <left style="thin">
        <color indexed="8"/>
      </left>
      <right style="thin">
        <color indexed="8"/>
      </right>
      <top style="thin">
        <color indexed="8"/>
      </top>
      <bottom style="double">
        <color indexed="8"/>
      </bottom>
      <diagonal/>
    </border>
    <border>
      <left/>
      <right/>
      <top/>
      <bottom style="double">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double">
        <color indexed="64"/>
      </bottom>
      <diagonal/>
    </border>
    <border>
      <left style="hair">
        <color indexed="64"/>
      </left>
      <right style="hair">
        <color indexed="64"/>
      </right>
      <top style="hair">
        <color indexed="64"/>
      </top>
      <bottom style="hair">
        <color indexed="64"/>
      </bottom>
      <diagonal/>
    </border>
    <border>
      <left/>
      <right/>
      <top/>
      <bottom style="thick">
        <color indexed="8"/>
      </bottom>
      <diagonal/>
    </border>
  </borders>
  <cellStyleXfs count="9">
    <xf numFmtId="0" fontId="0" fillId="0" borderId="0">
      <alignment vertical="top"/>
    </xf>
    <xf numFmtId="3" fontId="3" fillId="0" borderId="0" applyFont="0" applyFill="0" applyBorder="0" applyAlignment="0" applyProtection="0"/>
    <xf numFmtId="7" fontId="3" fillId="0" borderId="0" applyFont="0" applyFill="0" applyBorder="0" applyAlignment="0" applyProtection="0"/>
    <xf numFmtId="5" fontId="3" fillId="0" borderId="0" applyFont="0" applyFill="0" applyBorder="0" applyAlignment="0" applyProtection="0"/>
    <xf numFmtId="0" fontId="3" fillId="0" borderId="0" applyFont="0" applyFill="0" applyBorder="0" applyAlignment="0" applyProtection="0"/>
    <xf numFmtId="2" fontId="3" fillId="0" borderId="0" applyFont="0" applyFill="0" applyBorder="0" applyAlignment="0" applyProtection="0"/>
    <xf numFmtId="0" fontId="4" fillId="0" borderId="0" applyNumberFormat="0" applyFill="0" applyBorder="0" applyAlignment="0" applyProtection="0"/>
    <xf numFmtId="0" fontId="2" fillId="0" borderId="0" applyNumberFormat="0" applyFill="0" applyBorder="0" applyAlignment="0" applyProtection="0"/>
    <xf numFmtId="0" fontId="3" fillId="0" borderId="1" applyNumberFormat="0" applyFont="0" applyFill="0" applyAlignment="0" applyProtection="0"/>
  </cellStyleXfs>
  <cellXfs count="212">
    <xf numFmtId="0" fontId="0" fillId="0" borderId="0" xfId="0" applyAlignment="1"/>
    <xf numFmtId="0" fontId="9" fillId="0" borderId="0" xfId="0" applyFont="1" applyAlignment="1">
      <alignment horizontal="center"/>
    </xf>
    <xf numFmtId="0" fontId="7" fillId="0" borderId="0" xfId="0" applyFont="1" applyAlignment="1"/>
    <xf numFmtId="0" fontId="11" fillId="0" borderId="0" xfId="0" applyFont="1" applyFill="1" applyAlignment="1"/>
    <xf numFmtId="0" fontId="11" fillId="0" borderId="0" xfId="0" applyFont="1" applyAlignment="1"/>
    <xf numFmtId="0" fontId="7" fillId="0" borderId="0" xfId="0" applyFont="1" applyFill="1" applyAlignment="1"/>
    <xf numFmtId="0" fontId="12" fillId="0" borderId="2" xfId="0" applyFont="1" applyFill="1" applyBorder="1" applyAlignment="1">
      <alignment horizontal="center"/>
    </xf>
    <xf numFmtId="7" fontId="12" fillId="0" borderId="2" xfId="2" applyFont="1" applyBorder="1" applyAlignment="1">
      <alignment horizontal="center"/>
    </xf>
    <xf numFmtId="1" fontId="12" fillId="0" borderId="2" xfId="2" applyNumberFormat="1" applyFont="1" applyBorder="1" applyAlignment="1">
      <alignment horizontal="center"/>
    </xf>
    <xf numFmtId="0" fontId="12" fillId="0" borderId="2" xfId="0" applyFont="1" applyBorder="1" applyAlignment="1">
      <alignment horizontal="center"/>
    </xf>
    <xf numFmtId="2" fontId="12" fillId="0" borderId="2" xfId="0" applyNumberFormat="1" applyFont="1" applyFill="1" applyBorder="1" applyAlignment="1">
      <alignment horizontal="center"/>
    </xf>
    <xf numFmtId="0" fontId="12" fillId="0" borderId="2" xfId="0" applyFont="1" applyFill="1" applyBorder="1" applyAlignment="1">
      <alignment horizontal="center" wrapText="1"/>
    </xf>
    <xf numFmtId="0" fontId="12" fillId="0" borderId="0" xfId="0" applyFont="1" applyFill="1" applyAlignment="1">
      <alignment horizontal="center"/>
    </xf>
    <xf numFmtId="0" fontId="12" fillId="0" borderId="0" xfId="0" applyFont="1" applyAlignment="1">
      <alignment horizontal="center"/>
    </xf>
    <xf numFmtId="0" fontId="7" fillId="0" borderId="0" xfId="0" applyFont="1" applyAlignment="1">
      <alignment horizontal="center"/>
    </xf>
    <xf numFmtId="0" fontId="12" fillId="0" borderId="3" xfId="0" applyFont="1" applyFill="1" applyBorder="1" applyAlignment="1">
      <alignment horizontal="center"/>
    </xf>
    <xf numFmtId="7" fontId="12" fillId="0" borderId="3" xfId="2" applyFont="1" applyBorder="1" applyAlignment="1">
      <alignment horizontal="center"/>
    </xf>
    <xf numFmtId="1" fontId="12" fillId="0" borderId="3" xfId="2" applyNumberFormat="1" applyFont="1" applyBorder="1" applyAlignment="1">
      <alignment horizontal="center"/>
    </xf>
    <xf numFmtId="0" fontId="12" fillId="0" borderId="3" xfId="0" applyFont="1" applyBorder="1" applyAlignment="1">
      <alignment horizontal="center"/>
    </xf>
    <xf numFmtId="4" fontId="12" fillId="0" borderId="3" xfId="0" applyNumberFormat="1" applyFont="1" applyFill="1" applyBorder="1" applyAlignment="1">
      <alignment horizontal="center" wrapText="1"/>
    </xf>
    <xf numFmtId="2" fontId="12" fillId="0" borderId="3" xfId="0" applyNumberFormat="1" applyFont="1" applyFill="1" applyBorder="1" applyAlignment="1">
      <alignment horizontal="center"/>
    </xf>
    <xf numFmtId="0" fontId="12" fillId="0" borderId="3" xfId="0" applyFont="1" applyFill="1" applyBorder="1" applyAlignment="1">
      <alignment horizontal="center" wrapText="1"/>
    </xf>
    <xf numFmtId="0" fontId="12" fillId="0" borderId="4" xfId="0" applyFont="1" applyFill="1" applyBorder="1" applyAlignment="1">
      <alignment horizontal="center" vertical="center"/>
    </xf>
    <xf numFmtId="7" fontId="12" fillId="0" borderId="4" xfId="2" applyFont="1" applyBorder="1" applyAlignment="1">
      <alignment horizontal="center" vertical="center"/>
    </xf>
    <xf numFmtId="1" fontId="12" fillId="0" borderId="4" xfId="2" applyNumberFormat="1" applyFont="1" applyBorder="1" applyAlignment="1">
      <alignment horizontal="center" vertical="center"/>
    </xf>
    <xf numFmtId="0" fontId="12" fillId="0" borderId="4" xfId="0" applyFont="1" applyBorder="1" applyAlignment="1">
      <alignment horizontal="center" vertical="center"/>
    </xf>
    <xf numFmtId="4" fontId="12" fillId="0" borderId="4" xfId="0" applyNumberFormat="1" applyFont="1" applyFill="1" applyBorder="1" applyAlignment="1">
      <alignment horizontal="center" vertical="center" wrapText="1"/>
    </xf>
    <xf numFmtId="2" fontId="12" fillId="0" borderId="4" xfId="0" applyNumberFormat="1" applyFont="1" applyFill="1" applyBorder="1" applyAlignment="1">
      <alignment horizontal="center" vertical="center"/>
    </xf>
    <xf numFmtId="0" fontId="12" fillId="0" borderId="4" xfId="0" applyFont="1" applyFill="1" applyBorder="1" applyAlignment="1">
      <alignment horizontal="center" vertical="center" wrapText="1"/>
    </xf>
    <xf numFmtId="0" fontId="12" fillId="0" borderId="0" xfId="0" applyFont="1" applyFill="1" applyAlignment="1">
      <alignment horizontal="center" vertical="center"/>
    </xf>
    <xf numFmtId="0" fontId="12" fillId="0" borderId="0" xfId="0" applyFont="1" applyAlignment="1">
      <alignment horizontal="center" vertical="center"/>
    </xf>
    <xf numFmtId="0" fontId="7" fillId="0" borderId="0" xfId="0" applyFont="1" applyFill="1" applyAlignment="1">
      <alignment vertical="center"/>
    </xf>
    <xf numFmtId="0" fontId="7" fillId="0" borderId="0" xfId="0" applyFont="1" applyAlignment="1">
      <alignment vertical="center"/>
    </xf>
    <xf numFmtId="0" fontId="12" fillId="0" borderId="5" xfId="0" applyFont="1" applyFill="1" applyBorder="1" applyAlignment="1">
      <alignment horizontal="center"/>
    </xf>
    <xf numFmtId="7" fontId="12" fillId="0" borderId="5" xfId="2" applyFont="1" applyBorder="1" applyAlignment="1">
      <alignment horizontal="right"/>
    </xf>
    <xf numFmtId="1" fontId="12" fillId="0" borderId="5" xfId="2" applyNumberFormat="1" applyFont="1" applyBorder="1" applyAlignment="1">
      <alignment horizontal="center"/>
    </xf>
    <xf numFmtId="0" fontId="12" fillId="0" borderId="5" xfId="0" applyFont="1" applyFill="1" applyBorder="1" applyAlignment="1">
      <alignment horizontal="left"/>
    </xf>
    <xf numFmtId="0" fontId="12" fillId="0" borderId="5" xfId="0" applyFont="1" applyBorder="1" applyAlignment="1">
      <alignment horizontal="left"/>
    </xf>
    <xf numFmtId="7" fontId="12" fillId="0" borderId="5" xfId="0" applyNumberFormat="1" applyFont="1" applyFill="1" applyBorder="1" applyAlignment="1">
      <alignment horizontal="center"/>
    </xf>
    <xf numFmtId="7" fontId="12" fillId="0" borderId="5" xfId="0" applyNumberFormat="1" applyFont="1" applyFill="1" applyBorder="1" applyAlignment="1"/>
    <xf numFmtId="2" fontId="12" fillId="0" borderId="5" xfId="5" applyFont="1" applyBorder="1" applyAlignment="1">
      <alignment horizontal="center"/>
    </xf>
    <xf numFmtId="7" fontId="12" fillId="0" borderId="5" xfId="0" applyNumberFormat="1" applyFont="1" applyBorder="1" applyAlignment="1"/>
    <xf numFmtId="4" fontId="12" fillId="0" borderId="5" xfId="0" applyNumberFormat="1" applyFont="1" applyFill="1" applyBorder="1" applyAlignment="1">
      <alignment wrapText="1"/>
    </xf>
    <xf numFmtId="0" fontId="12" fillId="0" borderId="6" xfId="0" applyFont="1" applyFill="1" applyBorder="1" applyAlignment="1"/>
    <xf numFmtId="0" fontId="7" fillId="0" borderId="6" xfId="0" applyFont="1" applyBorder="1" applyAlignment="1"/>
    <xf numFmtId="0" fontId="7" fillId="0" borderId="0" xfId="0" applyFont="1" applyFill="1" applyAlignment="1">
      <alignment horizontal="center"/>
    </xf>
    <xf numFmtId="7" fontId="7" fillId="0" borderId="0" xfId="2" applyFont="1" applyAlignment="1">
      <alignment horizontal="right"/>
    </xf>
    <xf numFmtId="1" fontId="7" fillId="0" borderId="0" xfId="2" applyNumberFormat="1" applyFont="1" applyAlignment="1">
      <alignment horizontal="center"/>
    </xf>
    <xf numFmtId="0" fontId="7" fillId="0" borderId="0" xfId="0" applyFont="1" applyFill="1" applyAlignment="1">
      <alignment horizontal="left"/>
    </xf>
    <xf numFmtId="0" fontId="7" fillId="0" borderId="0" xfId="0" applyFont="1" applyAlignment="1">
      <alignment horizontal="left"/>
    </xf>
    <xf numFmtId="4" fontId="7" fillId="0" borderId="0" xfId="0" applyNumberFormat="1" applyFont="1" applyFill="1" applyAlignment="1">
      <alignment horizontal="center"/>
    </xf>
    <xf numFmtId="4" fontId="7" fillId="0" borderId="0" xfId="0" applyNumberFormat="1" applyFont="1" applyFill="1" applyAlignment="1"/>
    <xf numFmtId="2" fontId="7" fillId="0" borderId="0" xfId="0" applyNumberFormat="1" applyFont="1" applyFill="1" applyAlignment="1">
      <alignment horizontal="centerContinuous"/>
    </xf>
    <xf numFmtId="4" fontId="7" fillId="0" borderId="0" xfId="0" applyNumberFormat="1" applyFont="1" applyAlignment="1"/>
    <xf numFmtId="4" fontId="7" fillId="0" borderId="0" xfId="0" applyNumberFormat="1" applyFont="1" applyFill="1" applyAlignment="1">
      <alignment wrapText="1"/>
    </xf>
    <xf numFmtId="0" fontId="12" fillId="0" borderId="0" xfId="0" applyFont="1" applyFill="1" applyAlignment="1"/>
    <xf numFmtId="7" fontId="7" fillId="0" borderId="0" xfId="0" applyNumberFormat="1" applyFont="1" applyAlignment="1"/>
    <xf numFmtId="2" fontId="7" fillId="0" borderId="0" xfId="0" applyNumberFormat="1" applyFont="1" applyAlignment="1">
      <alignment horizontal="centerContinuous"/>
    </xf>
    <xf numFmtId="4" fontId="7" fillId="0" borderId="0" xfId="0" applyNumberFormat="1" applyFont="1" applyAlignment="1">
      <alignment wrapText="1"/>
    </xf>
    <xf numFmtId="0" fontId="7" fillId="0" borderId="0" xfId="0" applyFont="1" applyFill="1" applyAlignment="1">
      <alignment wrapText="1"/>
    </xf>
    <xf numFmtId="4" fontId="12" fillId="0" borderId="2" xfId="0" applyNumberFormat="1" applyFont="1" applyFill="1" applyBorder="1" applyAlignment="1">
      <alignment horizontal="center" wrapText="1"/>
    </xf>
    <xf numFmtId="4" fontId="7" fillId="0" borderId="0" xfId="0" applyNumberFormat="1" applyFont="1" applyAlignment="1">
      <alignment horizontal="center"/>
    </xf>
    <xf numFmtId="0" fontId="7" fillId="0" borderId="0" xfId="0" applyFont="1" applyAlignment="1">
      <alignment wrapText="1"/>
    </xf>
    <xf numFmtId="0" fontId="10" fillId="0" borderId="0" xfId="0" applyFont="1" applyFill="1" applyAlignment="1">
      <alignment horizontal="right"/>
    </xf>
    <xf numFmtId="1" fontId="10" fillId="0" borderId="0" xfId="2" applyNumberFormat="1" applyFont="1" applyAlignment="1">
      <alignment horizontal="center"/>
    </xf>
    <xf numFmtId="0" fontId="11" fillId="0" borderId="0" xfId="0" applyFont="1" applyFill="1" applyAlignment="1">
      <alignment horizontal="left"/>
    </xf>
    <xf numFmtId="0" fontId="11" fillId="0" borderId="0" xfId="0" applyFont="1" applyAlignment="1">
      <alignment horizontal="left"/>
    </xf>
    <xf numFmtId="4" fontId="11" fillId="0" borderId="0" xfId="0" applyNumberFormat="1" applyFont="1" applyFill="1" applyAlignment="1">
      <alignment horizontal="center"/>
    </xf>
    <xf numFmtId="4" fontId="11" fillId="0" borderId="0" xfId="0" applyNumberFormat="1" applyFont="1" applyFill="1" applyAlignment="1"/>
    <xf numFmtId="2" fontId="11" fillId="0" borderId="0" xfId="0" applyNumberFormat="1" applyFont="1" applyFill="1" applyAlignment="1">
      <alignment horizontal="centerContinuous"/>
    </xf>
    <xf numFmtId="0" fontId="9" fillId="0" borderId="0" xfId="0" applyFont="1" applyFill="1" applyAlignment="1"/>
    <xf numFmtId="0" fontId="9" fillId="0" borderId="0" xfId="0" applyFont="1" applyFill="1" applyAlignment="1">
      <alignment horizontal="center"/>
    </xf>
    <xf numFmtId="7" fontId="9" fillId="0" borderId="0" xfId="2" applyFont="1" applyAlignment="1">
      <alignment horizontal="right"/>
    </xf>
    <xf numFmtId="1" fontId="9" fillId="0" borderId="0" xfId="2" applyNumberFormat="1" applyFont="1" applyAlignment="1">
      <alignment horizontal="center"/>
    </xf>
    <xf numFmtId="0" fontId="9" fillId="0" borderId="0" xfId="0" applyFont="1" applyFill="1" applyAlignment="1">
      <alignment horizontal="left"/>
    </xf>
    <xf numFmtId="0" fontId="9" fillId="0" borderId="0" xfId="0" applyFont="1" applyAlignment="1">
      <alignment horizontal="left"/>
    </xf>
    <xf numFmtId="4" fontId="9" fillId="0" borderId="0" xfId="0" applyNumberFormat="1" applyFont="1" applyFill="1" applyAlignment="1">
      <alignment horizontal="center"/>
    </xf>
    <xf numFmtId="4" fontId="9" fillId="0" borderId="0" xfId="0" applyNumberFormat="1" applyFont="1" applyFill="1" applyAlignment="1"/>
    <xf numFmtId="2" fontId="9" fillId="0" borderId="0" xfId="0" applyNumberFormat="1" applyFont="1" applyFill="1" applyAlignment="1">
      <alignment horizontal="centerContinuous"/>
    </xf>
    <xf numFmtId="4" fontId="9" fillId="0" borderId="0" xfId="0" applyNumberFormat="1" applyFont="1" applyAlignment="1"/>
    <xf numFmtId="4" fontId="9" fillId="0" borderId="0" xfId="0" applyNumberFormat="1" applyFont="1" applyFill="1" applyAlignment="1">
      <alignment wrapText="1"/>
    </xf>
    <xf numFmtId="0" fontId="9" fillId="0" borderId="0" xfId="0" applyFont="1" applyAlignment="1"/>
    <xf numFmtId="0" fontId="13" fillId="0" borderId="0" xfId="0" applyFont="1" applyAlignment="1"/>
    <xf numFmtId="0" fontId="7" fillId="0" borderId="0" xfId="0" applyFont="1" applyFill="1" applyAlignment="1">
      <alignment horizontal="right"/>
    </xf>
    <xf numFmtId="0" fontId="7" fillId="0" borderId="7" xfId="0" applyFont="1" applyFill="1" applyBorder="1" applyAlignment="1">
      <alignment horizontal="center" vertical="center"/>
    </xf>
    <xf numFmtId="14" fontId="7" fillId="0" borderId="7" xfId="0" applyNumberFormat="1" applyFont="1" applyFill="1" applyBorder="1" applyAlignment="1">
      <alignment horizontal="center" vertical="center"/>
    </xf>
    <xf numFmtId="7" fontId="7" fillId="0" borderId="7" xfId="2" applyFont="1" applyBorder="1" applyAlignment="1">
      <alignment horizontal="right" vertical="center"/>
    </xf>
    <xf numFmtId="1" fontId="7" fillId="0" borderId="7" xfId="2" applyNumberFormat="1" applyFont="1" applyBorder="1" applyAlignment="1">
      <alignment horizontal="center" vertical="center"/>
    </xf>
    <xf numFmtId="0" fontId="7" fillId="0" borderId="7" xfId="0" applyFont="1" applyFill="1" applyBorder="1" applyAlignment="1">
      <alignment horizontal="left" vertical="center" wrapText="1"/>
    </xf>
    <xf numFmtId="0" fontId="6" fillId="0" borderId="7" xfId="0" applyFont="1" applyBorder="1" applyAlignment="1" applyProtection="1">
      <alignment vertical="center" wrapText="1"/>
    </xf>
    <xf numFmtId="0" fontId="6" fillId="0" borderId="7" xfId="0" applyFont="1" applyBorder="1" applyAlignment="1" applyProtection="1">
      <alignment horizontal="center" vertical="center" wrapText="1"/>
    </xf>
    <xf numFmtId="2" fontId="7" fillId="0" borderId="7" xfId="0" applyNumberFormat="1" applyFont="1" applyFill="1" applyBorder="1" applyAlignment="1">
      <alignment horizontal="centerContinuous" vertical="center"/>
    </xf>
    <xf numFmtId="0" fontId="7" fillId="0" borderId="7" xfId="0" applyFont="1" applyBorder="1" applyAlignment="1">
      <alignment vertical="center" wrapText="1"/>
    </xf>
    <xf numFmtId="0" fontId="17" fillId="0" borderId="0" xfId="0" applyFont="1" applyFill="1" applyAlignment="1"/>
    <xf numFmtId="0" fontId="17" fillId="0" borderId="0" xfId="0" applyFont="1" applyAlignment="1"/>
    <xf numFmtId="0" fontId="6" fillId="0" borderId="8" xfId="0" applyFont="1" applyBorder="1" applyAlignment="1" applyProtection="1">
      <alignment horizontal="left" vertical="center" wrapText="1"/>
    </xf>
    <xf numFmtId="0" fontId="6" fillId="0" borderId="7" xfId="0" applyFont="1" applyBorder="1" applyAlignment="1" applyProtection="1">
      <alignment horizontal="left" vertical="center" wrapText="1"/>
    </xf>
    <xf numFmtId="0" fontId="18" fillId="0" borderId="0" xfId="0" applyFont="1" applyAlignment="1"/>
    <xf numFmtId="0" fontId="19" fillId="0" borderId="0" xfId="0" applyFont="1" applyFill="1" applyAlignment="1">
      <alignment horizontal="right"/>
    </xf>
    <xf numFmtId="165" fontId="20" fillId="0" borderId="0" xfId="0" applyNumberFormat="1" applyFont="1" applyBorder="1" applyAlignment="1">
      <alignment horizontal="left"/>
    </xf>
    <xf numFmtId="164" fontId="7" fillId="0" borderId="7" xfId="0" applyNumberFormat="1" applyFont="1" applyFill="1" applyBorder="1" applyAlignment="1">
      <alignment horizontal="centerContinuous" vertical="center"/>
    </xf>
    <xf numFmtId="7" fontId="21" fillId="0" borderId="7" xfId="2" applyFont="1" applyBorder="1" applyAlignment="1">
      <alignment horizontal="right" vertical="center"/>
    </xf>
    <xf numFmtId="0" fontId="22" fillId="0" borderId="7" xfId="0" applyFont="1" applyBorder="1" applyAlignment="1">
      <alignment vertical="center" wrapText="1"/>
    </xf>
    <xf numFmtId="0" fontId="6" fillId="0" borderId="8" xfId="0" applyFont="1" applyBorder="1" applyAlignment="1" applyProtection="1">
      <alignment vertical="center" wrapText="1"/>
    </xf>
    <xf numFmtId="0" fontId="24" fillId="0" borderId="7" xfId="0" applyFont="1" applyBorder="1" applyAlignment="1" applyProtection="1">
      <alignment vertical="center" wrapText="1"/>
    </xf>
    <xf numFmtId="0" fontId="24" fillId="0" borderId="3" xfId="0" applyNumberFormat="1" applyFont="1" applyBorder="1" applyAlignment="1" applyProtection="1">
      <alignment vertical="center" wrapText="1"/>
    </xf>
    <xf numFmtId="0" fontId="25" fillId="0" borderId="7" xfId="0" applyFont="1" applyBorder="1" applyAlignment="1" applyProtection="1">
      <alignment vertical="center" wrapText="1"/>
    </xf>
    <xf numFmtId="7" fontId="12" fillId="0" borderId="9" xfId="0" applyNumberFormat="1" applyFont="1" applyBorder="1" applyAlignment="1"/>
    <xf numFmtId="0" fontId="27" fillId="0" borderId="0" xfId="0" applyFont="1" applyBorder="1" applyAlignment="1">
      <alignment vertical="center" wrapText="1"/>
    </xf>
    <xf numFmtId="7" fontId="12" fillId="0" borderId="2" xfId="2" applyFont="1" applyBorder="1" applyAlignment="1">
      <alignment horizontal="center" wrapText="1"/>
    </xf>
    <xf numFmtId="7" fontId="12" fillId="0" borderId="3" xfId="2" applyFont="1" applyBorder="1" applyAlignment="1">
      <alignment horizontal="center" wrapText="1"/>
    </xf>
    <xf numFmtId="7" fontId="12" fillId="0" borderId="4" xfId="2" applyFont="1" applyBorder="1" applyAlignment="1">
      <alignment horizontal="center" vertical="center" wrapText="1"/>
    </xf>
    <xf numFmtId="1" fontId="7" fillId="0" borderId="7" xfId="2" applyNumberFormat="1" applyFont="1" applyBorder="1" applyAlignment="1">
      <alignment horizontal="center" vertical="center" wrapText="1"/>
    </xf>
    <xf numFmtId="0" fontId="13" fillId="0" borderId="0" xfId="0" applyFont="1" applyFill="1" applyAlignment="1"/>
    <xf numFmtId="0" fontId="29" fillId="0" borderId="0" xfId="0" applyFont="1" applyFill="1" applyAlignment="1"/>
    <xf numFmtId="0" fontId="29" fillId="0" borderId="0" xfId="0" applyFont="1" applyFill="1" applyAlignment="1">
      <alignment horizontal="center"/>
    </xf>
    <xf numFmtId="7" fontId="29" fillId="0" borderId="0" xfId="2" applyFont="1" applyAlignment="1">
      <alignment horizontal="right"/>
    </xf>
    <xf numFmtId="1" fontId="29" fillId="0" borderId="0" xfId="2" applyNumberFormat="1" applyFont="1" applyAlignment="1">
      <alignment horizontal="center"/>
    </xf>
    <xf numFmtId="0" fontId="29" fillId="0" borderId="0" xfId="0" applyFont="1" applyAlignment="1">
      <alignment horizontal="left"/>
    </xf>
    <xf numFmtId="0" fontId="21" fillId="0" borderId="0" xfId="0" applyFont="1" applyAlignment="1">
      <alignment horizontal="left"/>
    </xf>
    <xf numFmtId="4" fontId="21" fillId="0" borderId="0" xfId="0" applyNumberFormat="1" applyFont="1" applyFill="1" applyAlignment="1">
      <alignment horizontal="center"/>
    </xf>
    <xf numFmtId="4" fontId="21" fillId="0" borderId="0" xfId="0" applyNumberFormat="1" applyFont="1" applyFill="1" applyAlignment="1"/>
    <xf numFmtId="0" fontId="29" fillId="0" borderId="0" xfId="0" applyFont="1" applyAlignment="1"/>
    <xf numFmtId="4" fontId="29" fillId="0" borderId="0" xfId="0" applyNumberFormat="1" applyFont="1" applyFill="1" applyAlignment="1">
      <alignment horizontal="center"/>
    </xf>
    <xf numFmtId="4" fontId="29" fillId="0" borderId="0" xfId="0" applyNumberFormat="1" applyFont="1" applyFill="1" applyAlignment="1"/>
    <xf numFmtId="4" fontId="29" fillId="0" borderId="0" xfId="0" applyNumberFormat="1" applyFont="1" applyAlignment="1"/>
    <xf numFmtId="0" fontId="0" fillId="0" borderId="10" xfId="0" applyBorder="1" applyAlignment="1">
      <alignment horizontal="center"/>
    </xf>
    <xf numFmtId="7" fontId="7" fillId="0" borderId="7" xfId="2" applyFont="1" applyFill="1" applyBorder="1" applyAlignment="1">
      <alignment horizontal="right" vertical="center"/>
    </xf>
    <xf numFmtId="0" fontId="7" fillId="0" borderId="7" xfId="0" applyFont="1" applyFill="1" applyBorder="1" applyAlignment="1">
      <alignment horizontal="center" vertical="center" wrapText="1"/>
    </xf>
    <xf numFmtId="0" fontId="7" fillId="0" borderId="10" xfId="0" applyFont="1" applyBorder="1" applyAlignment="1">
      <alignment horizontal="center"/>
    </xf>
    <xf numFmtId="2" fontId="12" fillId="0" borderId="0" xfId="0" applyNumberFormat="1" applyFont="1" applyFill="1" applyBorder="1" applyAlignment="1">
      <alignment horizontal="center"/>
    </xf>
    <xf numFmtId="0" fontId="7" fillId="0" borderId="7" xfId="0" applyFont="1" applyBorder="1" applyAlignment="1">
      <alignment horizontal="center" vertical="center" wrapText="1"/>
    </xf>
    <xf numFmtId="2" fontId="7" fillId="0" borderId="7" xfId="0" applyNumberFormat="1" applyFont="1" applyFill="1" applyBorder="1" applyAlignment="1" applyProtection="1">
      <alignment horizontal="centerContinuous" vertical="center"/>
      <protection locked="0"/>
    </xf>
    <xf numFmtId="2" fontId="7" fillId="0" borderId="7" xfId="0" quotePrefix="1" applyNumberFormat="1" applyFont="1" applyFill="1" applyBorder="1" applyAlignment="1" applyProtection="1">
      <alignment horizontal="centerContinuous" vertical="center"/>
      <protection locked="0"/>
    </xf>
    <xf numFmtId="0" fontId="6" fillId="0" borderId="7" xfId="0" quotePrefix="1" applyFont="1" applyBorder="1" applyAlignment="1" applyProtection="1">
      <alignment horizontal="center" vertical="center" wrapText="1"/>
    </xf>
    <xf numFmtId="0" fontId="12" fillId="0" borderId="0" xfId="0" applyFont="1" applyAlignment="1">
      <alignment horizontal="left"/>
    </xf>
    <xf numFmtId="4" fontId="12" fillId="0" borderId="0" xfId="0" applyNumberFormat="1" applyFont="1" applyFill="1" applyAlignment="1">
      <alignment horizontal="center"/>
    </xf>
    <xf numFmtId="7" fontId="12" fillId="0" borderId="0" xfId="0" applyNumberFormat="1" applyFont="1" applyAlignment="1">
      <alignment horizontal="left"/>
    </xf>
    <xf numFmtId="0" fontId="8" fillId="0" borderId="0" xfId="0" applyFont="1" applyAlignment="1">
      <alignment horizontal="left"/>
    </xf>
    <xf numFmtId="4" fontId="8" fillId="0" borderId="0" xfId="0" applyNumberFormat="1" applyFont="1" applyFill="1" applyAlignment="1">
      <alignment horizontal="center"/>
    </xf>
    <xf numFmtId="0" fontId="8" fillId="0" borderId="0" xfId="0" applyFont="1" applyFill="1" applyAlignment="1">
      <alignment horizontal="left"/>
    </xf>
    <xf numFmtId="4" fontId="8" fillId="0" borderId="0" xfId="0" applyNumberFormat="1" applyFont="1" applyFill="1" applyAlignment="1"/>
    <xf numFmtId="2" fontId="8" fillId="0" borderId="0" xfId="0" applyNumberFormat="1" applyFont="1" applyFill="1" applyAlignment="1">
      <alignment horizontal="centerContinuous"/>
    </xf>
    <xf numFmtId="4" fontId="12" fillId="0" borderId="0" xfId="0" applyNumberFormat="1" applyFont="1" applyFill="1" applyAlignment="1"/>
    <xf numFmtId="2" fontId="12" fillId="0" borderId="0" xfId="0" applyNumberFormat="1" applyFont="1" applyFill="1" applyAlignment="1">
      <alignment horizontal="centerContinuous"/>
    </xf>
    <xf numFmtId="7" fontId="12" fillId="0" borderId="0" xfId="0" applyNumberFormat="1" applyFont="1" applyAlignment="1"/>
    <xf numFmtId="0" fontId="7" fillId="0" borderId="8" xfId="0" applyFont="1" applyFill="1" applyBorder="1" applyAlignment="1">
      <alignment vertical="center"/>
    </xf>
    <xf numFmtId="0" fontId="7" fillId="0" borderId="8" xfId="0" applyFont="1" applyFill="1" applyBorder="1" applyAlignment="1"/>
    <xf numFmtId="0" fontId="7" fillId="0" borderId="8" xfId="0" applyFont="1" applyFill="1" applyBorder="1" applyAlignment="1">
      <alignment vertical="top" wrapText="1"/>
    </xf>
    <xf numFmtId="0" fontId="7" fillId="0" borderId="5" xfId="0" applyFont="1" applyBorder="1" applyAlignment="1"/>
    <xf numFmtId="0" fontId="7" fillId="0" borderId="7" xfId="0" applyFont="1" applyFill="1" applyBorder="1" applyAlignment="1"/>
    <xf numFmtId="0" fontId="7" fillId="0" borderId="8" xfId="0" applyNumberFormat="1" applyFont="1" applyFill="1" applyBorder="1" applyAlignment="1">
      <alignment vertical="top" wrapText="1"/>
    </xf>
    <xf numFmtId="0" fontId="7" fillId="0" borderId="7" xfId="0" applyFont="1" applyBorder="1" applyAlignment="1">
      <alignment vertical="center"/>
    </xf>
    <xf numFmtId="0" fontId="7" fillId="0" borderId="8" xfId="0" applyFont="1" applyBorder="1" applyAlignment="1">
      <alignment vertical="center"/>
    </xf>
    <xf numFmtId="1" fontId="7" fillId="0" borderId="7" xfId="2" applyNumberFormat="1" applyFont="1" applyFill="1" applyBorder="1" applyAlignment="1">
      <alignment horizontal="center" vertical="center"/>
    </xf>
    <xf numFmtId="0" fontId="6" fillId="0" borderId="7" xfId="0" applyFont="1" applyFill="1" applyBorder="1" applyAlignment="1" applyProtection="1">
      <alignment horizontal="center" vertical="center" wrapText="1"/>
    </xf>
    <xf numFmtId="0" fontId="6" fillId="0" borderId="7" xfId="0" applyFont="1" applyFill="1" applyBorder="1" applyAlignment="1" applyProtection="1">
      <alignment vertical="center" wrapText="1"/>
    </xf>
    <xf numFmtId="0" fontId="6" fillId="0" borderId="7" xfId="0" applyFont="1" applyFill="1" applyBorder="1" applyAlignment="1" applyProtection="1">
      <alignment horizontal="left" vertical="center" wrapText="1"/>
    </xf>
    <xf numFmtId="0" fontId="7" fillId="0" borderId="7" xfId="0" applyNumberFormat="1" applyFont="1" applyBorder="1" applyAlignment="1">
      <alignment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30" fillId="0" borderId="0" xfId="0" applyFont="1" applyAlignment="1"/>
    <xf numFmtId="0" fontId="7" fillId="2" borderId="7" xfId="0" applyFont="1" applyFill="1" applyBorder="1" applyAlignment="1">
      <alignment horizontal="center" vertical="center" wrapText="1"/>
    </xf>
    <xf numFmtId="14" fontId="7" fillId="2" borderId="7" xfId="0" applyNumberFormat="1" applyFont="1" applyFill="1" applyBorder="1" applyAlignment="1">
      <alignment horizontal="center" vertical="center"/>
    </xf>
    <xf numFmtId="7" fontId="7" fillId="2" borderId="7" xfId="2" applyFont="1" applyFill="1" applyBorder="1" applyAlignment="1">
      <alignment horizontal="right" vertical="center"/>
    </xf>
    <xf numFmtId="166" fontId="7" fillId="0" borderId="7" xfId="0" applyNumberFormat="1" applyFont="1" applyFill="1" applyBorder="1" applyAlignment="1">
      <alignment horizontal="centerContinuous" vertical="center"/>
    </xf>
    <xf numFmtId="166" fontId="7" fillId="0" borderId="7" xfId="0" applyNumberFormat="1" applyFont="1" applyBorder="1" applyAlignment="1">
      <alignment horizontal="center" vertical="center"/>
    </xf>
    <xf numFmtId="166" fontId="12" fillId="0" borderId="5" xfId="5" applyNumberFormat="1" applyFont="1" applyBorder="1" applyAlignment="1">
      <alignment horizontal="center"/>
    </xf>
    <xf numFmtId="0" fontId="7" fillId="0" borderId="7" xfId="0" applyNumberFormat="1" applyFont="1" applyFill="1" applyBorder="1" applyAlignment="1">
      <alignment wrapText="1"/>
    </xf>
    <xf numFmtId="1" fontId="7" fillId="2" borderId="7" xfId="2" applyNumberFormat="1" applyFont="1" applyFill="1" applyBorder="1" applyAlignment="1">
      <alignment horizontal="center" vertical="center"/>
    </xf>
    <xf numFmtId="0" fontId="6" fillId="2" borderId="7" xfId="0" applyFont="1" applyFill="1" applyBorder="1" applyAlignment="1" applyProtection="1">
      <alignment horizontal="center" vertical="center" wrapText="1"/>
    </xf>
    <xf numFmtId="0" fontId="6" fillId="2" borderId="7" xfId="0" applyFont="1" applyFill="1" applyBorder="1" applyAlignment="1" applyProtection="1">
      <alignment vertical="center" wrapText="1"/>
    </xf>
    <xf numFmtId="166" fontId="7" fillId="2" borderId="7" xfId="0" applyNumberFormat="1" applyFont="1" applyFill="1" applyBorder="1" applyAlignment="1">
      <alignment horizontal="centerContinuous" vertical="center"/>
    </xf>
    <xf numFmtId="2" fontId="7" fillId="2" borderId="7" xfId="0" applyNumberFormat="1" applyFont="1" applyFill="1" applyBorder="1" applyAlignment="1">
      <alignment horizontal="centerContinuous" vertical="center"/>
    </xf>
    <xf numFmtId="0" fontId="6" fillId="2" borderId="7" xfId="0" applyFont="1" applyFill="1" applyBorder="1" applyAlignment="1" applyProtection="1">
      <alignment horizontal="left" vertical="center" wrapText="1"/>
    </xf>
    <xf numFmtId="0" fontId="7" fillId="3" borderId="7" xfId="0" applyFont="1" applyFill="1" applyBorder="1" applyAlignment="1">
      <alignment horizontal="center" vertical="center" wrapText="1"/>
    </xf>
    <xf numFmtId="14" fontId="7" fillId="3" borderId="7" xfId="0" applyNumberFormat="1" applyFont="1" applyFill="1" applyBorder="1" applyAlignment="1">
      <alignment horizontal="center" vertical="center"/>
    </xf>
    <xf numFmtId="7" fontId="7" fillId="3" borderId="7" xfId="2" applyFont="1" applyFill="1" applyBorder="1" applyAlignment="1">
      <alignment horizontal="right" vertical="center"/>
    </xf>
    <xf numFmtId="1" fontId="7" fillId="3" borderId="7" xfId="2" applyNumberFormat="1" applyFont="1" applyFill="1" applyBorder="1" applyAlignment="1">
      <alignment horizontal="center" vertical="center"/>
    </xf>
    <xf numFmtId="0" fontId="6" fillId="3" borderId="7" xfId="0" applyFont="1" applyFill="1" applyBorder="1" applyAlignment="1" applyProtection="1">
      <alignment horizontal="center" vertical="center" wrapText="1"/>
    </xf>
    <xf numFmtId="0" fontId="6" fillId="3" borderId="7" xfId="0" applyFont="1" applyFill="1" applyBorder="1" applyAlignment="1" applyProtection="1">
      <alignment vertical="center" wrapText="1"/>
    </xf>
    <xf numFmtId="166" fontId="7" fillId="3" borderId="7" xfId="0" applyNumberFormat="1" applyFont="1" applyFill="1" applyBorder="1" applyAlignment="1">
      <alignment horizontal="centerContinuous" vertical="center"/>
    </xf>
    <xf numFmtId="2" fontId="7" fillId="3" borderId="7" xfId="0" applyNumberFormat="1" applyFont="1" applyFill="1" applyBorder="1" applyAlignment="1">
      <alignment horizontal="centerContinuous" vertical="center"/>
    </xf>
    <xf numFmtId="0" fontId="7" fillId="3" borderId="8" xfId="0" applyNumberFormat="1" applyFont="1" applyFill="1" applyBorder="1" applyAlignment="1">
      <alignment vertical="top" wrapText="1"/>
    </xf>
    <xf numFmtId="0" fontId="7" fillId="2" borderId="8" xfId="0" applyNumberFormat="1" applyFont="1" applyFill="1" applyBorder="1" applyAlignment="1">
      <alignment vertical="top" wrapText="1"/>
    </xf>
    <xf numFmtId="0" fontId="7" fillId="2" borderId="0" xfId="0" applyFont="1" applyFill="1" applyAlignment="1"/>
    <xf numFmtId="0" fontId="7" fillId="2" borderId="0" xfId="0" applyFont="1" applyFill="1" applyAlignment="1">
      <alignment horizontal="center"/>
    </xf>
    <xf numFmtId="7" fontId="7" fillId="0" borderId="0" xfId="2" applyFont="1" applyFill="1" applyAlignment="1">
      <alignment horizontal="right"/>
    </xf>
    <xf numFmtId="2" fontId="7" fillId="2" borderId="7" xfId="0" applyNumberFormat="1" applyFont="1" applyFill="1" applyBorder="1" applyAlignment="1">
      <alignment horizontal="centerContinuous" vertical="center" wrapText="1"/>
    </xf>
    <xf numFmtId="167" fontId="0" fillId="0" borderId="0" xfId="0" applyNumberFormat="1" applyAlignment="1"/>
    <xf numFmtId="167" fontId="7" fillId="0" borderId="0" xfId="2" applyNumberFormat="1" applyFont="1" applyAlignment="1">
      <alignment horizontal="center"/>
    </xf>
    <xf numFmtId="167" fontId="7" fillId="0" borderId="0" xfId="2" applyNumberFormat="1" applyFont="1" applyFill="1" applyAlignment="1">
      <alignment horizontal="center"/>
    </xf>
    <xf numFmtId="0" fontId="27" fillId="0" borderId="0" xfId="0" applyNumberFormat="1" applyFont="1" applyBorder="1" applyAlignment="1">
      <alignment vertical="center" wrapText="1"/>
    </xf>
    <xf numFmtId="0" fontId="7" fillId="0" borderId="0" xfId="0" applyNumberFormat="1" applyFont="1" applyAlignment="1"/>
    <xf numFmtId="0" fontId="7" fillId="0" borderId="7" xfId="0" applyNumberFormat="1" applyFont="1" applyFill="1" applyBorder="1" applyAlignment="1">
      <alignment vertical="center" wrapText="1"/>
    </xf>
    <xf numFmtId="0" fontId="7" fillId="0" borderId="8" xfId="0" applyNumberFormat="1" applyFont="1" applyBorder="1" applyAlignment="1">
      <alignment vertical="center" wrapText="1"/>
    </xf>
    <xf numFmtId="2" fontId="7" fillId="0" borderId="7" xfId="0" applyNumberFormat="1" applyFont="1" applyBorder="1" applyAlignment="1">
      <alignment horizontal="center" vertical="center"/>
    </xf>
    <xf numFmtId="0" fontId="12" fillId="0" borderId="4" xfId="0" applyFont="1" applyFill="1" applyBorder="1" applyAlignment="1">
      <alignment horizontal="center" vertical="top" wrapText="1"/>
    </xf>
    <xf numFmtId="7" fontId="12" fillId="0" borderId="4" xfId="2" applyFont="1" applyBorder="1" applyAlignment="1">
      <alignment horizontal="center" vertical="top" wrapText="1"/>
    </xf>
    <xf numFmtId="1" fontId="12" fillId="0" borderId="4" xfId="2" applyNumberFormat="1" applyFont="1" applyBorder="1" applyAlignment="1">
      <alignment horizontal="center" vertical="top" wrapText="1"/>
    </xf>
    <xf numFmtId="0" fontId="12" fillId="0" borderId="4" xfId="0" applyFont="1" applyBorder="1" applyAlignment="1">
      <alignment horizontal="center" vertical="top" wrapText="1"/>
    </xf>
    <xf numFmtId="4" fontId="12" fillId="0" borderId="4" xfId="0" applyNumberFormat="1" applyFont="1" applyFill="1" applyBorder="1" applyAlignment="1">
      <alignment horizontal="center" vertical="top" wrapText="1"/>
    </xf>
    <xf numFmtId="2" fontId="12" fillId="0" borderId="4" xfId="0" applyNumberFormat="1" applyFont="1" applyFill="1" applyBorder="1" applyAlignment="1">
      <alignment horizontal="center" vertical="top" wrapText="1"/>
    </xf>
    <xf numFmtId="0" fontId="7" fillId="0" borderId="0" xfId="0" applyFont="1" applyAlignment="1">
      <alignment horizontal="center" vertical="top" wrapText="1"/>
    </xf>
    <xf numFmtId="14" fontId="7" fillId="0" borderId="7" xfId="0" applyNumberFormat="1" applyFont="1" applyBorder="1" applyAlignment="1">
      <alignment horizontal="center" vertical="center" wrapText="1"/>
    </xf>
    <xf numFmtId="0" fontId="19" fillId="0" borderId="0" xfId="0" applyFont="1" applyFill="1" applyAlignment="1">
      <alignment horizontal="left"/>
    </xf>
    <xf numFmtId="0" fontId="10" fillId="0" borderId="0" xfId="0" applyFont="1" applyFill="1" applyAlignment="1">
      <alignment horizontal="center"/>
    </xf>
    <xf numFmtId="15" fontId="10" fillId="0" borderId="0" xfId="0" applyNumberFormat="1" applyFont="1" applyFill="1" applyAlignment="1">
      <alignment horizontal="center"/>
    </xf>
    <xf numFmtId="165" fontId="10" fillId="0" borderId="11" xfId="0" applyNumberFormat="1" applyFont="1" applyFill="1" applyBorder="1" applyAlignment="1">
      <alignment horizontal="left"/>
    </xf>
    <xf numFmtId="165" fontId="0" fillId="0" borderId="11" xfId="0" applyNumberFormat="1" applyBorder="1" applyAlignment="1">
      <alignment horizontal="left"/>
    </xf>
    <xf numFmtId="165" fontId="8" fillId="0" borderId="11" xfId="0" applyNumberFormat="1" applyFont="1" applyFill="1" applyBorder="1" applyAlignment="1">
      <alignment horizontal="left"/>
    </xf>
    <xf numFmtId="165" fontId="5" fillId="0" borderId="11" xfId="0" applyNumberFormat="1" applyFont="1" applyBorder="1" applyAlignment="1">
      <alignment horizontal="left"/>
    </xf>
  </cellXfs>
  <cellStyles count="9">
    <cellStyle name="Comma0" xfId="1"/>
    <cellStyle name="Currency" xfId="2" builtinId="4"/>
    <cellStyle name="Currency0" xfId="3"/>
    <cellStyle name="Date" xfId="4"/>
    <cellStyle name="Fixed" xfId="5"/>
    <cellStyle name="Heading 1" xfId="6" builtinId="16" customBuiltin="1"/>
    <cellStyle name="Heading 2" xfId="7" builtinId="17" customBuiltin="1"/>
    <cellStyle name="Normal" xfId="0" builtinId="0"/>
    <cellStyle name="Total" xfId="8"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80808"/>
      <rgbColor rgb="00FFFFFF"/>
      <rgbColor rgb="00FF0000"/>
      <rgbColor rgb="0000FF00"/>
      <rgbColor rgb="000000FF"/>
      <rgbColor rgb="00FFFF00"/>
      <rgbColor rgb="00FF00FF"/>
      <rgbColor rgb="00CC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EF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15</xdr:col>
      <xdr:colOff>1571626</xdr:colOff>
      <xdr:row>0</xdr:row>
      <xdr:rowOff>31750</xdr:rowOff>
    </xdr:from>
    <xdr:ext cx="1365250" cy="301625"/>
    <xdr:sp macro="" textlink="">
      <xdr:nvSpPr>
        <xdr:cNvPr id="2" name="TextBox 1"/>
        <xdr:cNvSpPr txBox="1"/>
      </xdr:nvSpPr>
      <xdr:spPr>
        <a:xfrm>
          <a:off x="17811751" y="31750"/>
          <a:ext cx="1365250" cy="301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b="1">
              <a:latin typeface="Open Sans" panose="020B0606030504020204" pitchFamily="34" charset="0"/>
              <a:ea typeface="Open Sans" panose="020B0606030504020204" pitchFamily="34" charset="0"/>
              <a:cs typeface="Open Sans" panose="020B0606030504020204" pitchFamily="34" charset="0"/>
            </a:rPr>
            <a:t>ATTACHMENT</a:t>
          </a:r>
          <a:r>
            <a:rPr lang="en-US" sz="1200" b="1" baseline="0">
              <a:latin typeface="Open Sans" panose="020B0606030504020204" pitchFamily="34" charset="0"/>
              <a:ea typeface="Open Sans" panose="020B0606030504020204" pitchFamily="34" charset="0"/>
              <a:cs typeface="Open Sans" panose="020B0606030504020204" pitchFamily="34" charset="0"/>
            </a:rPr>
            <a:t> 2</a:t>
          </a:r>
          <a:endParaRPr lang="en-US" sz="1200" b="1">
            <a:latin typeface="Open Sans" panose="020B0606030504020204" pitchFamily="34" charset="0"/>
            <a:ea typeface="Open Sans" panose="020B0606030504020204" pitchFamily="34" charset="0"/>
            <a:cs typeface="Open Sans" panose="020B0606030504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FF00"/>
        </a:solidFill>
        <a:ln w="9525" cap="flat" cmpd="sng" algn="ctr">
          <a:noFill/>
          <a:prstDash val="solid"/>
          <a:round/>
          <a:headEnd type="none" w="med" len="med"/>
          <a:tailEnd type="none" w="med" len="med"/>
        </a:ln>
        <a:effectLst>
          <a:prstShdw prst="shdw18" dist="17961" dir="13500000">
            <a:srgbClr val="00FF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00FF00"/>
        </a:solidFill>
        <a:ln w="9525" cap="flat" cmpd="sng" algn="ctr">
          <a:noFill/>
          <a:prstDash val="solid"/>
          <a:round/>
          <a:headEnd type="none" w="med" len="med"/>
          <a:tailEnd type="none" w="med" len="med"/>
        </a:ln>
        <a:effectLst>
          <a:prstShdw prst="shdw18" dist="17961" dir="13500000">
            <a:srgbClr val="00FF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15.xml"/><Relationship Id="rId1" Type="http://schemas.openxmlformats.org/officeDocument/2006/relationships/vmlDrawing" Target="../drawings/vmlDrawing15.v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comments" Target="../comments18.xml"/><Relationship Id="rId1" Type="http://schemas.openxmlformats.org/officeDocument/2006/relationships/vmlDrawing" Target="../drawings/vmlDrawing18.v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2" Type="http://schemas.openxmlformats.org/officeDocument/2006/relationships/comments" Target="../comments20.xml"/><Relationship Id="rId1" Type="http://schemas.openxmlformats.org/officeDocument/2006/relationships/vmlDrawing" Target="../drawings/vmlDrawing20.v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1.xml"/><Relationship Id="rId1" Type="http://schemas.openxmlformats.org/officeDocument/2006/relationships/printerSettings" Target="../printerSettings/printerSettings17.bin"/><Relationship Id="rId4" Type="http://schemas.openxmlformats.org/officeDocument/2006/relationships/comments" Target="../comments2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U37"/>
  <sheetViews>
    <sheetView topLeftCell="A13" zoomScaleNormal="100" zoomScaleSheetLayoutView="100" workbookViewId="0">
      <selection activeCell="C6" sqref="C6"/>
    </sheetView>
  </sheetViews>
  <sheetFormatPr defaultRowHeight="15.75"/>
  <cols>
    <col min="1" max="1" width="13.88671875" style="2" customWidth="1"/>
    <col min="2" max="2" width="12.109375" style="14" customWidth="1"/>
    <col min="3" max="3" width="15.21875" style="46" customWidth="1"/>
    <col min="4" max="4" width="10.77734375" style="47" customWidth="1"/>
    <col min="5" max="5" width="14.6640625" style="49" customWidth="1"/>
    <col min="6" max="6" width="16.21875" style="49" customWidth="1"/>
    <col min="7" max="7" width="12.5546875" style="61" bestFit="1" customWidth="1"/>
    <col min="8" max="8" width="9.6640625" style="2" customWidth="1"/>
    <col min="9" max="9" width="7.6640625" style="57" bestFit="1" customWidth="1"/>
    <col min="10" max="10" width="11" style="2" customWidth="1"/>
    <col min="11" max="11" width="45.44140625" style="62" customWidth="1"/>
    <col min="12" max="12" width="1.77734375" style="2" customWidth="1"/>
    <col min="13" max="13" width="16.109375" style="2" customWidth="1"/>
    <col min="14" max="14" width="13.5546875" style="2" customWidth="1"/>
    <col min="15" max="16384" width="8.88671875" style="2"/>
  </cols>
  <sheetData>
    <row r="1" spans="1:255" s="4" customFormat="1" ht="23.25">
      <c r="A1" s="206" t="s">
        <v>0</v>
      </c>
      <c r="B1" s="206"/>
      <c r="C1" s="206"/>
      <c r="D1" s="206"/>
      <c r="E1" s="206"/>
      <c r="F1" s="206"/>
      <c r="G1" s="206"/>
      <c r="H1" s="206"/>
      <c r="I1" s="206"/>
      <c r="J1" s="206"/>
      <c r="K1" s="206"/>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row>
    <row r="2" spans="1:255" s="4" customFormat="1" ht="23.25">
      <c r="A2" s="206" t="s">
        <v>44</v>
      </c>
      <c r="B2" s="206"/>
      <c r="C2" s="206"/>
      <c r="D2" s="206"/>
      <c r="E2" s="206"/>
      <c r="F2" s="206"/>
      <c r="G2" s="206"/>
      <c r="H2" s="206"/>
      <c r="I2" s="206"/>
      <c r="J2" s="206"/>
      <c r="K2" s="206"/>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row>
    <row r="3" spans="1:255" s="4" customFormat="1" ht="23.25">
      <c r="A3" s="207" t="s">
        <v>61</v>
      </c>
      <c r="B3" s="207"/>
      <c r="C3" s="207"/>
      <c r="D3" s="207"/>
      <c r="E3" s="207"/>
      <c r="F3" s="207"/>
      <c r="G3" s="207"/>
      <c r="H3" s="207"/>
      <c r="I3" s="207"/>
      <c r="J3" s="207"/>
      <c r="K3" s="207"/>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row>
    <row r="4" spans="1:255" s="4" customFormat="1" ht="24" thickBot="1">
      <c r="A4" s="63" t="s">
        <v>1</v>
      </c>
      <c r="B4" s="208">
        <f ca="1">TODAY()</f>
        <v>42972</v>
      </c>
      <c r="C4" s="209"/>
      <c r="D4" s="64"/>
      <c r="E4" s="65"/>
      <c r="F4" s="66"/>
      <c r="G4" s="67" t="s">
        <v>2</v>
      </c>
      <c r="H4" s="68" t="s">
        <v>2</v>
      </c>
      <c r="I4" s="69" t="s">
        <v>2</v>
      </c>
      <c r="K4" s="8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row>
    <row r="5" spans="1:255" s="14" customFormat="1" ht="16.5" thickTop="1">
      <c r="A5" s="6" t="s">
        <v>3</v>
      </c>
      <c r="B5" s="6" t="s">
        <v>7</v>
      </c>
      <c r="C5" s="7"/>
      <c r="D5" s="8" t="s">
        <v>4</v>
      </c>
      <c r="E5" s="6" t="s">
        <v>21</v>
      </c>
      <c r="F5" s="9"/>
      <c r="G5" s="60" t="s">
        <v>5</v>
      </c>
      <c r="H5" s="6"/>
      <c r="I5" s="10"/>
      <c r="J5" s="9"/>
      <c r="K5" s="11"/>
      <c r="L5" s="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12"/>
      <c r="FE5" s="12"/>
      <c r="FF5" s="12"/>
      <c r="FG5" s="12"/>
      <c r="FH5" s="12"/>
      <c r="FI5" s="12"/>
      <c r="FJ5" s="12"/>
      <c r="FK5" s="12"/>
      <c r="FL5" s="12"/>
      <c r="FM5" s="12"/>
      <c r="FN5" s="12"/>
      <c r="FO5" s="12"/>
      <c r="FP5" s="12"/>
      <c r="FQ5" s="12"/>
      <c r="FR5" s="12"/>
      <c r="FS5" s="12"/>
      <c r="FT5" s="12"/>
      <c r="FU5" s="12"/>
      <c r="FV5" s="12"/>
      <c r="FW5" s="12"/>
      <c r="FX5" s="12"/>
      <c r="FY5" s="12"/>
      <c r="FZ5" s="12"/>
      <c r="GA5" s="12"/>
      <c r="GB5" s="12"/>
      <c r="GC5" s="12"/>
      <c r="GD5" s="12"/>
      <c r="GE5" s="12"/>
      <c r="GF5" s="12"/>
      <c r="GG5" s="12"/>
      <c r="GH5" s="12"/>
      <c r="GI5" s="12"/>
      <c r="GJ5" s="12"/>
      <c r="GK5" s="12"/>
      <c r="GL5" s="12"/>
      <c r="GM5" s="12"/>
      <c r="GN5" s="12"/>
      <c r="GO5" s="12"/>
      <c r="GP5" s="12"/>
      <c r="GQ5" s="12"/>
      <c r="GR5" s="12"/>
      <c r="GS5" s="12"/>
      <c r="GT5" s="12"/>
      <c r="GU5" s="12"/>
      <c r="GV5" s="12"/>
      <c r="GW5" s="12"/>
      <c r="GX5" s="12"/>
      <c r="GY5" s="12"/>
      <c r="GZ5" s="12"/>
      <c r="HA5" s="12"/>
      <c r="HB5" s="12"/>
      <c r="HC5" s="12"/>
      <c r="HD5" s="12"/>
      <c r="HE5" s="12"/>
      <c r="HF5" s="12"/>
      <c r="HG5" s="12"/>
      <c r="HH5" s="12"/>
      <c r="HI5" s="12"/>
      <c r="HJ5" s="12"/>
      <c r="HK5" s="12"/>
      <c r="HL5" s="12"/>
      <c r="HM5" s="12"/>
      <c r="HN5" s="12"/>
      <c r="HO5" s="12"/>
      <c r="HP5" s="12"/>
      <c r="HQ5" s="12"/>
      <c r="HR5" s="12"/>
      <c r="HS5" s="12"/>
      <c r="HT5" s="12"/>
      <c r="HU5" s="12"/>
      <c r="HV5" s="12"/>
      <c r="HW5" s="12"/>
      <c r="HX5" s="12"/>
      <c r="HY5" s="12"/>
      <c r="HZ5" s="12"/>
      <c r="IA5" s="12"/>
      <c r="IB5" s="12"/>
      <c r="IC5" s="12"/>
      <c r="ID5" s="12"/>
      <c r="IE5" s="12"/>
      <c r="IF5" s="12"/>
      <c r="IG5" s="12"/>
      <c r="IH5" s="12"/>
      <c r="II5" s="12"/>
      <c r="IJ5" s="12"/>
      <c r="IK5" s="12"/>
      <c r="IL5" s="12"/>
      <c r="IM5" s="12"/>
      <c r="IN5" s="12"/>
      <c r="IO5" s="12"/>
      <c r="IP5" s="12"/>
      <c r="IQ5" s="13"/>
      <c r="IR5" s="13"/>
      <c r="IS5" s="13"/>
      <c r="IT5" s="13"/>
      <c r="IU5" s="13"/>
    </row>
    <row r="6" spans="1:255" s="14" customFormat="1">
      <c r="A6" s="15" t="s">
        <v>6</v>
      </c>
      <c r="B6" s="15" t="s">
        <v>12</v>
      </c>
      <c r="C6" s="16" t="s">
        <v>8</v>
      </c>
      <c r="D6" s="17" t="s">
        <v>9</v>
      </c>
      <c r="E6" s="15" t="s">
        <v>22</v>
      </c>
      <c r="F6" s="18" t="s">
        <v>14</v>
      </c>
      <c r="G6" s="19" t="s">
        <v>10</v>
      </c>
      <c r="H6" s="15"/>
      <c r="I6" s="20"/>
      <c r="J6" s="13"/>
      <c r="K6" s="21"/>
      <c r="L6" s="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12"/>
      <c r="DY6" s="12"/>
      <c r="DZ6" s="12"/>
      <c r="EA6" s="12"/>
      <c r="EB6" s="12"/>
      <c r="EC6" s="12"/>
      <c r="ED6" s="12"/>
      <c r="EE6" s="12"/>
      <c r="EF6" s="12"/>
      <c r="EG6" s="12"/>
      <c r="EH6" s="12"/>
      <c r="EI6" s="12"/>
      <c r="EJ6" s="12"/>
      <c r="EK6" s="12"/>
      <c r="EL6" s="12"/>
      <c r="EM6" s="12"/>
      <c r="EN6" s="12"/>
      <c r="EO6" s="12"/>
      <c r="EP6" s="12"/>
      <c r="EQ6" s="12"/>
      <c r="ER6" s="12"/>
      <c r="ES6" s="12"/>
      <c r="ET6" s="12"/>
      <c r="EU6" s="12"/>
      <c r="EV6" s="12"/>
      <c r="EW6" s="12"/>
      <c r="EX6" s="12"/>
      <c r="EY6" s="12"/>
      <c r="EZ6" s="12"/>
      <c r="FA6" s="12"/>
      <c r="FB6" s="12"/>
      <c r="FC6" s="12"/>
      <c r="FD6" s="12"/>
      <c r="FE6" s="12"/>
      <c r="FF6" s="12"/>
      <c r="FG6" s="12"/>
      <c r="FH6" s="12"/>
      <c r="FI6" s="12"/>
      <c r="FJ6" s="12"/>
      <c r="FK6" s="12"/>
      <c r="FL6" s="12"/>
      <c r="FM6" s="12"/>
      <c r="FN6" s="12"/>
      <c r="FO6" s="12"/>
      <c r="FP6" s="12"/>
      <c r="FQ6" s="12"/>
      <c r="FR6" s="12"/>
      <c r="FS6" s="12"/>
      <c r="FT6" s="12"/>
      <c r="FU6" s="12"/>
      <c r="FV6" s="12"/>
      <c r="FW6" s="12"/>
      <c r="FX6" s="12"/>
      <c r="FY6" s="12"/>
      <c r="FZ6" s="12"/>
      <c r="GA6" s="12"/>
      <c r="GB6" s="12"/>
      <c r="GC6" s="12"/>
      <c r="GD6" s="12"/>
      <c r="GE6" s="12"/>
      <c r="GF6" s="12"/>
      <c r="GG6" s="12"/>
      <c r="GH6" s="12"/>
      <c r="GI6" s="12"/>
      <c r="GJ6" s="12"/>
      <c r="GK6" s="12"/>
      <c r="GL6" s="12"/>
      <c r="GM6" s="12"/>
      <c r="GN6" s="12"/>
      <c r="GO6" s="12"/>
      <c r="GP6" s="12"/>
      <c r="GQ6" s="12"/>
      <c r="GR6" s="12"/>
      <c r="GS6" s="12"/>
      <c r="GT6" s="12"/>
      <c r="GU6" s="12"/>
      <c r="GV6" s="12"/>
      <c r="GW6" s="12"/>
      <c r="GX6" s="12"/>
      <c r="GY6" s="12"/>
      <c r="GZ6" s="12"/>
      <c r="HA6" s="12"/>
      <c r="HB6" s="12"/>
      <c r="HC6" s="12"/>
      <c r="HD6" s="12"/>
      <c r="HE6" s="12"/>
      <c r="HF6" s="12"/>
      <c r="HG6" s="12"/>
      <c r="HH6" s="12"/>
      <c r="HI6" s="12"/>
      <c r="HJ6" s="12"/>
      <c r="HK6" s="12"/>
      <c r="HL6" s="12"/>
      <c r="HM6" s="12"/>
      <c r="HN6" s="12"/>
      <c r="HO6" s="12"/>
      <c r="HP6" s="12"/>
      <c r="HQ6" s="12"/>
      <c r="HR6" s="12"/>
      <c r="HS6" s="12"/>
      <c r="HT6" s="12"/>
      <c r="HU6" s="12"/>
      <c r="HV6" s="12"/>
      <c r="HW6" s="12"/>
      <c r="HX6" s="12"/>
      <c r="HY6" s="12"/>
      <c r="HZ6" s="12"/>
      <c r="IA6" s="12"/>
      <c r="IB6" s="12"/>
      <c r="IC6" s="12"/>
      <c r="ID6" s="12"/>
      <c r="IE6" s="12"/>
      <c r="IF6" s="12"/>
      <c r="IG6" s="12"/>
      <c r="IH6" s="12"/>
      <c r="II6" s="12"/>
      <c r="IJ6" s="12"/>
      <c r="IK6" s="12"/>
      <c r="IL6" s="12"/>
      <c r="IM6" s="12"/>
      <c r="IN6" s="12"/>
      <c r="IO6" s="12"/>
      <c r="IP6" s="12"/>
      <c r="IQ6" s="13"/>
      <c r="IR6" s="13"/>
      <c r="IS6" s="13"/>
      <c r="IT6" s="13"/>
      <c r="IU6" s="13"/>
    </row>
    <row r="7" spans="1:255" s="14" customFormat="1" ht="16.5" thickBot="1">
      <c r="A7" s="22" t="s">
        <v>11</v>
      </c>
      <c r="B7" s="22" t="s">
        <v>26</v>
      </c>
      <c r="C7" s="23" t="s">
        <v>12</v>
      </c>
      <c r="D7" s="24" t="s">
        <v>13</v>
      </c>
      <c r="E7" s="22" t="s">
        <v>23</v>
      </c>
      <c r="F7" s="25"/>
      <c r="G7" s="26" t="s">
        <v>15</v>
      </c>
      <c r="H7" s="22" t="s">
        <v>24</v>
      </c>
      <c r="I7" s="27" t="s">
        <v>16</v>
      </c>
      <c r="J7" s="25" t="s">
        <v>17</v>
      </c>
      <c r="K7" s="28" t="s">
        <v>18</v>
      </c>
      <c r="L7" s="2"/>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c r="IO7" s="29"/>
      <c r="IP7" s="29"/>
      <c r="IQ7" s="30"/>
      <c r="IR7" s="30"/>
      <c r="IS7" s="30"/>
      <c r="IT7" s="30"/>
      <c r="IU7" s="30"/>
    </row>
    <row r="8" spans="1:255" s="32" customFormat="1" ht="54" customHeight="1" thickTop="1">
      <c r="A8" s="84" t="s">
        <v>28</v>
      </c>
      <c r="B8" s="85">
        <v>38770</v>
      </c>
      <c r="C8" s="86">
        <v>1000</v>
      </c>
      <c r="D8" s="87">
        <v>78950</v>
      </c>
      <c r="E8" s="88" t="s">
        <v>29</v>
      </c>
      <c r="F8" s="88"/>
      <c r="G8" s="89"/>
      <c r="H8" s="90">
        <v>6242</v>
      </c>
      <c r="I8" s="91">
        <v>0.04</v>
      </c>
      <c r="J8" s="92" t="s">
        <v>54</v>
      </c>
      <c r="K8" s="96" t="s">
        <v>30</v>
      </c>
      <c r="L8" s="2"/>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31"/>
      <c r="CW8" s="31"/>
      <c r="CX8" s="31"/>
      <c r="CY8" s="31"/>
      <c r="CZ8" s="31"/>
      <c r="DA8" s="31"/>
      <c r="DB8" s="31"/>
      <c r="DC8" s="31"/>
      <c r="DD8" s="31"/>
      <c r="DE8" s="31"/>
      <c r="DF8" s="31"/>
      <c r="DG8" s="31"/>
      <c r="DH8" s="31"/>
      <c r="DI8" s="31"/>
      <c r="DJ8" s="31"/>
      <c r="DK8" s="31"/>
      <c r="DL8" s="31"/>
      <c r="DM8" s="31"/>
      <c r="DN8" s="31"/>
      <c r="DO8" s="31"/>
      <c r="DP8" s="31"/>
      <c r="DQ8" s="31"/>
      <c r="DR8" s="31"/>
      <c r="DS8" s="31"/>
      <c r="DT8" s="31"/>
      <c r="DU8" s="31"/>
      <c r="DV8" s="31"/>
      <c r="DW8" s="31"/>
      <c r="DX8" s="31"/>
      <c r="DY8" s="31"/>
      <c r="DZ8" s="31"/>
      <c r="EA8" s="31"/>
      <c r="EB8" s="31"/>
      <c r="EC8" s="31"/>
      <c r="ED8" s="31"/>
      <c r="EE8" s="31"/>
      <c r="EF8" s="31"/>
      <c r="EG8" s="31"/>
      <c r="EH8" s="31"/>
      <c r="EI8" s="31"/>
      <c r="EJ8" s="31"/>
      <c r="EK8" s="31"/>
      <c r="EL8" s="31"/>
      <c r="EM8" s="31"/>
      <c r="EN8" s="31"/>
      <c r="EO8" s="31"/>
      <c r="EP8" s="31"/>
      <c r="EQ8" s="31"/>
      <c r="ER8" s="31"/>
      <c r="ES8" s="31"/>
      <c r="ET8" s="31"/>
      <c r="EU8" s="31"/>
      <c r="EV8" s="31"/>
      <c r="EW8" s="31"/>
      <c r="EX8" s="31"/>
      <c r="EY8" s="31"/>
      <c r="EZ8" s="31"/>
      <c r="FA8" s="31"/>
      <c r="FB8" s="31"/>
      <c r="FC8" s="31"/>
      <c r="FD8" s="31"/>
      <c r="FE8" s="31"/>
      <c r="FF8" s="31"/>
      <c r="FG8" s="31"/>
      <c r="FH8" s="31"/>
      <c r="FI8" s="31"/>
      <c r="FJ8" s="31"/>
      <c r="FK8" s="31"/>
      <c r="FL8" s="31"/>
      <c r="FM8" s="31"/>
      <c r="FN8" s="31"/>
      <c r="FO8" s="31"/>
      <c r="FP8" s="31"/>
      <c r="FQ8" s="31"/>
      <c r="FR8" s="31"/>
      <c r="FS8" s="31"/>
      <c r="FT8" s="31"/>
      <c r="FU8" s="31"/>
      <c r="FV8" s="31"/>
      <c r="FW8" s="31"/>
      <c r="FX8" s="31"/>
      <c r="FY8" s="31"/>
      <c r="FZ8" s="31"/>
      <c r="GA8" s="31"/>
      <c r="GB8" s="31"/>
      <c r="GC8" s="31"/>
      <c r="GD8" s="31"/>
      <c r="GE8" s="31"/>
      <c r="GF8" s="31"/>
      <c r="GG8" s="31"/>
      <c r="GH8" s="31"/>
      <c r="GI8" s="31"/>
      <c r="GJ8" s="31"/>
      <c r="GK8" s="31"/>
      <c r="GL8" s="31"/>
      <c r="GM8" s="31"/>
      <c r="GN8" s="31"/>
      <c r="GO8" s="31"/>
      <c r="GP8" s="31"/>
      <c r="GQ8" s="31"/>
      <c r="GR8" s="31"/>
      <c r="GS8" s="31"/>
      <c r="GT8" s="31"/>
      <c r="GU8" s="31"/>
      <c r="GV8" s="31"/>
      <c r="GW8" s="31"/>
      <c r="GX8" s="31"/>
      <c r="GY8" s="31"/>
      <c r="GZ8" s="31"/>
      <c r="HA8" s="31"/>
      <c r="HB8" s="31"/>
      <c r="HC8" s="31"/>
      <c r="HD8" s="31"/>
      <c r="HE8" s="31"/>
      <c r="HF8" s="31"/>
      <c r="HG8" s="31"/>
      <c r="HH8" s="31"/>
      <c r="HI8" s="31"/>
      <c r="HJ8" s="31"/>
      <c r="HK8" s="31"/>
      <c r="HL8" s="31"/>
      <c r="HM8" s="31"/>
      <c r="HN8" s="31"/>
      <c r="HO8" s="31"/>
      <c r="HP8" s="31"/>
      <c r="HQ8" s="31"/>
      <c r="HR8" s="31"/>
      <c r="HS8" s="31"/>
      <c r="HT8" s="31"/>
      <c r="HU8" s="31"/>
      <c r="HV8" s="31"/>
      <c r="HW8" s="31"/>
      <c r="HX8" s="31"/>
      <c r="HY8" s="31"/>
      <c r="HZ8" s="31"/>
      <c r="IA8" s="31"/>
      <c r="IB8" s="31"/>
      <c r="IC8" s="31"/>
      <c r="ID8" s="31"/>
      <c r="IE8" s="31"/>
      <c r="IF8" s="31"/>
      <c r="IG8" s="31"/>
      <c r="IH8" s="31"/>
      <c r="II8" s="31"/>
      <c r="IJ8" s="31"/>
      <c r="IK8" s="31"/>
      <c r="IL8" s="31"/>
      <c r="IM8" s="31"/>
      <c r="IN8" s="31"/>
      <c r="IO8" s="31"/>
      <c r="IP8" s="31"/>
    </row>
    <row r="9" spans="1:255" s="32" customFormat="1" ht="51" customHeight="1">
      <c r="A9" s="84" t="s">
        <v>31</v>
      </c>
      <c r="B9" s="85">
        <v>38803</v>
      </c>
      <c r="C9" s="86">
        <v>135000</v>
      </c>
      <c r="D9" s="87">
        <v>78950</v>
      </c>
      <c r="E9" s="88" t="s">
        <v>33</v>
      </c>
      <c r="F9" s="88"/>
      <c r="G9" s="89"/>
      <c r="H9" s="90">
        <v>5906</v>
      </c>
      <c r="I9" s="91">
        <v>5.4</v>
      </c>
      <c r="J9" s="92" t="s">
        <v>32</v>
      </c>
      <c r="K9" s="96" t="s">
        <v>34</v>
      </c>
      <c r="L9" s="2"/>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1"/>
      <c r="CW9" s="31"/>
      <c r="CX9" s="31"/>
      <c r="CY9" s="31"/>
      <c r="CZ9" s="31"/>
      <c r="DA9" s="31"/>
      <c r="DB9" s="31"/>
      <c r="DC9" s="31"/>
      <c r="DD9" s="31"/>
      <c r="DE9" s="31"/>
      <c r="DF9" s="31"/>
      <c r="DG9" s="31"/>
      <c r="DH9" s="31"/>
      <c r="DI9" s="31"/>
      <c r="DJ9" s="31"/>
      <c r="DK9" s="31"/>
      <c r="DL9" s="31"/>
      <c r="DM9" s="31"/>
      <c r="DN9" s="31"/>
      <c r="DO9" s="31"/>
      <c r="DP9" s="31"/>
      <c r="DQ9" s="31"/>
      <c r="DR9" s="31"/>
      <c r="DS9" s="31"/>
      <c r="DT9" s="31"/>
      <c r="DU9" s="31"/>
      <c r="DV9" s="31"/>
      <c r="DW9" s="31"/>
      <c r="DX9" s="31"/>
      <c r="DY9" s="31"/>
      <c r="DZ9" s="31"/>
      <c r="EA9" s="31"/>
      <c r="EB9" s="31"/>
      <c r="EC9" s="31"/>
      <c r="ED9" s="31"/>
      <c r="EE9" s="31"/>
      <c r="EF9" s="31"/>
      <c r="EG9" s="31"/>
      <c r="EH9" s="31"/>
      <c r="EI9" s="31"/>
      <c r="EJ9" s="31"/>
      <c r="EK9" s="31"/>
      <c r="EL9" s="31"/>
      <c r="EM9" s="31"/>
      <c r="EN9" s="31"/>
      <c r="EO9" s="31"/>
      <c r="EP9" s="31"/>
      <c r="EQ9" s="31"/>
      <c r="ER9" s="31"/>
      <c r="ES9" s="31"/>
      <c r="ET9" s="31"/>
      <c r="EU9" s="31"/>
      <c r="EV9" s="31"/>
      <c r="EW9" s="31"/>
      <c r="EX9" s="31"/>
      <c r="EY9" s="31"/>
      <c r="EZ9" s="31"/>
      <c r="FA9" s="31"/>
      <c r="FB9" s="31"/>
      <c r="FC9" s="31"/>
      <c r="FD9" s="31"/>
      <c r="FE9" s="31"/>
      <c r="FF9" s="31"/>
      <c r="FG9" s="31"/>
      <c r="FH9" s="31"/>
      <c r="FI9" s="31"/>
      <c r="FJ9" s="31"/>
      <c r="FK9" s="31"/>
      <c r="FL9" s="31"/>
      <c r="FM9" s="31"/>
      <c r="FN9" s="31"/>
      <c r="FO9" s="31"/>
      <c r="FP9" s="31"/>
      <c r="FQ9" s="31"/>
      <c r="FR9" s="31"/>
      <c r="FS9" s="31"/>
      <c r="FT9" s="31"/>
      <c r="FU9" s="31"/>
      <c r="FV9" s="31"/>
      <c r="FW9" s="31"/>
      <c r="FX9" s="31"/>
      <c r="FY9" s="31"/>
      <c r="FZ9" s="31"/>
      <c r="GA9" s="31"/>
      <c r="GB9" s="31"/>
      <c r="GC9" s="31"/>
      <c r="GD9" s="31"/>
      <c r="GE9" s="31"/>
      <c r="GF9" s="31"/>
      <c r="GG9" s="31"/>
      <c r="GH9" s="31"/>
      <c r="GI9" s="31"/>
      <c r="GJ9" s="31"/>
      <c r="GK9" s="31"/>
      <c r="GL9" s="31"/>
      <c r="GM9" s="31"/>
      <c r="GN9" s="31"/>
      <c r="GO9" s="31"/>
      <c r="GP9" s="31"/>
      <c r="GQ9" s="31"/>
      <c r="GR9" s="31"/>
      <c r="GS9" s="31"/>
      <c r="GT9" s="31"/>
      <c r="GU9" s="31"/>
      <c r="GV9" s="31"/>
      <c r="GW9" s="31"/>
      <c r="GX9" s="31"/>
      <c r="GY9" s="31"/>
      <c r="GZ9" s="31"/>
      <c r="HA9" s="31"/>
      <c r="HB9" s="31"/>
      <c r="HC9" s="31"/>
      <c r="HD9" s="31"/>
      <c r="HE9" s="31"/>
      <c r="HF9" s="31"/>
      <c r="HG9" s="31"/>
      <c r="HH9" s="31"/>
      <c r="HI9" s="31"/>
      <c r="HJ9" s="31"/>
      <c r="HK9" s="31"/>
      <c r="HL9" s="31"/>
      <c r="HM9" s="31"/>
      <c r="HN9" s="31"/>
      <c r="HO9" s="31"/>
      <c r="HP9" s="31"/>
      <c r="HQ9" s="31"/>
      <c r="HR9" s="31"/>
      <c r="HS9" s="31"/>
      <c r="HT9" s="31"/>
      <c r="HU9" s="31"/>
      <c r="HV9" s="31"/>
      <c r="HW9" s="31"/>
      <c r="HX9" s="31"/>
      <c r="HY9" s="31"/>
      <c r="HZ9" s="31"/>
      <c r="IA9" s="31"/>
      <c r="IB9" s="31"/>
      <c r="IC9" s="31"/>
      <c r="ID9" s="31"/>
      <c r="IE9" s="31"/>
      <c r="IF9" s="31"/>
      <c r="IG9" s="31"/>
      <c r="IH9" s="31"/>
      <c r="II9" s="31"/>
      <c r="IJ9" s="31"/>
      <c r="IK9" s="31"/>
      <c r="IL9" s="31"/>
      <c r="IM9" s="31"/>
      <c r="IN9" s="31"/>
      <c r="IO9" s="31"/>
      <c r="IP9" s="31"/>
    </row>
    <row r="10" spans="1:255" s="32" customFormat="1" ht="63.75" customHeight="1">
      <c r="A10" s="84" t="s">
        <v>35</v>
      </c>
      <c r="B10" s="85">
        <v>38824</v>
      </c>
      <c r="C10" s="86">
        <v>60000</v>
      </c>
      <c r="D10" s="87">
        <v>78950</v>
      </c>
      <c r="E10" s="88" t="s">
        <v>36</v>
      </c>
      <c r="F10" s="88" t="s">
        <v>37</v>
      </c>
      <c r="G10" s="89"/>
      <c r="H10" s="90">
        <v>2784</v>
      </c>
      <c r="I10" s="91">
        <v>2.4</v>
      </c>
      <c r="J10" s="92" t="s">
        <v>53</v>
      </c>
      <c r="K10" s="96" t="s">
        <v>38</v>
      </c>
      <c r="L10" s="2"/>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c r="CS10" s="31"/>
      <c r="CT10" s="31"/>
      <c r="CU10" s="31"/>
      <c r="CV10" s="31"/>
      <c r="CW10" s="31"/>
      <c r="CX10" s="31"/>
      <c r="CY10" s="31"/>
      <c r="CZ10" s="31"/>
      <c r="DA10" s="31"/>
      <c r="DB10" s="31"/>
      <c r="DC10" s="31"/>
      <c r="DD10" s="31"/>
      <c r="DE10" s="31"/>
      <c r="DF10" s="31"/>
      <c r="DG10" s="31"/>
      <c r="DH10" s="31"/>
      <c r="DI10" s="31"/>
      <c r="DJ10" s="31"/>
      <c r="DK10" s="31"/>
      <c r="DL10" s="31"/>
      <c r="DM10" s="31"/>
      <c r="DN10" s="31"/>
      <c r="DO10" s="31"/>
      <c r="DP10" s="31"/>
      <c r="DQ10" s="31"/>
      <c r="DR10" s="31"/>
      <c r="DS10" s="31"/>
      <c r="DT10" s="31"/>
      <c r="DU10" s="31"/>
      <c r="DV10" s="31"/>
      <c r="DW10" s="31"/>
      <c r="DX10" s="31"/>
      <c r="DY10" s="31"/>
      <c r="DZ10" s="31"/>
      <c r="EA10" s="31"/>
      <c r="EB10" s="31"/>
      <c r="EC10" s="31"/>
      <c r="ED10" s="31"/>
      <c r="EE10" s="31"/>
      <c r="EF10" s="31"/>
      <c r="EG10" s="31"/>
      <c r="EH10" s="31"/>
      <c r="EI10" s="31"/>
      <c r="EJ10" s="31"/>
      <c r="EK10" s="31"/>
      <c r="EL10" s="31"/>
      <c r="EM10" s="31"/>
      <c r="EN10" s="31"/>
      <c r="EO10" s="31"/>
      <c r="EP10" s="31"/>
      <c r="EQ10" s="31"/>
      <c r="ER10" s="31"/>
      <c r="ES10" s="31"/>
      <c r="ET10" s="31"/>
      <c r="EU10" s="31"/>
      <c r="EV10" s="31"/>
      <c r="EW10" s="31"/>
      <c r="EX10" s="31"/>
      <c r="EY10" s="31"/>
      <c r="EZ10" s="31"/>
      <c r="FA10" s="31"/>
      <c r="FB10" s="31"/>
      <c r="FC10" s="31"/>
      <c r="FD10" s="31"/>
      <c r="FE10" s="31"/>
      <c r="FF10" s="31"/>
      <c r="FG10" s="31"/>
      <c r="FH10" s="31"/>
      <c r="FI10" s="31"/>
      <c r="FJ10" s="31"/>
      <c r="FK10" s="31"/>
      <c r="FL10" s="31"/>
      <c r="FM10" s="31"/>
      <c r="FN10" s="31"/>
      <c r="FO10" s="31"/>
      <c r="FP10" s="31"/>
      <c r="FQ10" s="31"/>
      <c r="FR10" s="31"/>
      <c r="FS10" s="31"/>
      <c r="FT10" s="31"/>
      <c r="FU10" s="31"/>
      <c r="FV10" s="31"/>
      <c r="FW10" s="31"/>
      <c r="FX10" s="31"/>
      <c r="FY10" s="31"/>
      <c r="FZ10" s="31"/>
      <c r="GA10" s="31"/>
      <c r="GB10" s="31"/>
      <c r="GC10" s="31"/>
      <c r="GD10" s="31"/>
      <c r="GE10" s="31"/>
      <c r="GF10" s="31"/>
      <c r="GG10" s="31"/>
      <c r="GH10" s="31"/>
      <c r="GI10" s="31"/>
      <c r="GJ10" s="31"/>
      <c r="GK10" s="31"/>
      <c r="GL10" s="31"/>
      <c r="GM10" s="31"/>
      <c r="GN10" s="31"/>
      <c r="GO10" s="31"/>
      <c r="GP10" s="31"/>
      <c r="GQ10" s="31"/>
      <c r="GR10" s="31"/>
      <c r="GS10" s="31"/>
      <c r="GT10" s="31"/>
      <c r="GU10" s="31"/>
      <c r="GV10" s="31"/>
      <c r="GW10" s="31"/>
      <c r="GX10" s="31"/>
      <c r="GY10" s="31"/>
      <c r="GZ10" s="31"/>
      <c r="HA10" s="31"/>
      <c r="HB10" s="31"/>
      <c r="HC10" s="31"/>
      <c r="HD10" s="31"/>
      <c r="HE10" s="31"/>
      <c r="HF10" s="31"/>
      <c r="HG10" s="31"/>
      <c r="HH10" s="31"/>
      <c r="HI10" s="31"/>
      <c r="HJ10" s="31"/>
      <c r="HK10" s="31"/>
      <c r="HL10" s="31"/>
      <c r="HM10" s="31"/>
      <c r="HN10" s="31"/>
      <c r="HO10" s="31"/>
      <c r="HP10" s="31"/>
      <c r="HQ10" s="31"/>
      <c r="HR10" s="31"/>
      <c r="HS10" s="31"/>
      <c r="HT10" s="31"/>
      <c r="HU10" s="31"/>
      <c r="HV10" s="31"/>
      <c r="HW10" s="31"/>
      <c r="HX10" s="31"/>
      <c r="HY10" s="31"/>
      <c r="HZ10" s="31"/>
      <c r="IA10" s="31"/>
      <c r="IB10" s="31"/>
      <c r="IC10" s="31"/>
      <c r="ID10" s="31"/>
      <c r="IE10" s="31"/>
      <c r="IF10" s="31"/>
      <c r="IG10" s="31"/>
      <c r="IH10" s="31"/>
      <c r="II10" s="31"/>
      <c r="IJ10" s="31"/>
      <c r="IK10" s="31"/>
      <c r="IL10" s="31"/>
      <c r="IM10" s="31"/>
      <c r="IN10" s="31"/>
      <c r="IO10" s="31"/>
      <c r="IP10" s="31"/>
    </row>
    <row r="11" spans="1:255" s="32" customFormat="1" ht="63.75" customHeight="1">
      <c r="A11" s="84" t="s">
        <v>39</v>
      </c>
      <c r="B11" s="85">
        <v>38832</v>
      </c>
      <c r="C11" s="86">
        <v>16000</v>
      </c>
      <c r="D11" s="87">
        <v>78950</v>
      </c>
      <c r="E11" s="88" t="s">
        <v>40</v>
      </c>
      <c r="F11" s="88" t="s">
        <v>41</v>
      </c>
      <c r="G11" s="89" t="s">
        <v>42</v>
      </c>
      <c r="H11" s="90">
        <v>4873</v>
      </c>
      <c r="I11" s="91">
        <v>0.64</v>
      </c>
      <c r="J11" s="92" t="s">
        <v>52</v>
      </c>
      <c r="K11" s="96" t="s">
        <v>43</v>
      </c>
      <c r="L11" s="2"/>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c r="EF11" s="31"/>
      <c r="EG11" s="31"/>
      <c r="EH11" s="31"/>
      <c r="EI11" s="31"/>
      <c r="EJ11" s="31"/>
      <c r="EK11" s="31"/>
      <c r="EL11" s="31"/>
      <c r="EM11" s="31"/>
      <c r="EN11" s="31"/>
      <c r="EO11" s="31"/>
      <c r="EP11" s="31"/>
      <c r="EQ11" s="31"/>
      <c r="ER11" s="31"/>
      <c r="ES11" s="31"/>
      <c r="ET11" s="31"/>
      <c r="EU11" s="31"/>
      <c r="EV11" s="31"/>
      <c r="EW11" s="31"/>
      <c r="EX11" s="31"/>
      <c r="EY11" s="31"/>
      <c r="EZ11" s="31"/>
      <c r="FA11" s="31"/>
      <c r="FB11" s="31"/>
      <c r="FC11" s="31"/>
      <c r="FD11" s="31"/>
      <c r="FE11" s="31"/>
      <c r="FF11" s="31"/>
      <c r="FG11" s="31"/>
      <c r="FH11" s="31"/>
      <c r="FI11" s="31"/>
      <c r="FJ11" s="31"/>
      <c r="FK11" s="31"/>
      <c r="FL11" s="31"/>
      <c r="FM11" s="31"/>
      <c r="FN11" s="31"/>
      <c r="FO11" s="31"/>
      <c r="FP11" s="31"/>
      <c r="FQ11" s="31"/>
      <c r="FR11" s="31"/>
      <c r="FS11" s="31"/>
      <c r="FT11" s="31"/>
      <c r="FU11" s="31"/>
      <c r="FV11" s="31"/>
      <c r="FW11" s="31"/>
      <c r="FX11" s="31"/>
      <c r="FY11" s="31"/>
      <c r="FZ11" s="31"/>
      <c r="GA11" s="31"/>
      <c r="GB11" s="31"/>
      <c r="GC11" s="31"/>
      <c r="GD11" s="31"/>
      <c r="GE11" s="31"/>
      <c r="GF11" s="31"/>
      <c r="GG11" s="31"/>
      <c r="GH11" s="31"/>
      <c r="GI11" s="31"/>
      <c r="GJ11" s="31"/>
      <c r="GK11" s="31"/>
      <c r="GL11" s="31"/>
      <c r="GM11" s="31"/>
      <c r="GN11" s="31"/>
      <c r="GO11" s="31"/>
      <c r="GP11" s="31"/>
      <c r="GQ11" s="31"/>
      <c r="GR11" s="31"/>
      <c r="GS11" s="31"/>
      <c r="GT11" s="31"/>
      <c r="GU11" s="31"/>
      <c r="GV11" s="31"/>
      <c r="GW11" s="31"/>
      <c r="GX11" s="31"/>
      <c r="GY11" s="31"/>
      <c r="GZ11" s="31"/>
      <c r="HA11" s="31"/>
      <c r="HB11" s="31"/>
      <c r="HC11" s="31"/>
      <c r="HD11" s="31"/>
      <c r="HE11" s="31"/>
      <c r="HF11" s="31"/>
      <c r="HG11" s="31"/>
      <c r="HH11" s="31"/>
      <c r="HI11" s="31"/>
      <c r="HJ11" s="31"/>
      <c r="HK11" s="31"/>
      <c r="HL11" s="31"/>
      <c r="HM11" s="31"/>
      <c r="HN11" s="31"/>
      <c r="HO11" s="31"/>
      <c r="HP11" s="31"/>
      <c r="HQ11" s="31"/>
      <c r="HR11" s="31"/>
      <c r="HS11" s="31"/>
      <c r="HT11" s="31"/>
      <c r="HU11" s="31"/>
      <c r="HV11" s="31"/>
      <c r="HW11" s="31"/>
      <c r="HX11" s="31"/>
      <c r="HY11" s="31"/>
      <c r="HZ11" s="31"/>
      <c r="IA11" s="31"/>
      <c r="IB11" s="31"/>
      <c r="IC11" s="31"/>
      <c r="ID11" s="31"/>
      <c r="IE11" s="31"/>
      <c r="IF11" s="31"/>
      <c r="IG11" s="31"/>
      <c r="IH11" s="31"/>
      <c r="II11" s="31"/>
      <c r="IJ11" s="31"/>
      <c r="IK11" s="31"/>
      <c r="IL11" s="31"/>
      <c r="IM11" s="31"/>
      <c r="IN11" s="31"/>
      <c r="IO11" s="31"/>
      <c r="IP11" s="31"/>
    </row>
    <row r="12" spans="1:255" s="32" customFormat="1" ht="76.5" customHeight="1">
      <c r="A12" s="84" t="s">
        <v>51</v>
      </c>
      <c r="B12" s="85">
        <v>38841</v>
      </c>
      <c r="C12" s="86">
        <v>102500</v>
      </c>
      <c r="D12" s="87">
        <v>77916</v>
      </c>
      <c r="E12" s="88" t="s">
        <v>58</v>
      </c>
      <c r="F12" s="88" t="s">
        <v>57</v>
      </c>
      <c r="G12" s="89"/>
      <c r="H12" s="90"/>
      <c r="I12" s="91">
        <v>4.0999999999999996</v>
      </c>
      <c r="J12" s="92"/>
      <c r="K12" s="96" t="s">
        <v>59</v>
      </c>
      <c r="L12" s="2"/>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DD12" s="31"/>
      <c r="DE12" s="31"/>
      <c r="DF12" s="31"/>
      <c r="DG12" s="31"/>
      <c r="DH12" s="31"/>
      <c r="DI12" s="31"/>
      <c r="DJ12" s="31"/>
      <c r="DK12" s="31"/>
      <c r="DL12" s="31"/>
      <c r="DM12" s="31"/>
      <c r="DN12" s="31"/>
      <c r="DO12" s="31"/>
      <c r="DP12" s="31"/>
      <c r="DQ12" s="31"/>
      <c r="DR12" s="31"/>
      <c r="DS12" s="31"/>
      <c r="DT12" s="31"/>
      <c r="DU12" s="31"/>
      <c r="DV12" s="31"/>
      <c r="DW12" s="31"/>
      <c r="DX12" s="31"/>
      <c r="DY12" s="31"/>
      <c r="DZ12" s="31"/>
      <c r="EA12" s="31"/>
      <c r="EB12" s="31"/>
      <c r="EC12" s="31"/>
      <c r="ED12" s="31"/>
      <c r="EE12" s="31"/>
      <c r="EF12" s="31"/>
      <c r="EG12" s="31"/>
      <c r="EH12" s="31"/>
      <c r="EI12" s="31"/>
      <c r="EJ12" s="31"/>
      <c r="EK12" s="31"/>
      <c r="EL12" s="31"/>
      <c r="EM12" s="31"/>
      <c r="EN12" s="31"/>
      <c r="EO12" s="31"/>
      <c r="EP12" s="31"/>
      <c r="EQ12" s="31"/>
      <c r="ER12" s="31"/>
      <c r="ES12" s="31"/>
      <c r="ET12" s="31"/>
      <c r="EU12" s="31"/>
      <c r="EV12" s="31"/>
      <c r="EW12" s="31"/>
      <c r="EX12" s="31"/>
      <c r="EY12" s="31"/>
      <c r="EZ12" s="31"/>
      <c r="FA12" s="31"/>
      <c r="FB12" s="31"/>
      <c r="FC12" s="31"/>
      <c r="FD12" s="31"/>
      <c r="FE12" s="31"/>
      <c r="FF12" s="31"/>
      <c r="FG12" s="31"/>
      <c r="FH12" s="31"/>
      <c r="FI12" s="31"/>
      <c r="FJ12" s="31"/>
      <c r="FK12" s="31"/>
      <c r="FL12" s="31"/>
      <c r="FM12" s="31"/>
      <c r="FN12" s="31"/>
      <c r="FO12" s="31"/>
      <c r="FP12" s="31"/>
      <c r="FQ12" s="31"/>
      <c r="FR12" s="31"/>
      <c r="FS12" s="31"/>
      <c r="FT12" s="31"/>
      <c r="FU12" s="31"/>
      <c r="FV12" s="31"/>
      <c r="FW12" s="31"/>
      <c r="FX12" s="31"/>
      <c r="FY12" s="31"/>
      <c r="FZ12" s="31"/>
      <c r="GA12" s="31"/>
      <c r="GB12" s="31"/>
      <c r="GC12" s="31"/>
      <c r="GD12" s="31"/>
      <c r="GE12" s="31"/>
      <c r="GF12" s="31"/>
      <c r="GG12" s="31"/>
      <c r="GH12" s="31"/>
      <c r="GI12" s="31"/>
      <c r="GJ12" s="31"/>
      <c r="GK12" s="31"/>
      <c r="GL12" s="31"/>
      <c r="GM12" s="31"/>
      <c r="GN12" s="31"/>
      <c r="GO12" s="31"/>
      <c r="GP12" s="31"/>
      <c r="GQ12" s="31"/>
      <c r="GR12" s="31"/>
      <c r="GS12" s="31"/>
      <c r="GT12" s="31"/>
      <c r="GU12" s="31"/>
      <c r="GV12" s="31"/>
      <c r="GW12" s="31"/>
      <c r="GX12" s="31"/>
      <c r="GY12" s="31"/>
      <c r="GZ12" s="31"/>
      <c r="HA12" s="31"/>
      <c r="HB12" s="31"/>
      <c r="HC12" s="31"/>
      <c r="HD12" s="31"/>
      <c r="HE12" s="31"/>
      <c r="HF12" s="31"/>
      <c r="HG12" s="31"/>
      <c r="HH12" s="31"/>
      <c r="HI12" s="31"/>
      <c r="HJ12" s="31"/>
      <c r="HK12" s="31"/>
      <c r="HL12" s="31"/>
      <c r="HM12" s="31"/>
      <c r="HN12" s="31"/>
      <c r="HO12" s="31"/>
      <c r="HP12" s="31"/>
      <c r="HQ12" s="31"/>
      <c r="HR12" s="31"/>
      <c r="HS12" s="31"/>
      <c r="HT12" s="31"/>
      <c r="HU12" s="31"/>
      <c r="HV12" s="31"/>
      <c r="HW12" s="31"/>
      <c r="HX12" s="31"/>
      <c r="HY12" s="31"/>
      <c r="HZ12" s="31"/>
      <c r="IA12" s="31"/>
      <c r="IB12" s="31"/>
      <c r="IC12" s="31"/>
      <c r="ID12" s="31"/>
      <c r="IE12" s="31"/>
      <c r="IF12" s="31"/>
      <c r="IG12" s="31"/>
      <c r="IH12" s="31"/>
      <c r="II12" s="31"/>
      <c r="IJ12" s="31"/>
      <c r="IK12" s="31"/>
      <c r="IL12" s="31"/>
      <c r="IM12" s="31"/>
      <c r="IN12" s="31"/>
      <c r="IO12" s="31"/>
      <c r="IP12" s="31"/>
    </row>
    <row r="13" spans="1:255" s="32" customFormat="1" ht="81" customHeight="1">
      <c r="A13" s="84" t="s">
        <v>45</v>
      </c>
      <c r="B13" s="85">
        <v>38860</v>
      </c>
      <c r="C13" s="86">
        <v>9500</v>
      </c>
      <c r="D13" s="87">
        <v>78950</v>
      </c>
      <c r="E13" s="89" t="s">
        <v>46</v>
      </c>
      <c r="F13" s="88" t="s">
        <v>56</v>
      </c>
      <c r="G13" s="89" t="s">
        <v>62</v>
      </c>
      <c r="H13" s="90">
        <v>5429</v>
      </c>
      <c r="I13" s="91">
        <v>0.38</v>
      </c>
      <c r="J13" s="92" t="s">
        <v>55</v>
      </c>
      <c r="K13" s="95" t="s">
        <v>47</v>
      </c>
      <c r="L13" s="2"/>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c r="CS13" s="31"/>
      <c r="CT13" s="31"/>
      <c r="CU13" s="31"/>
      <c r="CV13" s="31"/>
      <c r="CW13" s="31"/>
      <c r="CX13" s="31"/>
      <c r="CY13" s="31"/>
      <c r="CZ13" s="31"/>
      <c r="DA13" s="31"/>
      <c r="DB13" s="31"/>
      <c r="DC13" s="31"/>
      <c r="DD13" s="31"/>
      <c r="DE13" s="31"/>
      <c r="DF13" s="31"/>
      <c r="DG13" s="31"/>
      <c r="DH13" s="31"/>
      <c r="DI13" s="31"/>
      <c r="DJ13" s="31"/>
      <c r="DK13" s="31"/>
      <c r="DL13" s="31"/>
      <c r="DM13" s="31"/>
      <c r="DN13" s="31"/>
      <c r="DO13" s="31"/>
      <c r="DP13" s="31"/>
      <c r="DQ13" s="31"/>
      <c r="DR13" s="31"/>
      <c r="DS13" s="31"/>
      <c r="DT13" s="31"/>
      <c r="DU13" s="31"/>
      <c r="DV13" s="31"/>
      <c r="DW13" s="31"/>
      <c r="DX13" s="31"/>
      <c r="DY13" s="31"/>
      <c r="DZ13" s="31"/>
      <c r="EA13" s="31"/>
      <c r="EB13" s="31"/>
      <c r="EC13" s="31"/>
      <c r="ED13" s="31"/>
      <c r="EE13" s="31"/>
      <c r="EF13" s="31"/>
      <c r="EG13" s="31"/>
      <c r="EH13" s="31"/>
      <c r="EI13" s="31"/>
      <c r="EJ13" s="31"/>
      <c r="EK13" s="31"/>
      <c r="EL13" s="31"/>
      <c r="EM13" s="31"/>
      <c r="EN13" s="31"/>
      <c r="EO13" s="31"/>
      <c r="EP13" s="31"/>
      <c r="EQ13" s="31"/>
      <c r="ER13" s="31"/>
      <c r="ES13" s="31"/>
      <c r="ET13" s="31"/>
      <c r="EU13" s="31"/>
      <c r="EV13" s="31"/>
      <c r="EW13" s="31"/>
      <c r="EX13" s="31"/>
      <c r="EY13" s="31"/>
      <c r="EZ13" s="31"/>
      <c r="FA13" s="31"/>
      <c r="FB13" s="31"/>
      <c r="FC13" s="31"/>
      <c r="FD13" s="31"/>
      <c r="FE13" s="31"/>
      <c r="FF13" s="31"/>
      <c r="FG13" s="31"/>
      <c r="FH13" s="31"/>
      <c r="FI13" s="31"/>
      <c r="FJ13" s="31"/>
      <c r="FK13" s="31"/>
      <c r="FL13" s="31"/>
      <c r="FM13" s="31"/>
      <c r="FN13" s="31"/>
      <c r="FO13" s="31"/>
      <c r="FP13" s="31"/>
      <c r="FQ13" s="31"/>
      <c r="FR13" s="31"/>
      <c r="FS13" s="31"/>
      <c r="FT13" s="31"/>
      <c r="FU13" s="31"/>
      <c r="FV13" s="31"/>
      <c r="FW13" s="31"/>
      <c r="FX13" s="31"/>
      <c r="FY13" s="31"/>
      <c r="FZ13" s="31"/>
      <c r="GA13" s="31"/>
      <c r="GB13" s="31"/>
      <c r="GC13" s="31"/>
      <c r="GD13" s="31"/>
      <c r="GE13" s="31"/>
      <c r="GF13" s="31"/>
      <c r="GG13" s="31"/>
      <c r="GH13" s="31"/>
      <c r="GI13" s="31"/>
      <c r="GJ13" s="31"/>
      <c r="GK13" s="31"/>
      <c r="GL13" s="31"/>
      <c r="GM13" s="31"/>
      <c r="GN13" s="31"/>
      <c r="GO13" s="31"/>
      <c r="GP13" s="31"/>
      <c r="GQ13" s="31"/>
      <c r="GR13" s="31"/>
      <c r="GS13" s="31"/>
      <c r="GT13" s="31"/>
      <c r="GU13" s="31"/>
      <c r="GV13" s="31"/>
      <c r="GW13" s="31"/>
      <c r="GX13" s="31"/>
      <c r="GY13" s="31"/>
      <c r="GZ13" s="31"/>
      <c r="HA13" s="31"/>
      <c r="HB13" s="31"/>
      <c r="HC13" s="31"/>
      <c r="HD13" s="31"/>
      <c r="HE13" s="31"/>
      <c r="HF13" s="31"/>
      <c r="HG13" s="31"/>
      <c r="HH13" s="31"/>
      <c r="HI13" s="31"/>
      <c r="HJ13" s="31"/>
      <c r="HK13" s="31"/>
      <c r="HL13" s="31"/>
      <c r="HM13" s="31"/>
      <c r="HN13" s="31"/>
      <c r="HO13" s="31"/>
      <c r="HP13" s="31"/>
      <c r="HQ13" s="31"/>
      <c r="HR13" s="31"/>
      <c r="HS13" s="31"/>
      <c r="HT13" s="31"/>
      <c r="HU13" s="31"/>
      <c r="HV13" s="31"/>
      <c r="HW13" s="31"/>
      <c r="HX13" s="31"/>
      <c r="HY13" s="31"/>
      <c r="HZ13" s="31"/>
      <c r="IA13" s="31"/>
      <c r="IB13" s="31"/>
      <c r="IC13" s="31"/>
      <c r="ID13" s="31"/>
      <c r="IE13" s="31"/>
      <c r="IF13" s="31"/>
      <c r="IG13" s="31"/>
      <c r="IH13" s="31"/>
      <c r="II13" s="31"/>
      <c r="IJ13" s="31"/>
      <c r="IK13" s="31"/>
      <c r="IL13" s="31"/>
      <c r="IM13" s="31"/>
      <c r="IN13" s="31"/>
      <c r="IO13" s="31"/>
      <c r="IP13" s="31"/>
    </row>
    <row r="14" spans="1:255" s="32" customFormat="1" ht="81" customHeight="1">
      <c r="A14" s="84" t="s">
        <v>63</v>
      </c>
      <c r="B14" s="85">
        <v>38946</v>
      </c>
      <c r="C14" s="86">
        <v>3375</v>
      </c>
      <c r="D14" s="87">
        <v>78950</v>
      </c>
      <c r="E14" s="89" t="s">
        <v>64</v>
      </c>
      <c r="F14" s="89" t="s">
        <v>65</v>
      </c>
      <c r="G14" s="89" t="s">
        <v>66</v>
      </c>
      <c r="H14" s="90">
        <v>5844</v>
      </c>
      <c r="I14" s="91">
        <v>0.19</v>
      </c>
      <c r="J14" s="92" t="s">
        <v>62</v>
      </c>
      <c r="K14" s="95" t="s">
        <v>67</v>
      </c>
      <c r="L14" s="2"/>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c r="CS14" s="31"/>
      <c r="CT14" s="31"/>
      <c r="CU14" s="31"/>
      <c r="CV14" s="31"/>
      <c r="CW14" s="31"/>
      <c r="CX14" s="31"/>
      <c r="CY14" s="31"/>
      <c r="CZ14" s="31"/>
      <c r="DA14" s="31"/>
      <c r="DB14" s="31"/>
      <c r="DC14" s="31"/>
      <c r="DD14" s="31"/>
      <c r="DE14" s="31"/>
      <c r="DF14" s="31"/>
      <c r="DG14" s="31"/>
      <c r="DH14" s="31"/>
      <c r="DI14" s="31"/>
      <c r="DJ14" s="31"/>
      <c r="DK14" s="31"/>
      <c r="DL14" s="31"/>
      <c r="DM14" s="31"/>
      <c r="DN14" s="31"/>
      <c r="DO14" s="31"/>
      <c r="DP14" s="31"/>
      <c r="DQ14" s="31"/>
      <c r="DR14" s="31"/>
      <c r="DS14" s="31"/>
      <c r="DT14" s="31"/>
      <c r="DU14" s="31"/>
      <c r="DV14" s="31"/>
      <c r="DW14" s="31"/>
      <c r="DX14" s="31"/>
      <c r="DY14" s="31"/>
      <c r="DZ14" s="31"/>
      <c r="EA14" s="31"/>
      <c r="EB14" s="31"/>
      <c r="EC14" s="31"/>
      <c r="ED14" s="31"/>
      <c r="EE14" s="31"/>
      <c r="EF14" s="31"/>
      <c r="EG14" s="31"/>
      <c r="EH14" s="31"/>
      <c r="EI14" s="31"/>
      <c r="EJ14" s="31"/>
      <c r="EK14" s="31"/>
      <c r="EL14" s="31"/>
      <c r="EM14" s="31"/>
      <c r="EN14" s="31"/>
      <c r="EO14" s="31"/>
      <c r="EP14" s="31"/>
      <c r="EQ14" s="31"/>
      <c r="ER14" s="31"/>
      <c r="ES14" s="31"/>
      <c r="ET14" s="31"/>
      <c r="EU14" s="31"/>
      <c r="EV14" s="31"/>
      <c r="EW14" s="31"/>
      <c r="EX14" s="31"/>
      <c r="EY14" s="31"/>
      <c r="EZ14" s="31"/>
      <c r="FA14" s="31"/>
      <c r="FB14" s="31"/>
      <c r="FC14" s="31"/>
      <c r="FD14" s="31"/>
      <c r="FE14" s="31"/>
      <c r="FF14" s="31"/>
      <c r="FG14" s="31"/>
      <c r="FH14" s="31"/>
      <c r="FI14" s="31"/>
      <c r="FJ14" s="31"/>
      <c r="FK14" s="31"/>
      <c r="FL14" s="31"/>
      <c r="FM14" s="31"/>
      <c r="FN14" s="31"/>
      <c r="FO14" s="31"/>
      <c r="FP14" s="31"/>
      <c r="FQ14" s="31"/>
      <c r="FR14" s="31"/>
      <c r="FS14" s="31"/>
      <c r="FT14" s="31"/>
      <c r="FU14" s="31"/>
      <c r="FV14" s="31"/>
      <c r="FW14" s="31"/>
      <c r="FX14" s="31"/>
      <c r="FY14" s="31"/>
      <c r="FZ14" s="31"/>
      <c r="GA14" s="31"/>
      <c r="GB14" s="31"/>
      <c r="GC14" s="31"/>
      <c r="GD14" s="31"/>
      <c r="GE14" s="31"/>
      <c r="GF14" s="31"/>
      <c r="GG14" s="31"/>
      <c r="GH14" s="31"/>
      <c r="GI14" s="31"/>
      <c r="GJ14" s="31"/>
      <c r="GK14" s="31"/>
      <c r="GL14" s="31"/>
      <c r="GM14" s="31"/>
      <c r="GN14" s="31"/>
      <c r="GO14" s="31"/>
      <c r="GP14" s="31"/>
      <c r="GQ14" s="31"/>
      <c r="GR14" s="31"/>
      <c r="GS14" s="31"/>
      <c r="GT14" s="31"/>
      <c r="GU14" s="31"/>
      <c r="GV14" s="31"/>
      <c r="GW14" s="31"/>
      <c r="GX14" s="31"/>
      <c r="GY14" s="31"/>
      <c r="GZ14" s="31"/>
      <c r="HA14" s="31"/>
      <c r="HB14" s="31"/>
      <c r="HC14" s="31"/>
      <c r="HD14" s="31"/>
      <c r="HE14" s="31"/>
      <c r="HF14" s="31"/>
      <c r="HG14" s="31"/>
      <c r="HH14" s="31"/>
      <c r="HI14" s="31"/>
      <c r="HJ14" s="31"/>
      <c r="HK14" s="31"/>
      <c r="HL14" s="31"/>
      <c r="HM14" s="31"/>
      <c r="HN14" s="31"/>
      <c r="HO14" s="31"/>
      <c r="HP14" s="31"/>
      <c r="HQ14" s="31"/>
      <c r="HR14" s="31"/>
      <c r="HS14" s="31"/>
      <c r="HT14" s="31"/>
      <c r="HU14" s="31"/>
      <c r="HV14" s="31"/>
      <c r="HW14" s="31"/>
      <c r="HX14" s="31"/>
      <c r="HY14" s="31"/>
      <c r="HZ14" s="31"/>
      <c r="IA14" s="31"/>
      <c r="IB14" s="31"/>
      <c r="IC14" s="31"/>
      <c r="ID14" s="31"/>
      <c r="IE14" s="31"/>
      <c r="IF14" s="31"/>
      <c r="IG14" s="31"/>
      <c r="IH14" s="31"/>
      <c r="II14" s="31"/>
      <c r="IJ14" s="31"/>
      <c r="IK14" s="31"/>
      <c r="IL14" s="31"/>
      <c r="IM14" s="31"/>
      <c r="IN14" s="31"/>
      <c r="IO14" s="31"/>
      <c r="IP14" s="31"/>
    </row>
    <row r="15" spans="1:255" s="32" customFormat="1" ht="81" customHeight="1">
      <c r="A15" s="84" t="s">
        <v>68</v>
      </c>
      <c r="B15" s="85">
        <v>38978</v>
      </c>
      <c r="C15" s="86">
        <v>11000</v>
      </c>
      <c r="D15" s="87">
        <v>78950</v>
      </c>
      <c r="E15" s="89" t="s">
        <v>69</v>
      </c>
      <c r="F15" s="88" t="s">
        <v>70</v>
      </c>
      <c r="G15" s="89" t="s">
        <v>71</v>
      </c>
      <c r="H15" s="90">
        <v>6896</v>
      </c>
      <c r="I15" s="91">
        <v>0.44</v>
      </c>
      <c r="J15" s="92" t="s">
        <v>66</v>
      </c>
      <c r="K15" s="96" t="s">
        <v>72</v>
      </c>
      <c r="L15" s="2"/>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c r="CQ15" s="31"/>
      <c r="CR15" s="31"/>
      <c r="CS15" s="31"/>
      <c r="CT15" s="31"/>
      <c r="CU15" s="31"/>
      <c r="CV15" s="31"/>
      <c r="CW15" s="31"/>
      <c r="CX15" s="31"/>
      <c r="CY15" s="31"/>
      <c r="CZ15" s="31"/>
      <c r="DA15" s="31"/>
      <c r="DB15" s="31"/>
      <c r="DC15" s="31"/>
      <c r="DD15" s="31"/>
      <c r="DE15" s="31"/>
      <c r="DF15" s="31"/>
      <c r="DG15" s="31"/>
      <c r="DH15" s="31"/>
      <c r="DI15" s="31"/>
      <c r="DJ15" s="31"/>
      <c r="DK15" s="31"/>
      <c r="DL15" s="31"/>
      <c r="DM15" s="31"/>
      <c r="DN15" s="31"/>
      <c r="DO15" s="31"/>
      <c r="DP15" s="31"/>
      <c r="DQ15" s="31"/>
      <c r="DR15" s="31"/>
      <c r="DS15" s="31"/>
      <c r="DT15" s="31"/>
      <c r="DU15" s="31"/>
      <c r="DV15" s="31"/>
      <c r="DW15" s="31"/>
      <c r="DX15" s="31"/>
      <c r="DY15" s="31"/>
      <c r="DZ15" s="31"/>
      <c r="EA15" s="31"/>
      <c r="EB15" s="31"/>
      <c r="EC15" s="31"/>
      <c r="ED15" s="31"/>
      <c r="EE15" s="31"/>
      <c r="EF15" s="31"/>
      <c r="EG15" s="31"/>
      <c r="EH15" s="31"/>
      <c r="EI15" s="31"/>
      <c r="EJ15" s="31"/>
      <c r="EK15" s="31"/>
      <c r="EL15" s="31"/>
      <c r="EM15" s="31"/>
      <c r="EN15" s="31"/>
      <c r="EO15" s="31"/>
      <c r="EP15" s="31"/>
      <c r="EQ15" s="31"/>
      <c r="ER15" s="31"/>
      <c r="ES15" s="31"/>
      <c r="ET15" s="31"/>
      <c r="EU15" s="31"/>
      <c r="EV15" s="31"/>
      <c r="EW15" s="31"/>
      <c r="EX15" s="31"/>
      <c r="EY15" s="31"/>
      <c r="EZ15" s="31"/>
      <c r="FA15" s="31"/>
      <c r="FB15" s="31"/>
      <c r="FC15" s="31"/>
      <c r="FD15" s="31"/>
      <c r="FE15" s="31"/>
      <c r="FF15" s="31"/>
      <c r="FG15" s="31"/>
      <c r="FH15" s="31"/>
      <c r="FI15" s="31"/>
      <c r="FJ15" s="31"/>
      <c r="FK15" s="31"/>
      <c r="FL15" s="31"/>
      <c r="FM15" s="31"/>
      <c r="FN15" s="31"/>
      <c r="FO15" s="31"/>
      <c r="FP15" s="31"/>
      <c r="FQ15" s="31"/>
      <c r="FR15" s="31"/>
      <c r="FS15" s="31"/>
      <c r="FT15" s="31"/>
      <c r="FU15" s="31"/>
      <c r="FV15" s="31"/>
      <c r="FW15" s="31"/>
      <c r="FX15" s="31"/>
      <c r="FY15" s="31"/>
      <c r="FZ15" s="31"/>
      <c r="GA15" s="31"/>
      <c r="GB15" s="31"/>
      <c r="GC15" s="31"/>
      <c r="GD15" s="31"/>
      <c r="GE15" s="31"/>
      <c r="GF15" s="31"/>
      <c r="GG15" s="31"/>
      <c r="GH15" s="31"/>
      <c r="GI15" s="31"/>
      <c r="GJ15" s="31"/>
      <c r="GK15" s="31"/>
      <c r="GL15" s="31"/>
      <c r="GM15" s="31"/>
      <c r="GN15" s="31"/>
      <c r="GO15" s="31"/>
      <c r="GP15" s="31"/>
      <c r="GQ15" s="31"/>
      <c r="GR15" s="31"/>
      <c r="GS15" s="31"/>
      <c r="GT15" s="31"/>
      <c r="GU15" s="31"/>
      <c r="GV15" s="31"/>
      <c r="GW15" s="31"/>
      <c r="GX15" s="31"/>
      <c r="GY15" s="31"/>
      <c r="GZ15" s="31"/>
      <c r="HA15" s="31"/>
      <c r="HB15" s="31"/>
      <c r="HC15" s="31"/>
      <c r="HD15" s="31"/>
      <c r="HE15" s="31"/>
      <c r="HF15" s="31"/>
      <c r="HG15" s="31"/>
      <c r="HH15" s="31"/>
      <c r="HI15" s="31"/>
      <c r="HJ15" s="31"/>
      <c r="HK15" s="31"/>
      <c r="HL15" s="31"/>
      <c r="HM15" s="31"/>
      <c r="HN15" s="31"/>
      <c r="HO15" s="31"/>
      <c r="HP15" s="31"/>
      <c r="HQ15" s="31"/>
      <c r="HR15" s="31"/>
      <c r="HS15" s="31"/>
      <c r="HT15" s="31"/>
      <c r="HU15" s="31"/>
      <c r="HV15" s="31"/>
      <c r="HW15" s="31"/>
      <c r="HX15" s="31"/>
      <c r="HY15" s="31"/>
      <c r="HZ15" s="31"/>
      <c r="IA15" s="31"/>
      <c r="IB15" s="31"/>
      <c r="IC15" s="31"/>
      <c r="ID15" s="31"/>
      <c r="IE15" s="31"/>
      <c r="IF15" s="31"/>
      <c r="IG15" s="31"/>
      <c r="IH15" s="31"/>
      <c r="II15" s="31"/>
      <c r="IJ15" s="31"/>
      <c r="IK15" s="31"/>
      <c r="IL15" s="31"/>
      <c r="IM15" s="31"/>
      <c r="IN15" s="31"/>
      <c r="IO15" s="31"/>
      <c r="IP15" s="31"/>
    </row>
    <row r="16" spans="1:255" ht="21" customHeight="1" thickBot="1">
      <c r="A16" s="33" t="s">
        <v>19</v>
      </c>
      <c r="B16" s="33"/>
      <c r="C16" s="34">
        <f>SUM(C8:C15)</f>
        <v>338375</v>
      </c>
      <c r="D16" s="35"/>
      <c r="E16" s="36"/>
      <c r="F16" s="37"/>
      <c r="G16" s="38"/>
      <c r="H16" s="39"/>
      <c r="I16" s="40">
        <f>SUM(I8:I15)</f>
        <v>13.59</v>
      </c>
      <c r="J16" s="41"/>
      <c r="K16" s="42"/>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43"/>
      <c r="DY16" s="43"/>
      <c r="DZ16" s="43"/>
      <c r="EA16" s="43"/>
      <c r="EB16" s="43"/>
      <c r="EC16" s="43"/>
      <c r="ED16" s="43"/>
      <c r="EE16" s="43"/>
      <c r="EF16" s="43"/>
      <c r="EG16" s="43"/>
      <c r="EH16" s="43"/>
      <c r="EI16" s="43"/>
      <c r="EJ16" s="43"/>
      <c r="EK16" s="43"/>
      <c r="EL16" s="43"/>
      <c r="EM16" s="43"/>
      <c r="EN16" s="43"/>
      <c r="EO16" s="43"/>
      <c r="EP16" s="43"/>
      <c r="EQ16" s="43"/>
      <c r="ER16" s="43"/>
      <c r="ES16" s="43"/>
      <c r="ET16" s="43"/>
      <c r="EU16" s="43"/>
      <c r="EV16" s="43"/>
      <c r="EW16" s="43"/>
      <c r="EX16" s="43"/>
      <c r="EY16" s="43"/>
      <c r="EZ16" s="43"/>
      <c r="FA16" s="43"/>
      <c r="FB16" s="43"/>
      <c r="FC16" s="43"/>
      <c r="FD16" s="43"/>
      <c r="FE16" s="43"/>
      <c r="FF16" s="43"/>
      <c r="FG16" s="43"/>
      <c r="FH16" s="43"/>
      <c r="FI16" s="43"/>
      <c r="FJ16" s="43"/>
      <c r="FK16" s="43"/>
      <c r="FL16" s="43"/>
      <c r="FM16" s="43"/>
      <c r="FN16" s="43"/>
      <c r="FO16" s="43"/>
      <c r="FP16" s="43"/>
      <c r="FQ16" s="43"/>
      <c r="FR16" s="43"/>
      <c r="FS16" s="43"/>
      <c r="FT16" s="43"/>
      <c r="FU16" s="43"/>
      <c r="FV16" s="43"/>
      <c r="FW16" s="43"/>
      <c r="FX16" s="43"/>
      <c r="FY16" s="43"/>
      <c r="FZ16" s="43"/>
      <c r="GA16" s="43"/>
      <c r="GB16" s="43"/>
      <c r="GC16" s="43"/>
      <c r="GD16" s="43"/>
      <c r="GE16" s="43"/>
      <c r="GF16" s="43"/>
      <c r="GG16" s="43"/>
      <c r="GH16" s="43"/>
      <c r="GI16" s="43"/>
      <c r="GJ16" s="43"/>
      <c r="GK16" s="43"/>
      <c r="GL16" s="43"/>
      <c r="GM16" s="43"/>
      <c r="GN16" s="43"/>
      <c r="GO16" s="43"/>
      <c r="GP16" s="43"/>
      <c r="GQ16" s="43"/>
      <c r="GR16" s="43"/>
      <c r="GS16" s="43"/>
      <c r="GT16" s="43"/>
      <c r="GU16" s="43"/>
      <c r="GV16" s="43"/>
      <c r="GW16" s="43"/>
      <c r="GX16" s="43"/>
      <c r="GY16" s="43"/>
      <c r="GZ16" s="43"/>
      <c r="HA16" s="43"/>
      <c r="HB16" s="43"/>
      <c r="HC16" s="43"/>
      <c r="HD16" s="43"/>
      <c r="HE16" s="43"/>
      <c r="HF16" s="43"/>
      <c r="HG16" s="43"/>
      <c r="HH16" s="43"/>
      <c r="HI16" s="43"/>
      <c r="HJ16" s="43"/>
      <c r="HK16" s="43"/>
      <c r="HL16" s="43"/>
      <c r="HM16" s="43"/>
      <c r="HN16" s="43"/>
      <c r="HO16" s="43"/>
      <c r="HP16" s="43"/>
      <c r="HQ16" s="43"/>
      <c r="HR16" s="43"/>
      <c r="HS16" s="43"/>
      <c r="HT16" s="43"/>
      <c r="HU16" s="43"/>
      <c r="HV16" s="43"/>
      <c r="HW16" s="43"/>
      <c r="HX16" s="43"/>
      <c r="HY16" s="43"/>
      <c r="HZ16" s="43"/>
      <c r="IA16" s="43"/>
      <c r="IB16" s="43"/>
      <c r="IC16" s="43"/>
      <c r="ID16" s="43"/>
      <c r="IE16" s="43"/>
      <c r="IF16" s="43"/>
      <c r="IG16" s="43"/>
      <c r="IH16" s="43"/>
      <c r="II16" s="43"/>
      <c r="IJ16" s="43"/>
      <c r="IK16" s="43"/>
      <c r="IL16" s="43"/>
      <c r="IM16" s="43"/>
      <c r="IN16" s="43"/>
      <c r="IO16" s="43"/>
      <c r="IP16" s="43"/>
      <c r="IQ16" s="44"/>
      <c r="IR16" s="44"/>
      <c r="IS16" s="44"/>
      <c r="IT16" s="44"/>
      <c r="IU16" s="44"/>
    </row>
    <row r="17" spans="1:250" ht="8.25" customHeight="1" thickTop="1">
      <c r="A17" s="5"/>
      <c r="B17" s="45"/>
      <c r="E17" s="48"/>
      <c r="G17" s="50"/>
      <c r="H17" s="51"/>
      <c r="I17" s="52"/>
      <c r="J17" s="53"/>
      <c r="K17" s="54"/>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row>
    <row r="18" spans="1:250" s="81" customFormat="1" ht="21" customHeight="1">
      <c r="A18" s="70" t="s">
        <v>49</v>
      </c>
      <c r="B18" s="71"/>
      <c r="C18" s="72"/>
      <c r="D18" s="73"/>
      <c r="E18" s="74"/>
      <c r="F18" s="75"/>
      <c r="G18" s="76"/>
      <c r="H18" s="77"/>
      <c r="I18" s="78"/>
      <c r="J18" s="79"/>
      <c r="K18" s="80" t="s">
        <v>50</v>
      </c>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c r="CC18" s="70"/>
      <c r="CD18" s="70"/>
      <c r="CE18" s="70"/>
      <c r="CF18" s="70"/>
      <c r="CG18" s="70"/>
      <c r="CH18" s="70"/>
      <c r="CI18" s="70"/>
      <c r="CJ18" s="70"/>
      <c r="CK18" s="70"/>
      <c r="CL18" s="70"/>
      <c r="CM18" s="70"/>
      <c r="CN18" s="70"/>
      <c r="CO18" s="70"/>
      <c r="CP18" s="70"/>
      <c r="CQ18" s="70"/>
      <c r="CR18" s="70"/>
      <c r="CS18" s="70"/>
      <c r="CT18" s="70"/>
      <c r="CU18" s="70"/>
      <c r="CV18" s="70"/>
      <c r="CW18" s="70"/>
      <c r="CX18" s="70"/>
      <c r="CY18" s="70"/>
      <c r="CZ18" s="70"/>
      <c r="DA18" s="70"/>
      <c r="DB18" s="70"/>
      <c r="DC18" s="70"/>
      <c r="DD18" s="70"/>
      <c r="DE18" s="70"/>
      <c r="DF18" s="70"/>
      <c r="DG18" s="70"/>
      <c r="DH18" s="70"/>
      <c r="DI18" s="70"/>
      <c r="DJ18" s="70"/>
      <c r="DK18" s="70"/>
      <c r="DL18" s="70"/>
      <c r="DM18" s="70"/>
      <c r="DN18" s="70"/>
      <c r="DO18" s="70"/>
      <c r="DP18" s="70"/>
      <c r="DQ18" s="70"/>
      <c r="DR18" s="70"/>
      <c r="DS18" s="70"/>
      <c r="DT18" s="70"/>
      <c r="DU18" s="70"/>
      <c r="DV18" s="70"/>
      <c r="DW18" s="70"/>
      <c r="DX18" s="70"/>
      <c r="DY18" s="70"/>
      <c r="DZ18" s="70"/>
      <c r="EA18" s="70"/>
      <c r="EB18" s="70"/>
      <c r="EC18" s="70"/>
      <c r="ED18" s="70"/>
      <c r="EE18" s="70"/>
      <c r="EF18" s="70"/>
      <c r="EG18" s="70"/>
      <c r="EH18" s="70"/>
      <c r="EI18" s="70"/>
      <c r="EJ18" s="70"/>
      <c r="EK18" s="70"/>
      <c r="EL18" s="70"/>
      <c r="EM18" s="70"/>
      <c r="EN18" s="70"/>
      <c r="EO18" s="70"/>
      <c r="EP18" s="70"/>
      <c r="EQ18" s="70"/>
      <c r="ER18" s="70"/>
      <c r="ES18" s="70"/>
      <c r="ET18" s="70"/>
      <c r="EU18" s="70"/>
      <c r="EV18" s="70"/>
      <c r="EW18" s="70"/>
      <c r="EX18" s="70"/>
      <c r="EY18" s="70"/>
      <c r="EZ18" s="70"/>
      <c r="FA18" s="70"/>
      <c r="FB18" s="70"/>
      <c r="FC18" s="70"/>
      <c r="FD18" s="70"/>
      <c r="FE18" s="70"/>
      <c r="FF18" s="70"/>
      <c r="FG18" s="70"/>
      <c r="FH18" s="70"/>
      <c r="FI18" s="70"/>
      <c r="FJ18" s="70"/>
      <c r="FK18" s="70"/>
      <c r="FL18" s="70"/>
      <c r="FM18" s="70"/>
      <c r="FN18" s="70"/>
      <c r="FO18" s="70"/>
      <c r="FP18" s="70"/>
      <c r="FQ18" s="70"/>
      <c r="FR18" s="70"/>
      <c r="FS18" s="70"/>
      <c r="FT18" s="70"/>
      <c r="FU18" s="70"/>
      <c r="FV18" s="70"/>
      <c r="FW18" s="70"/>
      <c r="FX18" s="70"/>
      <c r="FY18" s="70"/>
      <c r="FZ18" s="70"/>
      <c r="GA18" s="70"/>
      <c r="GB18" s="70"/>
      <c r="GC18" s="70"/>
      <c r="GD18" s="70"/>
      <c r="GE18" s="70"/>
      <c r="GF18" s="70"/>
      <c r="GG18" s="70"/>
      <c r="GH18" s="70"/>
      <c r="GI18" s="70"/>
      <c r="GJ18" s="70"/>
      <c r="GK18" s="70"/>
      <c r="GL18" s="70"/>
      <c r="GM18" s="70"/>
      <c r="GN18" s="70"/>
      <c r="GO18" s="70"/>
      <c r="GP18" s="70"/>
      <c r="GQ18" s="70"/>
      <c r="GR18" s="70"/>
      <c r="GS18" s="70"/>
      <c r="GT18" s="70"/>
      <c r="GU18" s="70"/>
      <c r="GV18" s="70"/>
      <c r="GW18" s="70"/>
      <c r="GX18" s="70"/>
      <c r="GY18" s="70"/>
      <c r="GZ18" s="70"/>
      <c r="HA18" s="70"/>
      <c r="HB18" s="70"/>
      <c r="HC18" s="70"/>
      <c r="HD18" s="70"/>
      <c r="HE18" s="70"/>
      <c r="HF18" s="70"/>
      <c r="HG18" s="70"/>
      <c r="HH18" s="70"/>
      <c r="HI18" s="70"/>
      <c r="HJ18" s="70"/>
      <c r="HK18" s="70"/>
      <c r="HL18" s="70"/>
      <c r="HM18" s="70"/>
      <c r="HN18" s="70"/>
      <c r="HO18" s="70"/>
      <c r="HP18" s="70"/>
      <c r="HQ18" s="70"/>
      <c r="HR18" s="70"/>
      <c r="HS18" s="70"/>
      <c r="HT18" s="70"/>
      <c r="HU18" s="70"/>
      <c r="HV18" s="70"/>
      <c r="HW18" s="70"/>
      <c r="HX18" s="70"/>
      <c r="HY18" s="70"/>
      <c r="HZ18" s="70"/>
      <c r="IA18" s="70"/>
      <c r="IB18" s="70"/>
      <c r="IC18" s="70"/>
      <c r="ID18" s="70"/>
      <c r="IE18" s="70"/>
      <c r="IF18" s="70"/>
      <c r="IG18" s="70"/>
      <c r="IH18" s="70"/>
      <c r="II18" s="70"/>
      <c r="IJ18" s="70"/>
      <c r="IK18" s="70"/>
      <c r="IL18" s="70"/>
      <c r="IM18" s="70"/>
      <c r="IN18" s="70"/>
      <c r="IO18" s="70"/>
      <c r="IP18" s="70"/>
    </row>
    <row r="19" spans="1:250" s="81" customFormat="1" ht="19.5" customHeight="1">
      <c r="A19" s="70" t="s">
        <v>48</v>
      </c>
      <c r="B19" s="71"/>
      <c r="C19" s="72"/>
      <c r="D19" s="73"/>
      <c r="E19" s="74"/>
      <c r="F19" s="75"/>
      <c r="G19" s="76"/>
      <c r="H19" s="77"/>
      <c r="I19" s="78"/>
      <c r="J19" s="79"/>
      <c r="K19" s="80" t="s">
        <v>25</v>
      </c>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c r="CC19" s="70"/>
      <c r="CD19" s="70"/>
      <c r="CE19" s="70"/>
      <c r="CF19" s="70"/>
      <c r="CG19" s="70"/>
      <c r="CH19" s="70"/>
      <c r="CI19" s="70"/>
      <c r="CJ19" s="70"/>
      <c r="CK19" s="70"/>
      <c r="CL19" s="70"/>
      <c r="CM19" s="70"/>
      <c r="CN19" s="70"/>
      <c r="CO19" s="70"/>
      <c r="CP19" s="70"/>
      <c r="CQ19" s="70"/>
      <c r="CR19" s="70"/>
      <c r="CS19" s="70"/>
      <c r="CT19" s="70"/>
      <c r="CU19" s="70"/>
      <c r="CV19" s="70"/>
      <c r="CW19" s="70"/>
      <c r="CX19" s="70"/>
      <c r="CY19" s="70"/>
      <c r="CZ19" s="70"/>
      <c r="DA19" s="70"/>
      <c r="DB19" s="70"/>
      <c r="DC19" s="70"/>
      <c r="DD19" s="70"/>
      <c r="DE19" s="70"/>
      <c r="DF19" s="70"/>
      <c r="DG19" s="70"/>
      <c r="DH19" s="70"/>
      <c r="DI19" s="70"/>
      <c r="DJ19" s="70"/>
      <c r="DK19" s="70"/>
      <c r="DL19" s="70"/>
      <c r="DM19" s="70"/>
      <c r="DN19" s="70"/>
      <c r="DO19" s="70"/>
      <c r="DP19" s="70"/>
      <c r="DQ19" s="70"/>
      <c r="DR19" s="70"/>
      <c r="DS19" s="70"/>
      <c r="DT19" s="70"/>
      <c r="DU19" s="70"/>
      <c r="DV19" s="70"/>
      <c r="DW19" s="70"/>
      <c r="DX19" s="70"/>
      <c r="DY19" s="70"/>
      <c r="DZ19" s="70"/>
      <c r="EA19" s="70"/>
      <c r="EB19" s="70"/>
      <c r="EC19" s="70"/>
      <c r="ED19" s="70"/>
      <c r="EE19" s="70"/>
      <c r="EF19" s="70"/>
      <c r="EG19" s="70"/>
      <c r="EH19" s="70"/>
      <c r="EI19" s="70"/>
      <c r="EJ19" s="70"/>
      <c r="EK19" s="70"/>
      <c r="EL19" s="70"/>
      <c r="EM19" s="70"/>
      <c r="EN19" s="70"/>
      <c r="EO19" s="70"/>
      <c r="EP19" s="70"/>
      <c r="EQ19" s="70"/>
      <c r="ER19" s="70"/>
      <c r="ES19" s="70"/>
      <c r="ET19" s="70"/>
      <c r="EU19" s="70"/>
      <c r="EV19" s="70"/>
      <c r="EW19" s="70"/>
      <c r="EX19" s="70"/>
      <c r="EY19" s="70"/>
      <c r="EZ19" s="70"/>
      <c r="FA19" s="70"/>
      <c r="FB19" s="70"/>
      <c r="FC19" s="70"/>
      <c r="FD19" s="70"/>
      <c r="FE19" s="70"/>
      <c r="FF19" s="70"/>
      <c r="FG19" s="70"/>
      <c r="FH19" s="70"/>
      <c r="FI19" s="70"/>
      <c r="FJ19" s="70"/>
      <c r="FK19" s="70"/>
      <c r="FL19" s="70"/>
      <c r="FM19" s="70"/>
      <c r="FN19" s="70"/>
      <c r="FO19" s="70"/>
      <c r="FP19" s="70"/>
      <c r="FQ19" s="70"/>
      <c r="FR19" s="70"/>
      <c r="FS19" s="70"/>
      <c r="FT19" s="70"/>
      <c r="FU19" s="70"/>
      <c r="FV19" s="70"/>
      <c r="FW19" s="70"/>
      <c r="FX19" s="70"/>
      <c r="FY19" s="70"/>
      <c r="FZ19" s="70"/>
      <c r="GA19" s="70"/>
      <c r="GB19" s="70"/>
      <c r="GC19" s="70"/>
      <c r="GD19" s="70"/>
      <c r="GE19" s="70"/>
      <c r="GF19" s="70"/>
      <c r="GG19" s="70"/>
      <c r="GH19" s="70"/>
      <c r="GI19" s="70"/>
      <c r="GJ19" s="70"/>
      <c r="GK19" s="70"/>
      <c r="GL19" s="70"/>
      <c r="GM19" s="70"/>
      <c r="GN19" s="70"/>
      <c r="GO19" s="70"/>
      <c r="GP19" s="70"/>
      <c r="GQ19" s="70"/>
      <c r="GR19" s="70"/>
      <c r="GS19" s="70"/>
      <c r="GT19" s="70"/>
      <c r="GU19" s="70"/>
      <c r="GV19" s="70"/>
      <c r="GW19" s="70"/>
      <c r="GX19" s="70"/>
      <c r="GY19" s="70"/>
      <c r="GZ19" s="70"/>
      <c r="HA19" s="70"/>
      <c r="HB19" s="70"/>
      <c r="HC19" s="70"/>
      <c r="HD19" s="70"/>
      <c r="HE19" s="70"/>
      <c r="HF19" s="70"/>
      <c r="HG19" s="70"/>
      <c r="HH19" s="70"/>
      <c r="HI19" s="70"/>
      <c r="HJ19" s="70"/>
      <c r="HK19" s="70"/>
      <c r="HL19" s="70"/>
      <c r="HM19" s="70"/>
      <c r="HN19" s="70"/>
      <c r="HO19" s="70"/>
      <c r="HP19" s="70"/>
      <c r="HQ19" s="70"/>
      <c r="HR19" s="70"/>
      <c r="HS19" s="70"/>
      <c r="HT19" s="70"/>
      <c r="HU19" s="70"/>
      <c r="HV19" s="70"/>
      <c r="HW19" s="70"/>
      <c r="HX19" s="70"/>
      <c r="HY19" s="70"/>
      <c r="HZ19" s="70"/>
      <c r="IA19" s="70"/>
      <c r="IB19" s="70"/>
      <c r="IC19" s="70"/>
      <c r="ID19" s="70"/>
      <c r="IE19" s="70"/>
      <c r="IF19" s="70"/>
      <c r="IG19" s="70"/>
      <c r="IH19" s="70"/>
      <c r="II19" s="70"/>
      <c r="IJ19" s="70"/>
      <c r="IK19" s="70"/>
      <c r="IL19" s="70"/>
      <c r="IM19" s="70"/>
      <c r="IN19" s="70"/>
      <c r="IO19" s="70"/>
      <c r="IP19" s="70"/>
    </row>
    <row r="20" spans="1:250" s="81" customFormat="1" ht="18.75">
      <c r="A20" s="70" t="s">
        <v>60</v>
      </c>
      <c r="B20" s="71"/>
      <c r="C20" s="72"/>
      <c r="D20" s="73"/>
      <c r="E20" s="74"/>
      <c r="F20" s="75"/>
      <c r="G20" s="76"/>
      <c r="H20" s="77"/>
      <c r="I20" s="78"/>
      <c r="J20" s="79"/>
      <c r="K20" s="80" t="s">
        <v>73</v>
      </c>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c r="CC20" s="70"/>
      <c r="CD20" s="70"/>
      <c r="CE20" s="70"/>
      <c r="CF20" s="70"/>
      <c r="CG20" s="70"/>
      <c r="CH20" s="70"/>
      <c r="CI20" s="70"/>
      <c r="CJ20" s="70"/>
      <c r="CK20" s="70"/>
      <c r="CL20" s="70"/>
      <c r="CM20" s="70"/>
      <c r="CN20" s="70"/>
      <c r="CO20" s="70"/>
      <c r="CP20" s="70"/>
      <c r="CQ20" s="70"/>
      <c r="CR20" s="70"/>
      <c r="CS20" s="70"/>
      <c r="CT20" s="70"/>
      <c r="CU20" s="70"/>
      <c r="CV20" s="70"/>
      <c r="CW20" s="70"/>
      <c r="CX20" s="70"/>
      <c r="CY20" s="70"/>
      <c r="CZ20" s="70"/>
      <c r="DA20" s="70"/>
      <c r="DB20" s="70"/>
      <c r="DC20" s="70"/>
      <c r="DD20" s="70"/>
      <c r="DE20" s="70"/>
      <c r="DF20" s="70"/>
      <c r="DG20" s="70"/>
      <c r="DH20" s="70"/>
      <c r="DI20" s="70"/>
      <c r="DJ20" s="70"/>
      <c r="DK20" s="70"/>
      <c r="DL20" s="70"/>
      <c r="DM20" s="70"/>
      <c r="DN20" s="70"/>
      <c r="DO20" s="70"/>
      <c r="DP20" s="70"/>
      <c r="DQ20" s="70"/>
      <c r="DR20" s="70"/>
      <c r="DS20" s="70"/>
      <c r="DT20" s="70"/>
      <c r="DU20" s="70"/>
      <c r="DV20" s="70"/>
      <c r="DW20" s="70"/>
      <c r="DX20" s="70"/>
      <c r="DY20" s="70"/>
      <c r="DZ20" s="70"/>
      <c r="EA20" s="70"/>
      <c r="EB20" s="70"/>
      <c r="EC20" s="70"/>
      <c r="ED20" s="70"/>
      <c r="EE20" s="70"/>
      <c r="EF20" s="70"/>
      <c r="EG20" s="70"/>
      <c r="EH20" s="70"/>
      <c r="EI20" s="70"/>
      <c r="EJ20" s="70"/>
      <c r="EK20" s="70"/>
      <c r="EL20" s="70"/>
      <c r="EM20" s="70"/>
      <c r="EN20" s="70"/>
      <c r="EO20" s="70"/>
      <c r="EP20" s="70"/>
      <c r="EQ20" s="70"/>
      <c r="ER20" s="70"/>
      <c r="ES20" s="70"/>
      <c r="ET20" s="70"/>
      <c r="EU20" s="70"/>
      <c r="EV20" s="70"/>
      <c r="EW20" s="70"/>
      <c r="EX20" s="70"/>
      <c r="EY20" s="70"/>
      <c r="EZ20" s="70"/>
      <c r="FA20" s="70"/>
      <c r="FB20" s="70"/>
      <c r="FC20" s="70"/>
      <c r="FD20" s="70"/>
      <c r="FE20" s="70"/>
      <c r="FF20" s="70"/>
      <c r="FG20" s="70"/>
      <c r="FH20" s="70"/>
      <c r="FI20" s="70"/>
      <c r="FJ20" s="70"/>
      <c r="FK20" s="70"/>
      <c r="FL20" s="70"/>
      <c r="FM20" s="70"/>
      <c r="FN20" s="70"/>
      <c r="FO20" s="70"/>
      <c r="FP20" s="70"/>
      <c r="FQ20" s="70"/>
      <c r="FR20" s="70"/>
      <c r="FS20" s="70"/>
      <c r="FT20" s="70"/>
      <c r="FU20" s="70"/>
      <c r="FV20" s="70"/>
      <c r="FW20" s="70"/>
      <c r="FX20" s="70"/>
      <c r="FY20" s="70"/>
      <c r="FZ20" s="70"/>
      <c r="GA20" s="70"/>
      <c r="GB20" s="70"/>
      <c r="GC20" s="70"/>
      <c r="GD20" s="70"/>
      <c r="GE20" s="70"/>
      <c r="GF20" s="70"/>
      <c r="GG20" s="70"/>
      <c r="GH20" s="70"/>
      <c r="GI20" s="70"/>
      <c r="GJ20" s="70"/>
      <c r="GK20" s="70"/>
      <c r="GL20" s="70"/>
      <c r="GM20" s="70"/>
      <c r="GN20" s="70"/>
      <c r="GO20" s="70"/>
      <c r="GP20" s="70"/>
      <c r="GQ20" s="70"/>
      <c r="GR20" s="70"/>
      <c r="GS20" s="70"/>
      <c r="GT20" s="70"/>
      <c r="GU20" s="70"/>
      <c r="GV20" s="70"/>
      <c r="GW20" s="70"/>
      <c r="GX20" s="70"/>
      <c r="GY20" s="70"/>
      <c r="GZ20" s="70"/>
      <c r="HA20" s="70"/>
      <c r="HB20" s="70"/>
      <c r="HC20" s="70"/>
      <c r="HD20" s="70"/>
      <c r="HE20" s="70"/>
      <c r="HF20" s="70"/>
      <c r="HG20" s="70"/>
      <c r="HH20" s="70"/>
      <c r="HI20" s="70"/>
      <c r="HJ20" s="70"/>
      <c r="HK20" s="70"/>
      <c r="HL20" s="70"/>
      <c r="HM20" s="70"/>
      <c r="HN20" s="70"/>
      <c r="HO20" s="70"/>
      <c r="HP20" s="70"/>
      <c r="HQ20" s="70"/>
      <c r="HR20" s="70"/>
      <c r="HS20" s="70"/>
      <c r="HT20" s="70"/>
      <c r="HU20" s="70"/>
      <c r="HV20" s="70"/>
      <c r="HW20" s="70"/>
      <c r="HX20" s="70"/>
      <c r="HY20" s="70"/>
      <c r="HZ20" s="70"/>
      <c r="IA20" s="70"/>
      <c r="IB20" s="70"/>
      <c r="IC20" s="70"/>
      <c r="ID20" s="70"/>
      <c r="IE20" s="70"/>
      <c r="IF20" s="70"/>
      <c r="IG20" s="70"/>
      <c r="IH20" s="70"/>
      <c r="II20" s="70"/>
      <c r="IJ20" s="70"/>
      <c r="IK20" s="70"/>
      <c r="IL20" s="70"/>
      <c r="IM20" s="70"/>
      <c r="IN20" s="70"/>
      <c r="IO20" s="70"/>
      <c r="IP20" s="70"/>
    </row>
    <row r="21" spans="1:250" s="81" customFormat="1" ht="18.75">
      <c r="A21" s="81" t="s">
        <v>27</v>
      </c>
      <c r="B21" s="71"/>
      <c r="C21" s="72"/>
      <c r="D21" s="73"/>
      <c r="E21" s="74"/>
      <c r="F21" s="75"/>
      <c r="G21" s="76"/>
      <c r="H21" s="77"/>
      <c r="I21" s="78"/>
      <c r="J21" s="79"/>
      <c r="K21" s="8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c r="CC21" s="70"/>
      <c r="CD21" s="70"/>
      <c r="CE21" s="70"/>
      <c r="CF21" s="70"/>
      <c r="CG21" s="70"/>
      <c r="CH21" s="70"/>
      <c r="CI21" s="70"/>
      <c r="CJ21" s="70"/>
      <c r="CK21" s="70"/>
      <c r="CL21" s="70"/>
      <c r="CM21" s="70"/>
      <c r="CN21" s="70"/>
      <c r="CO21" s="70"/>
      <c r="CP21" s="70"/>
      <c r="CQ21" s="70"/>
      <c r="CR21" s="70"/>
      <c r="CS21" s="70"/>
      <c r="CT21" s="70"/>
      <c r="CU21" s="70"/>
      <c r="CV21" s="70"/>
      <c r="CW21" s="70"/>
      <c r="CX21" s="70"/>
      <c r="CY21" s="70"/>
      <c r="CZ21" s="70"/>
      <c r="DA21" s="70"/>
      <c r="DB21" s="70"/>
      <c r="DC21" s="70"/>
      <c r="DD21" s="70"/>
      <c r="DE21" s="70"/>
      <c r="DF21" s="70"/>
      <c r="DG21" s="70"/>
      <c r="DH21" s="70"/>
      <c r="DI21" s="70"/>
      <c r="DJ21" s="70"/>
      <c r="DK21" s="70"/>
      <c r="DL21" s="70"/>
      <c r="DM21" s="70"/>
      <c r="DN21" s="70"/>
      <c r="DO21" s="70"/>
      <c r="DP21" s="70"/>
      <c r="DQ21" s="70"/>
      <c r="DR21" s="70"/>
      <c r="DS21" s="70"/>
      <c r="DT21" s="70"/>
      <c r="DU21" s="70"/>
      <c r="DV21" s="70"/>
      <c r="DW21" s="70"/>
      <c r="DX21" s="70"/>
      <c r="DY21" s="70"/>
      <c r="DZ21" s="70"/>
      <c r="EA21" s="70"/>
      <c r="EB21" s="70"/>
      <c r="EC21" s="70"/>
      <c r="ED21" s="70"/>
      <c r="EE21" s="70"/>
      <c r="EF21" s="70"/>
      <c r="EG21" s="70"/>
      <c r="EH21" s="70"/>
      <c r="EI21" s="70"/>
      <c r="EJ21" s="70"/>
      <c r="EK21" s="70"/>
      <c r="EL21" s="70"/>
      <c r="EM21" s="70"/>
      <c r="EN21" s="70"/>
      <c r="EO21" s="70"/>
      <c r="EP21" s="70"/>
      <c r="EQ21" s="70"/>
      <c r="ER21" s="70"/>
      <c r="ES21" s="70"/>
      <c r="ET21" s="70"/>
      <c r="EU21" s="70"/>
      <c r="EV21" s="70"/>
      <c r="EW21" s="70"/>
      <c r="EX21" s="70"/>
      <c r="EY21" s="70"/>
      <c r="EZ21" s="70"/>
      <c r="FA21" s="70"/>
      <c r="FB21" s="70"/>
      <c r="FC21" s="70"/>
      <c r="FD21" s="70"/>
      <c r="FE21" s="70"/>
      <c r="FF21" s="70"/>
      <c r="FG21" s="70"/>
      <c r="FH21" s="70"/>
      <c r="FI21" s="70"/>
      <c r="FJ21" s="70"/>
      <c r="FK21" s="70"/>
      <c r="FL21" s="70"/>
      <c r="FM21" s="70"/>
      <c r="FN21" s="70"/>
      <c r="FO21" s="70"/>
      <c r="FP21" s="70"/>
      <c r="FQ21" s="70"/>
      <c r="FR21" s="70"/>
      <c r="FS21" s="70"/>
      <c r="FT21" s="70"/>
      <c r="FU21" s="70"/>
      <c r="FV21" s="70"/>
      <c r="FW21" s="70"/>
      <c r="FX21" s="70"/>
      <c r="FY21" s="70"/>
      <c r="FZ21" s="70"/>
      <c r="GA21" s="70"/>
      <c r="GB21" s="70"/>
      <c r="GC21" s="70"/>
      <c r="GD21" s="70"/>
      <c r="GE21" s="70"/>
      <c r="GF21" s="70"/>
      <c r="GG21" s="70"/>
      <c r="GH21" s="70"/>
      <c r="GI21" s="70"/>
      <c r="GJ21" s="70"/>
      <c r="GK21" s="70"/>
      <c r="GL21" s="70"/>
      <c r="GM21" s="70"/>
      <c r="GN21" s="70"/>
      <c r="GO21" s="70"/>
      <c r="GP21" s="70"/>
      <c r="GQ21" s="70"/>
      <c r="GR21" s="70"/>
      <c r="GS21" s="70"/>
      <c r="GT21" s="70"/>
      <c r="GU21" s="70"/>
      <c r="GV21" s="70"/>
      <c r="GW21" s="70"/>
      <c r="GX21" s="70"/>
      <c r="GY21" s="70"/>
      <c r="GZ21" s="70"/>
      <c r="HA21" s="70"/>
      <c r="HB21" s="70"/>
      <c r="HC21" s="70"/>
      <c r="HD21" s="70"/>
      <c r="HE21" s="70"/>
      <c r="HF21" s="70"/>
      <c r="HG21" s="70"/>
      <c r="HH21" s="70"/>
      <c r="HI21" s="70"/>
      <c r="HJ21" s="70"/>
      <c r="HK21" s="70"/>
      <c r="HL21" s="70"/>
      <c r="HM21" s="70"/>
      <c r="HN21" s="70"/>
      <c r="HO21" s="70"/>
      <c r="HP21" s="70"/>
      <c r="HQ21" s="70"/>
      <c r="HR21" s="70"/>
      <c r="HS21" s="70"/>
      <c r="HT21" s="70"/>
      <c r="HU21" s="70"/>
      <c r="HV21" s="70"/>
      <c r="HW21" s="70"/>
      <c r="HX21" s="70"/>
      <c r="HY21" s="70"/>
      <c r="HZ21" s="70"/>
      <c r="IA21" s="70"/>
      <c r="IB21" s="70"/>
      <c r="IC21" s="70"/>
      <c r="ID21" s="70"/>
      <c r="IE21" s="70"/>
      <c r="IF21" s="70"/>
      <c r="IG21" s="70"/>
      <c r="IH21" s="70"/>
      <c r="II21" s="70"/>
      <c r="IJ21" s="70"/>
      <c r="IK21" s="70"/>
      <c r="IL21" s="70"/>
      <c r="IM21" s="70"/>
      <c r="IN21" s="70"/>
      <c r="IO21" s="70"/>
      <c r="IP21" s="70"/>
    </row>
    <row r="22" spans="1:250" s="81" customFormat="1" ht="22.5" customHeight="1">
      <c r="A22" s="97" t="s">
        <v>74</v>
      </c>
      <c r="B22" s="71"/>
      <c r="C22" s="72"/>
      <c r="D22" s="73"/>
      <c r="E22" s="74"/>
      <c r="F22" s="75"/>
      <c r="G22" s="76"/>
      <c r="H22" s="77"/>
      <c r="I22" s="78"/>
      <c r="J22" s="79"/>
      <c r="K22" s="82" t="s">
        <v>20</v>
      </c>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c r="CC22" s="70"/>
      <c r="CD22" s="70"/>
      <c r="CE22" s="70"/>
      <c r="CF22" s="70"/>
      <c r="CG22" s="70"/>
      <c r="CH22" s="70"/>
      <c r="CI22" s="70"/>
      <c r="CJ22" s="70"/>
      <c r="CK22" s="70"/>
      <c r="CL22" s="70"/>
      <c r="CM22" s="70"/>
      <c r="CN22" s="70"/>
      <c r="CO22" s="70"/>
      <c r="CP22" s="70"/>
      <c r="CQ22" s="70"/>
      <c r="CR22" s="70"/>
      <c r="CS22" s="70"/>
      <c r="CT22" s="70"/>
      <c r="CU22" s="70"/>
      <c r="CV22" s="70"/>
      <c r="CW22" s="70"/>
      <c r="CX22" s="70"/>
      <c r="CY22" s="70"/>
      <c r="CZ22" s="70"/>
      <c r="DA22" s="70"/>
      <c r="DB22" s="70"/>
      <c r="DC22" s="70"/>
      <c r="DD22" s="70"/>
      <c r="DE22" s="70"/>
      <c r="DF22" s="70"/>
      <c r="DG22" s="70"/>
      <c r="DH22" s="70"/>
      <c r="DI22" s="70"/>
      <c r="DJ22" s="70"/>
      <c r="DK22" s="70"/>
      <c r="DL22" s="70"/>
      <c r="DM22" s="70"/>
      <c r="DN22" s="70"/>
      <c r="DO22" s="70"/>
      <c r="DP22" s="70"/>
      <c r="DQ22" s="70"/>
      <c r="DR22" s="70"/>
      <c r="DS22" s="70"/>
      <c r="DT22" s="70"/>
      <c r="DU22" s="70"/>
      <c r="DV22" s="70"/>
      <c r="DW22" s="70"/>
      <c r="DX22" s="70"/>
      <c r="DY22" s="70"/>
      <c r="DZ22" s="70"/>
      <c r="EA22" s="70"/>
      <c r="EB22" s="70"/>
      <c r="EC22" s="70"/>
      <c r="ED22" s="70"/>
      <c r="EE22" s="70"/>
      <c r="EF22" s="70"/>
      <c r="EG22" s="70"/>
      <c r="EH22" s="70"/>
      <c r="EI22" s="70"/>
      <c r="EJ22" s="70"/>
      <c r="EK22" s="70"/>
      <c r="EL22" s="70"/>
      <c r="EM22" s="70"/>
      <c r="EN22" s="70"/>
      <c r="EO22" s="70"/>
      <c r="EP22" s="70"/>
      <c r="EQ22" s="70"/>
      <c r="ER22" s="70"/>
      <c r="ES22" s="70"/>
      <c r="ET22" s="70"/>
      <c r="EU22" s="70"/>
      <c r="EV22" s="70"/>
      <c r="EW22" s="70"/>
      <c r="EX22" s="70"/>
      <c r="EY22" s="70"/>
      <c r="EZ22" s="70"/>
      <c r="FA22" s="70"/>
      <c r="FB22" s="70"/>
      <c r="FC22" s="70"/>
      <c r="FD22" s="70"/>
      <c r="FE22" s="70"/>
      <c r="FF22" s="70"/>
      <c r="FG22" s="70"/>
      <c r="FH22" s="70"/>
      <c r="FI22" s="70"/>
      <c r="FJ22" s="70"/>
      <c r="FK22" s="70"/>
      <c r="FL22" s="70"/>
      <c r="FM22" s="70"/>
      <c r="FN22" s="70"/>
      <c r="FO22" s="70"/>
      <c r="FP22" s="70"/>
      <c r="FQ22" s="70"/>
      <c r="FR22" s="70"/>
      <c r="FS22" s="70"/>
      <c r="FT22" s="70"/>
      <c r="FU22" s="70"/>
      <c r="FV22" s="70"/>
      <c r="FW22" s="70"/>
      <c r="FX22" s="70"/>
      <c r="FY22" s="70"/>
      <c r="FZ22" s="70"/>
      <c r="GA22" s="70"/>
      <c r="GB22" s="70"/>
      <c r="GC22" s="70"/>
      <c r="GD22" s="70"/>
      <c r="GE22" s="70"/>
      <c r="GF22" s="70"/>
      <c r="GG22" s="70"/>
      <c r="GH22" s="70"/>
      <c r="GI22" s="70"/>
      <c r="GJ22" s="70"/>
      <c r="GK22" s="70"/>
      <c r="GL22" s="70"/>
      <c r="GM22" s="70"/>
      <c r="GN22" s="70"/>
      <c r="GO22" s="70"/>
      <c r="GP22" s="70"/>
      <c r="GQ22" s="70"/>
      <c r="GR22" s="70"/>
      <c r="GS22" s="70"/>
      <c r="GT22" s="70"/>
      <c r="GU22" s="70"/>
      <c r="GV22" s="70"/>
      <c r="GW22" s="70"/>
      <c r="GX22" s="70"/>
      <c r="GY22" s="70"/>
      <c r="GZ22" s="70"/>
      <c r="HA22" s="70"/>
      <c r="HB22" s="70"/>
      <c r="HC22" s="70"/>
      <c r="HD22" s="70"/>
      <c r="HE22" s="70"/>
      <c r="HF22" s="70"/>
      <c r="HG22" s="70"/>
      <c r="HH22" s="70"/>
      <c r="HI22" s="70"/>
      <c r="HJ22" s="70"/>
      <c r="HK22" s="70"/>
      <c r="HL22" s="70"/>
      <c r="HM22" s="70"/>
      <c r="HN22" s="70"/>
      <c r="HO22" s="70"/>
      <c r="HP22" s="70"/>
      <c r="HQ22" s="70"/>
      <c r="HR22" s="70"/>
      <c r="HS22" s="70"/>
      <c r="HT22" s="70"/>
      <c r="HU22" s="70"/>
      <c r="HV22" s="70"/>
      <c r="HW22" s="70"/>
      <c r="HX22" s="70"/>
      <c r="HY22" s="70"/>
      <c r="HZ22" s="70"/>
      <c r="IA22" s="70"/>
      <c r="IB22" s="70"/>
      <c r="IC22" s="70"/>
      <c r="ID22" s="70"/>
      <c r="IE22" s="70"/>
      <c r="IF22" s="70"/>
      <c r="IG22" s="70"/>
      <c r="IH22" s="70"/>
      <c r="II22" s="70"/>
      <c r="IJ22" s="70"/>
      <c r="IK22" s="70"/>
      <c r="IL22" s="70"/>
      <c r="IM22" s="70"/>
      <c r="IN22" s="70"/>
      <c r="IO22" s="70"/>
      <c r="IP22" s="70"/>
    </row>
    <row r="23" spans="1:250" ht="18.75">
      <c r="A23" s="81"/>
      <c r="B23" s="1"/>
      <c r="C23" s="72"/>
      <c r="E23" s="48"/>
      <c r="G23" s="50"/>
      <c r="H23" s="51"/>
      <c r="I23" s="52"/>
      <c r="J23" s="53"/>
      <c r="K23" s="54" t="s">
        <v>2</v>
      </c>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row>
    <row r="24" spans="1:250">
      <c r="A24" s="55"/>
      <c r="B24" s="45"/>
      <c r="E24" s="48"/>
      <c r="G24" s="50"/>
      <c r="H24" s="51"/>
      <c r="I24" s="52"/>
      <c r="J24" s="53"/>
      <c r="K24" s="54"/>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row>
    <row r="25" spans="1:250" ht="20.25">
      <c r="A25" s="93"/>
      <c r="B25" s="45"/>
      <c r="E25" s="48"/>
      <c r="G25" s="50"/>
      <c r="H25" s="51"/>
      <c r="I25" s="52"/>
      <c r="J25" s="56"/>
      <c r="K25" s="54"/>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row>
    <row r="26" spans="1:250" ht="20.25">
      <c r="A26" s="94"/>
      <c r="B26" s="45"/>
      <c r="E26" s="48"/>
      <c r="G26" s="50"/>
      <c r="H26" s="51"/>
      <c r="I26" s="52"/>
      <c r="J26" s="56"/>
      <c r="K26" s="54"/>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row>
    <row r="27" spans="1:250" ht="20.25">
      <c r="A27" s="93"/>
      <c r="B27" s="45"/>
      <c r="G27" s="50"/>
      <c r="H27" s="53"/>
      <c r="J27" s="56"/>
      <c r="K27" s="58"/>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row>
    <row r="28" spans="1:250">
      <c r="E28" s="48"/>
      <c r="G28" s="50"/>
      <c r="H28" s="51"/>
      <c r="I28" s="52"/>
      <c r="J28" s="56"/>
      <c r="K28" s="54"/>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row>
    <row r="29" spans="1:250">
      <c r="A29" s="5"/>
      <c r="B29" s="45"/>
      <c r="E29" s="48"/>
      <c r="G29" s="50"/>
      <c r="H29" s="51"/>
      <c r="I29" s="52"/>
      <c r="J29" s="56"/>
      <c r="K29" s="54"/>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row>
    <row r="30" spans="1:250">
      <c r="A30" s="5"/>
      <c r="B30" s="45"/>
      <c r="E30" s="48"/>
      <c r="G30" s="50"/>
      <c r="H30" s="51"/>
      <c r="I30" s="52"/>
      <c r="J30" s="56"/>
      <c r="K30" s="54"/>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row>
    <row r="31" spans="1:250">
      <c r="A31" s="5"/>
      <c r="B31" s="45"/>
      <c r="E31" s="48"/>
      <c r="G31" s="50"/>
      <c r="H31" s="51"/>
      <c r="I31" s="52"/>
      <c r="J31" s="56"/>
      <c r="K31" s="54"/>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row>
    <row r="32" spans="1:250">
      <c r="A32" s="5"/>
      <c r="B32" s="45"/>
      <c r="E32" s="48"/>
      <c r="G32" s="50"/>
      <c r="H32" s="51"/>
      <c r="I32" s="52"/>
      <c r="J32" s="53"/>
      <c r="K32" s="54"/>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row>
    <row r="33" spans="1:250">
      <c r="A33" s="5"/>
      <c r="B33" s="45"/>
      <c r="E33" s="48"/>
      <c r="G33" s="50"/>
      <c r="H33" s="51"/>
      <c r="I33" s="52"/>
      <c r="J33" s="53"/>
      <c r="K33" s="54"/>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row>
    <row r="34" spans="1:250">
      <c r="A34" s="5"/>
      <c r="B34" s="45"/>
      <c r="E34" s="48"/>
      <c r="G34" s="50"/>
      <c r="H34" s="5"/>
      <c r="I34" s="52"/>
      <c r="K34" s="59"/>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row>
    <row r="35" spans="1:250">
      <c r="A35" s="5"/>
      <c r="B35" s="45"/>
      <c r="E35" s="48"/>
      <c r="G35" s="50"/>
      <c r="H35" s="5"/>
      <c r="I35" s="52"/>
      <c r="K35" s="59"/>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row>
    <row r="36" spans="1:250">
      <c r="A36" s="5"/>
      <c r="B36" s="45"/>
      <c r="E36" s="48"/>
      <c r="G36" s="50"/>
      <c r="H36" s="5"/>
      <c r="I36" s="52"/>
      <c r="K36" s="59"/>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row>
    <row r="37" spans="1:250">
      <c r="B37" s="45"/>
    </row>
  </sheetData>
  <mergeCells count="4">
    <mergeCell ref="A1:K1"/>
    <mergeCell ref="A2:K2"/>
    <mergeCell ref="A3:K3"/>
    <mergeCell ref="B4:C4"/>
  </mergeCells>
  <phoneticPr fontId="1" type="noConversion"/>
  <printOptions horizontalCentered="1"/>
  <pageMargins left="0.2" right="0.2" top="0.75" bottom="0.4" header="0.25" footer="0.25"/>
  <pageSetup paperSize="5" scale="65" orientation="landscape" r:id="rId1"/>
  <headerFooter alignWithMargins="0">
    <oddFooter>&amp;R&amp;8&amp;Z&amp;F</oddFooter>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2"/>
  <sheetViews>
    <sheetView view="pageBreakPreview" zoomScale="60" zoomScaleNormal="100" workbookViewId="0">
      <selection sqref="A1:IV65536"/>
    </sheetView>
  </sheetViews>
  <sheetFormatPr defaultRowHeight="15.75"/>
  <cols>
    <col min="1" max="1" width="17.77734375" style="2" customWidth="1"/>
    <col min="2" max="2" width="13" style="14" customWidth="1"/>
    <col min="3" max="3" width="14.44140625" style="46" customWidth="1"/>
    <col min="4" max="4" width="16.21875" style="46" customWidth="1"/>
    <col min="5" max="5" width="15.33203125" style="46" hidden="1" customWidth="1"/>
    <col min="6" max="6" width="15.33203125" style="46" customWidth="1"/>
    <col min="7" max="7" width="27.44140625" style="47" customWidth="1"/>
    <col min="8" max="8" width="14.21875" style="49" customWidth="1"/>
    <col min="9" max="9" width="16.21875" style="49" customWidth="1"/>
    <col min="10" max="10" width="16.33203125" style="61" customWidth="1"/>
    <col min="11" max="11" width="8.33203125" style="2" customWidth="1"/>
    <col min="12" max="12" width="9.109375" style="57" customWidth="1"/>
    <col min="13" max="13" width="13" style="57" customWidth="1"/>
    <col min="14" max="14" width="19.21875" style="2" customWidth="1"/>
    <col min="15" max="15" width="64.33203125" style="62" customWidth="1"/>
    <col min="16" max="16384" width="8.88671875" style="2"/>
  </cols>
  <sheetData>
    <row r="1" spans="1:15" s="4" customFormat="1" ht="23.25">
      <c r="A1" s="206" t="s">
        <v>223</v>
      </c>
      <c r="B1" s="206"/>
      <c r="C1" s="206"/>
      <c r="D1" s="206"/>
      <c r="E1" s="206"/>
      <c r="F1" s="206"/>
      <c r="G1" s="206"/>
      <c r="H1" s="206"/>
      <c r="I1" s="206"/>
      <c r="J1" s="206"/>
      <c r="K1" s="206"/>
      <c r="L1" s="206"/>
      <c r="M1" s="206"/>
      <c r="N1" s="206"/>
      <c r="O1" s="206"/>
    </row>
    <row r="2" spans="1:15" s="4" customFormat="1" ht="23.25">
      <c r="A2" s="206" t="s">
        <v>221</v>
      </c>
      <c r="B2" s="206"/>
      <c r="C2" s="206"/>
      <c r="D2" s="206"/>
      <c r="E2" s="206"/>
      <c r="F2" s="206"/>
      <c r="G2" s="206"/>
      <c r="H2" s="206"/>
      <c r="I2" s="206"/>
      <c r="J2" s="206"/>
      <c r="K2" s="206"/>
      <c r="L2" s="206"/>
      <c r="M2" s="206"/>
      <c r="N2" s="206"/>
      <c r="O2" s="206"/>
    </row>
    <row r="3" spans="1:15" s="4" customFormat="1" ht="23.25">
      <c r="A3" s="207" t="s">
        <v>246</v>
      </c>
      <c r="B3" s="207"/>
      <c r="C3" s="207"/>
      <c r="D3" s="207"/>
      <c r="E3" s="207"/>
      <c r="F3" s="207"/>
      <c r="G3" s="207"/>
      <c r="H3" s="207"/>
      <c r="I3" s="207"/>
      <c r="J3" s="207"/>
      <c r="K3" s="207"/>
      <c r="L3" s="207"/>
      <c r="M3" s="207"/>
      <c r="N3" s="207"/>
      <c r="O3" s="207"/>
    </row>
    <row r="4" spans="1:15" s="4" customFormat="1" ht="21" customHeight="1" thickBot="1">
      <c r="A4" s="98" t="s">
        <v>1</v>
      </c>
      <c r="B4" s="210"/>
      <c r="C4" s="211"/>
      <c r="D4" s="99"/>
      <c r="E4" s="99"/>
      <c r="F4" s="99"/>
      <c r="G4" s="64"/>
      <c r="H4" s="65"/>
      <c r="I4" s="66"/>
      <c r="J4" s="67" t="s">
        <v>2</v>
      </c>
      <c r="K4" s="68" t="s">
        <v>2</v>
      </c>
      <c r="L4" s="69" t="s">
        <v>2</v>
      </c>
      <c r="M4" s="69"/>
      <c r="O4" s="83"/>
    </row>
    <row r="5" spans="1:15" s="14" customFormat="1" ht="16.5" thickTop="1">
      <c r="A5" s="6" t="s">
        <v>3</v>
      </c>
      <c r="B5" s="6" t="s">
        <v>7</v>
      </c>
      <c r="C5" s="109" t="s">
        <v>8</v>
      </c>
      <c r="D5" s="7" t="s">
        <v>8</v>
      </c>
      <c r="E5" s="109" t="s">
        <v>8</v>
      </c>
      <c r="F5" s="109" t="s">
        <v>8</v>
      </c>
      <c r="G5" s="8" t="s">
        <v>195</v>
      </c>
      <c r="H5" s="6" t="s">
        <v>21</v>
      </c>
      <c r="I5" s="9"/>
      <c r="J5" s="60" t="s">
        <v>5</v>
      </c>
      <c r="K5" s="6"/>
      <c r="L5" s="10"/>
      <c r="M5" s="10"/>
      <c r="N5" s="9"/>
      <c r="O5" s="11"/>
    </row>
    <row r="6" spans="1:15" s="14" customFormat="1">
      <c r="A6" s="15" t="s">
        <v>6</v>
      </c>
      <c r="B6" s="15" t="s">
        <v>12</v>
      </c>
      <c r="C6" s="16" t="s">
        <v>12</v>
      </c>
      <c r="D6" s="16" t="s">
        <v>12</v>
      </c>
      <c r="E6" s="110" t="s">
        <v>12</v>
      </c>
      <c r="F6" s="16" t="s">
        <v>12</v>
      </c>
      <c r="G6" s="17" t="s">
        <v>194</v>
      </c>
      <c r="H6" s="15" t="s">
        <v>22</v>
      </c>
      <c r="I6" s="18" t="s">
        <v>14</v>
      </c>
      <c r="J6" s="19" t="s">
        <v>10</v>
      </c>
      <c r="K6" s="15"/>
      <c r="L6" s="20"/>
      <c r="M6" s="130"/>
      <c r="N6" s="18" t="s">
        <v>207</v>
      </c>
      <c r="O6" s="21"/>
    </row>
    <row r="7" spans="1:15" s="14" customFormat="1" ht="32.25" thickBot="1">
      <c r="A7" s="22" t="s">
        <v>11</v>
      </c>
      <c r="B7" s="22" t="s">
        <v>26</v>
      </c>
      <c r="C7" s="23" t="s">
        <v>75</v>
      </c>
      <c r="D7" s="23" t="s">
        <v>124</v>
      </c>
      <c r="E7" s="111" t="s">
        <v>125</v>
      </c>
      <c r="F7" s="23" t="s">
        <v>254</v>
      </c>
      <c r="G7" s="24" t="s">
        <v>13</v>
      </c>
      <c r="H7" s="22" t="s">
        <v>23</v>
      </c>
      <c r="I7" s="25"/>
      <c r="J7" s="26" t="s">
        <v>15</v>
      </c>
      <c r="K7" s="22" t="s">
        <v>24</v>
      </c>
      <c r="L7" s="27" t="s">
        <v>16</v>
      </c>
      <c r="M7" s="25" t="s">
        <v>17</v>
      </c>
      <c r="N7" s="25" t="s">
        <v>208</v>
      </c>
      <c r="O7" s="28" t="s">
        <v>18</v>
      </c>
    </row>
    <row r="8" spans="1:15" s="32" customFormat="1" ht="16.5" thickTop="1">
      <c r="A8" s="84"/>
      <c r="B8" s="85"/>
      <c r="C8" s="86"/>
      <c r="D8" s="86"/>
      <c r="E8" s="86"/>
      <c r="F8" s="86"/>
      <c r="G8" s="87"/>
      <c r="H8" s="88"/>
      <c r="I8" s="88"/>
      <c r="J8" s="89"/>
      <c r="K8" s="90"/>
      <c r="L8" s="100"/>
      <c r="M8" s="100"/>
      <c r="N8" s="92"/>
      <c r="O8" s="96"/>
    </row>
    <row r="9" spans="1:15" s="32" customFormat="1" ht="72.75" customHeight="1">
      <c r="A9" s="128" t="s">
        <v>224</v>
      </c>
      <c r="B9" s="85">
        <v>40637</v>
      </c>
      <c r="C9" s="86"/>
      <c r="D9" s="86">
        <v>245</v>
      </c>
      <c r="E9" s="86"/>
      <c r="F9" s="86"/>
      <c r="G9" s="87" t="s">
        <v>196</v>
      </c>
      <c r="H9" s="90" t="s">
        <v>225</v>
      </c>
      <c r="I9" s="90" t="s">
        <v>226</v>
      </c>
      <c r="J9" s="89"/>
      <c r="K9" s="90" t="s">
        <v>227</v>
      </c>
      <c r="L9" s="91"/>
      <c r="M9" s="91"/>
      <c r="N9" s="131" t="s">
        <v>228</v>
      </c>
      <c r="O9" s="96" t="s">
        <v>230</v>
      </c>
    </row>
    <row r="10" spans="1:15" s="32" customFormat="1" ht="68.25" customHeight="1">
      <c r="A10" s="128" t="s">
        <v>224</v>
      </c>
      <c r="B10" s="85">
        <v>40637</v>
      </c>
      <c r="C10" s="86">
        <v>2450</v>
      </c>
      <c r="D10" s="86"/>
      <c r="E10" s="86"/>
      <c r="F10" s="86"/>
      <c r="G10" s="87" t="s">
        <v>197</v>
      </c>
      <c r="H10" s="90" t="s">
        <v>225</v>
      </c>
      <c r="I10" s="90" t="s">
        <v>226</v>
      </c>
      <c r="J10" s="89"/>
      <c r="K10" s="90" t="s">
        <v>227</v>
      </c>
      <c r="L10" s="100"/>
      <c r="M10" s="100"/>
      <c r="N10" s="131" t="s">
        <v>228</v>
      </c>
      <c r="O10" s="96" t="s">
        <v>229</v>
      </c>
    </row>
    <row r="11" spans="1:15" s="32" customFormat="1" ht="63.75" customHeight="1">
      <c r="A11" s="128" t="s">
        <v>231</v>
      </c>
      <c r="B11" s="85">
        <v>40576</v>
      </c>
      <c r="C11" s="86"/>
      <c r="D11" s="86">
        <v>1540</v>
      </c>
      <c r="E11" s="127"/>
      <c r="F11" s="127"/>
      <c r="G11" s="87" t="s">
        <v>196</v>
      </c>
      <c r="H11" s="90" t="s">
        <v>232</v>
      </c>
      <c r="I11" s="90" t="s">
        <v>233</v>
      </c>
      <c r="J11" s="89" t="s">
        <v>234</v>
      </c>
      <c r="K11" s="90">
        <v>158918</v>
      </c>
      <c r="L11" s="100"/>
      <c r="M11" s="100"/>
      <c r="N11" s="131" t="s">
        <v>235</v>
      </c>
      <c r="O11" s="96" t="s">
        <v>237</v>
      </c>
    </row>
    <row r="12" spans="1:15" s="32" customFormat="1" ht="70.5" customHeight="1">
      <c r="A12" s="128" t="s">
        <v>231</v>
      </c>
      <c r="B12" s="85">
        <v>40576</v>
      </c>
      <c r="C12" s="86">
        <v>15400</v>
      </c>
      <c r="D12" s="86"/>
      <c r="E12" s="86"/>
      <c r="F12" s="86"/>
      <c r="G12" s="87" t="s">
        <v>197</v>
      </c>
      <c r="H12" s="90" t="s">
        <v>232</v>
      </c>
      <c r="I12" s="90" t="s">
        <v>233</v>
      </c>
      <c r="J12" s="89" t="s">
        <v>234</v>
      </c>
      <c r="K12" s="90">
        <v>158918</v>
      </c>
      <c r="L12" s="91"/>
      <c r="M12" s="91"/>
      <c r="N12" s="131" t="s">
        <v>235</v>
      </c>
      <c r="O12" s="96" t="s">
        <v>237</v>
      </c>
    </row>
    <row r="13" spans="1:15" s="32" customFormat="1" ht="63.75" customHeight="1">
      <c r="A13" s="128" t="s">
        <v>238</v>
      </c>
      <c r="B13" s="85">
        <v>40724</v>
      </c>
      <c r="C13" s="86"/>
      <c r="D13" s="86"/>
      <c r="E13" s="86"/>
      <c r="F13" s="86"/>
      <c r="G13" s="87" t="s">
        <v>196</v>
      </c>
      <c r="H13" s="90" t="s">
        <v>244</v>
      </c>
      <c r="I13" s="90" t="s">
        <v>241</v>
      </c>
      <c r="J13" s="89"/>
      <c r="K13" s="90">
        <v>215547</v>
      </c>
      <c r="L13" s="91"/>
      <c r="M13" s="91"/>
      <c r="N13" s="131" t="s">
        <v>239</v>
      </c>
      <c r="O13" s="96"/>
    </row>
    <row r="14" spans="1:15" s="32" customFormat="1" ht="76.5" customHeight="1">
      <c r="A14" s="128" t="s">
        <v>238</v>
      </c>
      <c r="B14" s="85">
        <v>40724</v>
      </c>
      <c r="C14" s="86">
        <v>60984</v>
      </c>
      <c r="D14" s="86"/>
      <c r="E14" s="86"/>
      <c r="F14" s="86"/>
      <c r="G14" s="87" t="s">
        <v>197</v>
      </c>
      <c r="H14" s="90" t="s">
        <v>244</v>
      </c>
      <c r="I14" s="90" t="s">
        <v>241</v>
      </c>
      <c r="J14" s="89"/>
      <c r="K14" s="90">
        <v>215547</v>
      </c>
      <c r="L14" s="91"/>
      <c r="M14" s="91"/>
      <c r="N14" s="131" t="s">
        <v>239</v>
      </c>
      <c r="O14" s="96" t="s">
        <v>245</v>
      </c>
    </row>
    <row r="15" spans="1:15" s="32" customFormat="1" ht="62.25" customHeight="1">
      <c r="A15" s="128" t="s">
        <v>253</v>
      </c>
      <c r="B15" s="85">
        <v>40771</v>
      </c>
      <c r="C15" s="86"/>
      <c r="D15" s="86">
        <v>0</v>
      </c>
      <c r="E15" s="86"/>
      <c r="F15" s="86"/>
      <c r="G15" s="87" t="s">
        <v>196</v>
      </c>
      <c r="H15" s="90" t="s">
        <v>256</v>
      </c>
      <c r="I15" s="90" t="s">
        <v>249</v>
      </c>
      <c r="J15" s="89" t="s">
        <v>251</v>
      </c>
      <c r="K15" s="90"/>
      <c r="L15" s="91"/>
      <c r="M15" s="91"/>
      <c r="N15" s="131" t="s">
        <v>252</v>
      </c>
      <c r="O15" s="146" t="s">
        <v>262</v>
      </c>
    </row>
    <row r="16" spans="1:15" s="32" customFormat="1" ht="67.5" customHeight="1">
      <c r="A16" s="128" t="s">
        <v>253</v>
      </c>
      <c r="B16" s="85">
        <v>40771</v>
      </c>
      <c r="C16" s="86">
        <v>0</v>
      </c>
      <c r="D16" s="86"/>
      <c r="E16" s="86"/>
      <c r="F16" s="86"/>
      <c r="G16" s="87" t="s">
        <v>197</v>
      </c>
      <c r="H16" s="90" t="s">
        <v>256</v>
      </c>
      <c r="I16" s="90" t="s">
        <v>249</v>
      </c>
      <c r="J16" s="89" t="s">
        <v>251</v>
      </c>
      <c r="K16" s="90"/>
      <c r="L16" s="91"/>
      <c r="M16" s="91"/>
      <c r="N16" s="131" t="s">
        <v>252</v>
      </c>
      <c r="O16" s="146" t="s">
        <v>263</v>
      </c>
    </row>
    <row r="17" spans="1:15" s="32" customFormat="1" ht="99" customHeight="1">
      <c r="A17" s="128" t="s">
        <v>253</v>
      </c>
      <c r="B17" s="85">
        <v>40771</v>
      </c>
      <c r="C17" s="86"/>
      <c r="D17" s="86"/>
      <c r="E17" s="86"/>
      <c r="F17" s="86">
        <v>195375</v>
      </c>
      <c r="G17" s="112" t="s">
        <v>255</v>
      </c>
      <c r="H17" s="90" t="s">
        <v>256</v>
      </c>
      <c r="I17" s="90" t="s">
        <v>249</v>
      </c>
      <c r="J17" s="89" t="s">
        <v>251</v>
      </c>
      <c r="K17" s="90"/>
      <c r="L17" s="91"/>
      <c r="M17" s="91"/>
      <c r="N17" s="131" t="s">
        <v>252</v>
      </c>
      <c r="O17" s="148" t="s">
        <v>250</v>
      </c>
    </row>
    <row r="18" spans="1:15" s="32" customFormat="1" ht="78" customHeight="1">
      <c r="A18" s="128" t="s">
        <v>222</v>
      </c>
      <c r="B18" s="85">
        <v>40792</v>
      </c>
      <c r="C18" s="86"/>
      <c r="D18" s="86">
        <v>1225</v>
      </c>
      <c r="E18" s="86"/>
      <c r="F18" s="86"/>
      <c r="G18" s="87" t="s">
        <v>196</v>
      </c>
      <c r="H18" s="90" t="s">
        <v>247</v>
      </c>
      <c r="I18" s="90" t="s">
        <v>247</v>
      </c>
      <c r="J18" s="89"/>
      <c r="K18" s="90" t="s">
        <v>247</v>
      </c>
      <c r="L18" s="91"/>
      <c r="M18" s="91"/>
      <c r="N18" s="90" t="s">
        <v>247</v>
      </c>
      <c r="O18" s="147"/>
    </row>
    <row r="19" spans="1:15" s="32" customFormat="1" ht="72.75" customHeight="1">
      <c r="A19" s="128" t="s">
        <v>222</v>
      </c>
      <c r="B19" s="85">
        <v>40792</v>
      </c>
      <c r="C19" s="86">
        <v>12250</v>
      </c>
      <c r="D19" s="86"/>
      <c r="E19" s="86"/>
      <c r="F19" s="86"/>
      <c r="G19" s="87" t="s">
        <v>197</v>
      </c>
      <c r="H19" s="90" t="s">
        <v>247</v>
      </c>
      <c r="I19" s="128" t="s">
        <v>247</v>
      </c>
      <c r="J19" s="89"/>
      <c r="K19" s="90" t="s">
        <v>247</v>
      </c>
      <c r="L19" s="91"/>
      <c r="M19" s="91"/>
      <c r="N19" s="90" t="s">
        <v>247</v>
      </c>
      <c r="O19" s="147"/>
    </row>
    <row r="20" spans="1:15" s="32" customFormat="1" ht="72.75" customHeight="1">
      <c r="A20" s="128" t="s">
        <v>264</v>
      </c>
      <c r="B20" s="85">
        <v>40843</v>
      </c>
      <c r="C20" s="86">
        <v>1675</v>
      </c>
      <c r="D20" s="86"/>
      <c r="E20" s="86"/>
      <c r="F20" s="86"/>
      <c r="G20" s="87" t="s">
        <v>197</v>
      </c>
      <c r="H20" s="90" t="s">
        <v>247</v>
      </c>
      <c r="I20" s="128" t="s">
        <v>247</v>
      </c>
      <c r="J20" s="89"/>
      <c r="K20" s="90" t="s">
        <v>247</v>
      </c>
      <c r="L20" s="91"/>
      <c r="M20" s="91"/>
      <c r="N20" s="90" t="s">
        <v>247</v>
      </c>
      <c r="O20" s="150"/>
    </row>
    <row r="21" spans="1:15" ht="21" customHeight="1" thickBot="1">
      <c r="A21" s="33" t="s">
        <v>19</v>
      </c>
      <c r="B21" s="33"/>
      <c r="C21" s="34">
        <f>SUM(C8:C20)</f>
        <v>92759</v>
      </c>
      <c r="D21" s="34">
        <f>SUM(D8:D20)</f>
        <v>3010</v>
      </c>
      <c r="E21" s="34">
        <f>SUM(E8:E19)</f>
        <v>0</v>
      </c>
      <c r="F21" s="34">
        <f>SUM(F8:F20)</f>
        <v>195375</v>
      </c>
      <c r="G21" s="35"/>
      <c r="H21" s="36"/>
      <c r="I21" s="37"/>
      <c r="J21" s="38"/>
      <c r="K21" s="39"/>
      <c r="L21" s="40">
        <f>SUM(L8:L19)</f>
        <v>0</v>
      </c>
      <c r="M21" s="40"/>
      <c r="N21" s="41"/>
      <c r="O21" s="149"/>
    </row>
    <row r="22" spans="1:15" ht="8.25" customHeight="1" thickTop="1">
      <c r="A22" s="5"/>
      <c r="B22" s="45"/>
      <c r="H22" s="48"/>
      <c r="J22" s="50"/>
      <c r="K22" s="51"/>
      <c r="L22" s="52"/>
      <c r="M22" s="52"/>
      <c r="N22" s="53"/>
      <c r="O22" s="2"/>
    </row>
    <row r="23" spans="1:15" s="81" customFormat="1" ht="21" customHeight="1">
      <c r="A23" s="70" t="s">
        <v>209</v>
      </c>
      <c r="B23" s="71"/>
      <c r="C23" s="72"/>
      <c r="D23" s="72"/>
      <c r="E23" s="72"/>
      <c r="F23" s="72"/>
      <c r="G23" s="73"/>
      <c r="H23" s="140" t="s">
        <v>257</v>
      </c>
      <c r="I23" s="138"/>
      <c r="J23" s="139"/>
      <c r="K23" s="141"/>
      <c r="L23" s="142"/>
      <c r="M23" s="142"/>
      <c r="N23" s="79"/>
      <c r="O23" s="2"/>
    </row>
    <row r="24" spans="1:15" s="81" customFormat="1" ht="19.5" customHeight="1">
      <c r="A24" s="70" t="s">
        <v>48</v>
      </c>
      <c r="B24" s="71"/>
      <c r="C24" s="72"/>
      <c r="D24" s="72"/>
      <c r="E24" s="72"/>
      <c r="F24" s="72"/>
      <c r="G24" s="73"/>
      <c r="H24" s="137">
        <f>C21+F21-5553</f>
        <v>282581</v>
      </c>
      <c r="I24" s="135" t="s">
        <v>260</v>
      </c>
      <c r="J24" s="136"/>
      <c r="K24" s="143"/>
      <c r="L24" s="144"/>
      <c r="M24" s="144"/>
      <c r="N24" s="53"/>
      <c r="O24" s="2"/>
    </row>
    <row r="25" spans="1:15" s="81" customFormat="1" ht="19.5" customHeight="1">
      <c r="A25" s="70" t="s">
        <v>248</v>
      </c>
      <c r="B25" s="71"/>
      <c r="C25" s="72"/>
      <c r="D25" s="72"/>
      <c r="E25" s="72"/>
      <c r="F25" s="72"/>
      <c r="G25" s="73"/>
      <c r="H25" s="2"/>
      <c r="I25" s="49"/>
      <c r="J25" s="50"/>
      <c r="K25" s="51"/>
      <c r="L25" s="52"/>
      <c r="M25" s="52"/>
      <c r="N25" s="53"/>
      <c r="O25" s="2"/>
    </row>
    <row r="26" spans="1:15" s="81" customFormat="1" ht="18.75">
      <c r="A26" s="70" t="s">
        <v>219</v>
      </c>
      <c r="B26" s="71"/>
      <c r="C26" s="72"/>
      <c r="D26" s="72"/>
      <c r="E26" s="72"/>
      <c r="F26" s="72"/>
      <c r="G26" s="73"/>
      <c r="H26" s="138" t="s">
        <v>258</v>
      </c>
      <c r="I26" s="135"/>
      <c r="J26" s="136"/>
      <c r="K26" s="51"/>
      <c r="L26" s="52"/>
      <c r="M26" s="52"/>
      <c r="N26" s="56"/>
      <c r="O26" s="2"/>
    </row>
    <row r="27" spans="1:15" s="81" customFormat="1" ht="18.75">
      <c r="A27" s="81" t="s">
        <v>27</v>
      </c>
      <c r="B27" s="71"/>
      <c r="C27" s="72"/>
      <c r="D27" s="72"/>
      <c r="E27" s="72"/>
      <c r="F27" s="72"/>
      <c r="G27" s="73"/>
      <c r="H27" s="137">
        <f>D21+5553</f>
        <v>8563</v>
      </c>
      <c r="I27" s="138" t="s">
        <v>261</v>
      </c>
      <c r="J27" s="139"/>
      <c r="K27" s="141"/>
      <c r="L27" s="144"/>
      <c r="M27" s="144"/>
      <c r="N27" s="145"/>
      <c r="O27" s="2"/>
    </row>
    <row r="28" spans="1:15" ht="18.75">
      <c r="A28" s="81"/>
      <c r="B28" s="1"/>
      <c r="C28" s="72"/>
      <c r="D28" s="72"/>
      <c r="E28" s="72"/>
      <c r="F28" s="72"/>
      <c r="H28" s="75"/>
      <c r="I28" s="75"/>
      <c r="J28" s="76"/>
      <c r="K28" s="79"/>
      <c r="N28" s="56"/>
      <c r="O28" s="108"/>
    </row>
    <row r="29" spans="1:15" ht="18.75">
      <c r="A29" s="113" t="s">
        <v>145</v>
      </c>
      <c r="B29" s="45"/>
      <c r="H29" s="135" t="s">
        <v>259</v>
      </c>
      <c r="I29" s="135"/>
      <c r="J29" s="136"/>
      <c r="K29" s="51"/>
      <c r="L29" s="52"/>
      <c r="M29" s="52"/>
      <c r="N29" s="56"/>
      <c r="O29" s="108"/>
    </row>
    <row r="30" spans="1:15" ht="18.75">
      <c r="A30" s="114" t="s">
        <v>161</v>
      </c>
      <c r="B30" s="71"/>
      <c r="C30" s="72"/>
      <c r="D30" s="72"/>
      <c r="E30" s="72"/>
      <c r="F30" s="72"/>
      <c r="G30" s="73"/>
      <c r="H30" s="137">
        <f>C21+D21+F21</f>
        <v>291144</v>
      </c>
      <c r="I30" s="135"/>
      <c r="J30" s="136"/>
      <c r="K30" s="51"/>
      <c r="L30" s="52"/>
      <c r="M30" s="52"/>
      <c r="N30" s="56"/>
      <c r="O30" s="108"/>
    </row>
    <row r="31" spans="1:15" ht="18.75">
      <c r="A31" s="122"/>
      <c r="B31" s="71"/>
      <c r="C31" s="72"/>
      <c r="D31" s="72"/>
      <c r="E31" s="72"/>
      <c r="F31" s="72"/>
      <c r="G31" s="73"/>
      <c r="J31" s="50"/>
      <c r="K31" s="51"/>
      <c r="L31" s="52"/>
      <c r="M31" s="52"/>
      <c r="N31" s="56"/>
      <c r="O31" s="108"/>
    </row>
    <row r="32" spans="1:15" ht="18.75">
      <c r="A32" s="70"/>
      <c r="B32" s="71"/>
      <c r="C32" s="72"/>
      <c r="D32" s="72"/>
      <c r="E32" s="72"/>
      <c r="F32" s="72"/>
      <c r="G32" s="73"/>
      <c r="H32" s="2"/>
      <c r="I32" s="2"/>
      <c r="J32" s="2"/>
      <c r="L32" s="2"/>
      <c r="M32" s="2"/>
      <c r="O32" s="108"/>
    </row>
    <row r="33" spans="1:15">
      <c r="H33" s="2"/>
      <c r="I33" s="2"/>
      <c r="J33" s="2"/>
      <c r="L33" s="2"/>
      <c r="M33" s="2"/>
      <c r="O33" s="108"/>
    </row>
    <row r="34" spans="1:15">
      <c r="A34" s="5"/>
      <c r="B34" s="45"/>
      <c r="H34" s="2"/>
      <c r="I34" s="2"/>
      <c r="J34" s="2"/>
      <c r="L34" s="2"/>
      <c r="M34" s="2"/>
      <c r="O34" s="54"/>
    </row>
    <row r="35" spans="1:15">
      <c r="A35" s="5"/>
      <c r="B35" s="45"/>
      <c r="H35" s="2"/>
      <c r="I35" s="2"/>
      <c r="J35" s="2"/>
      <c r="L35" s="2"/>
      <c r="M35" s="2"/>
      <c r="O35" s="54"/>
    </row>
    <row r="36" spans="1:15">
      <c r="A36" s="5"/>
      <c r="B36" s="45"/>
      <c r="J36" s="50"/>
      <c r="K36" s="51"/>
      <c r="L36" s="52"/>
      <c r="M36" s="52"/>
      <c r="N36" s="56"/>
      <c r="O36" s="54"/>
    </row>
    <row r="37" spans="1:15">
      <c r="A37" s="5"/>
      <c r="B37" s="45"/>
      <c r="J37" s="50"/>
      <c r="K37" s="51"/>
      <c r="L37" s="52"/>
      <c r="M37" s="52"/>
      <c r="N37" s="53"/>
      <c r="O37" s="54"/>
    </row>
    <row r="38" spans="1:15">
      <c r="A38" s="5"/>
      <c r="B38" s="45"/>
      <c r="H38" s="48"/>
      <c r="J38" s="50"/>
      <c r="K38" s="51"/>
      <c r="L38" s="52"/>
      <c r="M38" s="52"/>
      <c r="N38" s="53"/>
      <c r="O38" s="54"/>
    </row>
    <row r="39" spans="1:15">
      <c r="A39" s="5"/>
      <c r="B39" s="45"/>
      <c r="H39" s="48"/>
      <c r="J39" s="50"/>
      <c r="K39" s="5"/>
      <c r="L39" s="52"/>
      <c r="M39" s="52"/>
      <c r="O39" s="59"/>
    </row>
    <row r="40" spans="1:15">
      <c r="A40" s="5"/>
      <c r="B40" s="45"/>
      <c r="H40" s="48"/>
      <c r="J40" s="50"/>
      <c r="K40" s="5"/>
      <c r="L40" s="52"/>
      <c r="M40" s="52"/>
      <c r="O40" s="59"/>
    </row>
    <row r="41" spans="1:15">
      <c r="A41" s="5"/>
      <c r="B41" s="45"/>
      <c r="H41" s="48"/>
      <c r="J41" s="50"/>
      <c r="K41" s="5"/>
      <c r="L41" s="52"/>
      <c r="M41" s="52"/>
      <c r="O41" s="59"/>
    </row>
    <row r="42" spans="1:15">
      <c r="B42" s="45"/>
    </row>
  </sheetData>
  <mergeCells count="4">
    <mergeCell ref="A1:O1"/>
    <mergeCell ref="A2:O2"/>
    <mergeCell ref="A3:O3"/>
    <mergeCell ref="B4:C4"/>
  </mergeCells>
  <pageMargins left="0.7" right="0.7" top="0.75" bottom="0.75" header="0.3" footer="0.3"/>
  <pageSetup scale="35"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2"/>
  <sheetViews>
    <sheetView view="pageBreakPreview" zoomScale="60" zoomScaleNormal="100" workbookViewId="0">
      <selection activeCell="D13" sqref="D13"/>
    </sheetView>
  </sheetViews>
  <sheetFormatPr defaultRowHeight="15.75"/>
  <cols>
    <col min="1" max="1" width="17.77734375" style="2" customWidth="1"/>
    <col min="2" max="2" width="13" style="14" customWidth="1"/>
    <col min="3" max="3" width="14.44140625" style="46" customWidth="1"/>
    <col min="4" max="4" width="16.21875" style="46" customWidth="1"/>
    <col min="5" max="5" width="15.33203125" style="46" hidden="1" customWidth="1"/>
    <col min="6" max="6" width="15.33203125" style="46" customWidth="1"/>
    <col min="7" max="7" width="27.44140625" style="47" customWidth="1"/>
    <col min="8" max="8" width="14.21875" style="49" customWidth="1"/>
    <col min="9" max="9" width="16.21875" style="49" customWidth="1"/>
    <col min="10" max="10" width="16.33203125" style="61" customWidth="1"/>
    <col min="11" max="11" width="8.33203125" style="2" customWidth="1"/>
    <col min="12" max="12" width="9.109375" style="57" customWidth="1"/>
    <col min="13" max="13" width="13" style="57" customWidth="1"/>
    <col min="14" max="14" width="19.21875" style="2" customWidth="1"/>
    <col min="15" max="15" width="64.33203125" style="62" customWidth="1"/>
    <col min="16" max="16384" width="8.88671875" style="2"/>
  </cols>
  <sheetData>
    <row r="1" spans="1:15" s="4" customFormat="1" ht="23.25">
      <c r="A1" s="206" t="s">
        <v>223</v>
      </c>
      <c r="B1" s="206"/>
      <c r="C1" s="206"/>
      <c r="D1" s="206"/>
      <c r="E1" s="206"/>
      <c r="F1" s="206"/>
      <c r="G1" s="206"/>
      <c r="H1" s="206"/>
      <c r="I1" s="206"/>
      <c r="J1" s="206"/>
      <c r="K1" s="206"/>
      <c r="L1" s="206"/>
      <c r="M1" s="206"/>
      <c r="N1" s="206"/>
      <c r="O1" s="206"/>
    </row>
    <row r="2" spans="1:15" s="4" customFormat="1" ht="23.25">
      <c r="A2" s="206" t="s">
        <v>265</v>
      </c>
      <c r="B2" s="206"/>
      <c r="C2" s="206"/>
      <c r="D2" s="206"/>
      <c r="E2" s="206"/>
      <c r="F2" s="206"/>
      <c r="G2" s="206"/>
      <c r="H2" s="206"/>
      <c r="I2" s="206"/>
      <c r="J2" s="206"/>
      <c r="K2" s="206"/>
      <c r="L2" s="206"/>
      <c r="M2" s="206"/>
      <c r="N2" s="206"/>
      <c r="O2" s="206"/>
    </row>
    <row r="3" spans="1:15" s="4" customFormat="1" ht="23.25">
      <c r="A3" s="207" t="s">
        <v>267</v>
      </c>
      <c r="B3" s="207"/>
      <c r="C3" s="207"/>
      <c r="D3" s="207"/>
      <c r="E3" s="207"/>
      <c r="F3" s="207"/>
      <c r="G3" s="207"/>
      <c r="H3" s="207"/>
      <c r="I3" s="207"/>
      <c r="J3" s="207"/>
      <c r="K3" s="207"/>
      <c r="L3" s="207"/>
      <c r="M3" s="207"/>
      <c r="N3" s="207"/>
      <c r="O3" s="207"/>
    </row>
    <row r="4" spans="1:15" s="4" customFormat="1" ht="21" customHeight="1" thickBot="1">
      <c r="A4" s="98" t="s">
        <v>1</v>
      </c>
      <c r="B4" s="210"/>
      <c r="C4" s="211"/>
      <c r="D4" s="99"/>
      <c r="E4" s="99"/>
      <c r="F4" s="99"/>
      <c r="G4" s="64"/>
      <c r="H4" s="65"/>
      <c r="I4" s="66"/>
      <c r="J4" s="67" t="s">
        <v>2</v>
      </c>
      <c r="K4" s="68" t="s">
        <v>2</v>
      </c>
      <c r="L4" s="69" t="s">
        <v>2</v>
      </c>
      <c r="M4" s="69"/>
      <c r="O4" s="83"/>
    </row>
    <row r="5" spans="1:15" s="14" customFormat="1" ht="16.5" thickTop="1">
      <c r="A5" s="6" t="s">
        <v>3</v>
      </c>
      <c r="B5" s="6" t="s">
        <v>7</v>
      </c>
      <c r="C5" s="109" t="s">
        <v>8</v>
      </c>
      <c r="D5" s="7" t="s">
        <v>8</v>
      </c>
      <c r="E5" s="109" t="s">
        <v>8</v>
      </c>
      <c r="F5" s="109" t="s">
        <v>8</v>
      </c>
      <c r="G5" s="8" t="s">
        <v>195</v>
      </c>
      <c r="H5" s="6" t="s">
        <v>21</v>
      </c>
      <c r="I5" s="9"/>
      <c r="J5" s="60" t="s">
        <v>5</v>
      </c>
      <c r="K5" s="6"/>
      <c r="L5" s="10"/>
      <c r="M5" s="10"/>
      <c r="N5" s="9"/>
      <c r="O5" s="11"/>
    </row>
    <row r="6" spans="1:15" s="14" customFormat="1">
      <c r="A6" s="15" t="s">
        <v>6</v>
      </c>
      <c r="B6" s="15" t="s">
        <v>12</v>
      </c>
      <c r="C6" s="16" t="s">
        <v>12</v>
      </c>
      <c r="D6" s="16" t="s">
        <v>12</v>
      </c>
      <c r="E6" s="110" t="s">
        <v>12</v>
      </c>
      <c r="F6" s="16" t="s">
        <v>12</v>
      </c>
      <c r="G6" s="17" t="s">
        <v>194</v>
      </c>
      <c r="H6" s="15" t="s">
        <v>22</v>
      </c>
      <c r="I6" s="18" t="s">
        <v>14</v>
      </c>
      <c r="J6" s="19" t="s">
        <v>10</v>
      </c>
      <c r="K6" s="15"/>
      <c r="L6" s="20"/>
      <c r="M6" s="130"/>
      <c r="N6" s="18" t="s">
        <v>207</v>
      </c>
      <c r="O6" s="21"/>
    </row>
    <row r="7" spans="1:15" s="14" customFormat="1" ht="32.25" thickBot="1">
      <c r="A7" s="22" t="s">
        <v>11</v>
      </c>
      <c r="B7" s="22" t="s">
        <v>26</v>
      </c>
      <c r="C7" s="23" t="s">
        <v>75</v>
      </c>
      <c r="D7" s="23" t="s">
        <v>124</v>
      </c>
      <c r="E7" s="111" t="s">
        <v>125</v>
      </c>
      <c r="F7" s="23" t="s">
        <v>254</v>
      </c>
      <c r="G7" s="24" t="s">
        <v>13</v>
      </c>
      <c r="H7" s="22" t="s">
        <v>23</v>
      </c>
      <c r="I7" s="25"/>
      <c r="J7" s="26" t="s">
        <v>15</v>
      </c>
      <c r="K7" s="22" t="s">
        <v>24</v>
      </c>
      <c r="L7" s="27" t="s">
        <v>16</v>
      </c>
      <c r="M7" s="25" t="s">
        <v>17</v>
      </c>
      <c r="N7" s="25" t="s">
        <v>208</v>
      </c>
      <c r="O7" s="28" t="s">
        <v>18</v>
      </c>
    </row>
    <row r="8" spans="1:15" s="32" customFormat="1" ht="16.5" thickTop="1">
      <c r="A8" s="84"/>
      <c r="B8" s="85"/>
      <c r="C8" s="86"/>
      <c r="D8" s="86"/>
      <c r="E8" s="86"/>
      <c r="F8" s="86"/>
      <c r="G8" s="87"/>
      <c r="H8" s="88"/>
      <c r="I8" s="88"/>
      <c r="J8" s="89"/>
      <c r="K8" s="90"/>
      <c r="L8" s="100"/>
      <c r="M8" s="100"/>
      <c r="N8" s="92"/>
      <c r="O8" s="96"/>
    </row>
    <row r="9" spans="1:15" s="32" customFormat="1" ht="72.75" customHeight="1">
      <c r="A9" s="128" t="s">
        <v>268</v>
      </c>
      <c r="B9" s="85">
        <v>40976</v>
      </c>
      <c r="C9" s="86"/>
      <c r="D9" s="86">
        <v>654.5</v>
      </c>
      <c r="E9" s="86"/>
      <c r="F9" s="86"/>
      <c r="G9" s="87" t="s">
        <v>196</v>
      </c>
      <c r="H9" s="90" t="s">
        <v>272</v>
      </c>
      <c r="I9" s="90"/>
      <c r="J9" s="89"/>
      <c r="K9" s="90">
        <v>209815</v>
      </c>
      <c r="L9" s="91"/>
      <c r="M9" s="91"/>
      <c r="N9" s="131">
        <v>425758</v>
      </c>
      <c r="O9" s="96"/>
    </row>
    <row r="10" spans="1:15" s="32" customFormat="1" ht="68.25" customHeight="1">
      <c r="A10" s="128" t="s">
        <v>268</v>
      </c>
      <c r="B10" s="85">
        <v>40976</v>
      </c>
      <c r="C10" s="86">
        <v>6545</v>
      </c>
      <c r="D10" s="86"/>
      <c r="E10" s="86"/>
      <c r="F10" s="86"/>
      <c r="G10" s="87" t="s">
        <v>197</v>
      </c>
      <c r="H10" s="90" t="s">
        <v>272</v>
      </c>
      <c r="I10" s="90"/>
      <c r="J10" s="89"/>
      <c r="K10" s="90">
        <v>209815</v>
      </c>
      <c r="L10" s="91"/>
      <c r="M10" s="91"/>
      <c r="N10" s="131">
        <v>425758</v>
      </c>
      <c r="O10" s="96"/>
    </row>
    <row r="11" spans="1:15" s="32" customFormat="1" ht="63.75" customHeight="1">
      <c r="A11" s="128"/>
      <c r="B11" s="85"/>
      <c r="C11" s="86"/>
      <c r="D11" s="86"/>
      <c r="E11" s="127"/>
      <c r="F11" s="127"/>
      <c r="G11" s="87"/>
      <c r="H11" s="90"/>
      <c r="I11" s="90"/>
      <c r="J11" s="89"/>
      <c r="K11" s="90"/>
      <c r="L11" s="100"/>
      <c r="M11" s="100"/>
      <c r="N11" s="131"/>
      <c r="O11" s="96"/>
    </row>
    <row r="12" spans="1:15" s="32" customFormat="1" ht="70.5" customHeight="1">
      <c r="A12" s="128"/>
      <c r="B12" s="85"/>
      <c r="C12" s="86"/>
      <c r="D12" s="86"/>
      <c r="E12" s="86"/>
      <c r="F12" s="86"/>
      <c r="G12" s="87"/>
      <c r="H12" s="90"/>
      <c r="I12" s="90"/>
      <c r="J12" s="89"/>
      <c r="K12" s="90"/>
      <c r="L12" s="91"/>
      <c r="M12" s="91"/>
      <c r="N12" s="131"/>
      <c r="O12" s="96"/>
    </row>
    <row r="13" spans="1:15" s="32" customFormat="1" ht="63.75" customHeight="1">
      <c r="A13" s="128"/>
      <c r="B13" s="85"/>
      <c r="C13" s="86"/>
      <c r="D13" s="86"/>
      <c r="E13" s="86"/>
      <c r="F13" s="86"/>
      <c r="G13" s="87"/>
      <c r="H13" s="90"/>
      <c r="I13" s="90"/>
      <c r="J13" s="89"/>
      <c r="K13" s="90"/>
      <c r="L13" s="91"/>
      <c r="M13" s="91"/>
      <c r="N13" s="131"/>
      <c r="O13" s="96"/>
    </row>
    <row r="14" spans="1:15" s="32" customFormat="1" ht="76.5" customHeight="1">
      <c r="A14" s="128"/>
      <c r="B14" s="85"/>
      <c r="C14" s="86"/>
      <c r="D14" s="86"/>
      <c r="E14" s="86"/>
      <c r="F14" s="86"/>
      <c r="G14" s="87"/>
      <c r="H14" s="90"/>
      <c r="I14" s="90"/>
      <c r="J14" s="89"/>
      <c r="K14" s="90"/>
      <c r="L14" s="91"/>
      <c r="M14" s="91"/>
      <c r="N14" s="131"/>
      <c r="O14" s="96"/>
    </row>
    <row r="15" spans="1:15" s="32" customFormat="1" ht="62.25" customHeight="1">
      <c r="A15" s="128"/>
      <c r="B15" s="85"/>
      <c r="C15" s="86"/>
      <c r="D15" s="86"/>
      <c r="E15" s="86"/>
      <c r="F15" s="86"/>
      <c r="G15" s="87"/>
      <c r="H15" s="90"/>
      <c r="I15" s="90"/>
      <c r="J15" s="89"/>
      <c r="K15" s="90"/>
      <c r="L15" s="91"/>
      <c r="M15" s="91"/>
      <c r="N15" s="131"/>
      <c r="O15" s="146"/>
    </row>
    <row r="16" spans="1:15" s="32" customFormat="1" ht="67.5" customHeight="1">
      <c r="A16" s="128"/>
      <c r="B16" s="85"/>
      <c r="C16" s="86"/>
      <c r="D16" s="86"/>
      <c r="E16" s="86"/>
      <c r="F16" s="86"/>
      <c r="G16" s="87"/>
      <c r="H16" s="90"/>
      <c r="I16" s="90"/>
      <c r="J16" s="89"/>
      <c r="K16" s="90"/>
      <c r="L16" s="91"/>
      <c r="M16" s="91"/>
      <c r="N16" s="131"/>
      <c r="O16" s="146"/>
    </row>
    <row r="17" spans="1:15" s="32" customFormat="1" ht="99" customHeight="1">
      <c r="A17" s="128"/>
      <c r="B17" s="85"/>
      <c r="C17" s="86"/>
      <c r="D17" s="86"/>
      <c r="E17" s="86"/>
      <c r="F17" s="86"/>
      <c r="G17" s="112"/>
      <c r="H17" s="90"/>
      <c r="I17" s="90"/>
      <c r="J17" s="89"/>
      <c r="K17" s="90"/>
      <c r="L17" s="91"/>
      <c r="M17" s="91"/>
      <c r="N17" s="131"/>
      <c r="O17" s="148"/>
    </row>
    <row r="18" spans="1:15" s="32" customFormat="1" ht="78" customHeight="1">
      <c r="A18" s="128"/>
      <c r="B18" s="85"/>
      <c r="C18" s="86"/>
      <c r="D18" s="86"/>
      <c r="E18" s="86"/>
      <c r="F18" s="86"/>
      <c r="G18" s="87"/>
      <c r="H18" s="90"/>
      <c r="I18" s="90"/>
      <c r="J18" s="89"/>
      <c r="K18" s="90"/>
      <c r="L18" s="91"/>
      <c r="M18" s="91"/>
      <c r="N18" s="90"/>
      <c r="O18" s="147"/>
    </row>
    <row r="19" spans="1:15" s="32" customFormat="1" ht="72.75" customHeight="1">
      <c r="A19" s="128"/>
      <c r="B19" s="85"/>
      <c r="C19" s="86"/>
      <c r="D19" s="86"/>
      <c r="E19" s="86"/>
      <c r="F19" s="86"/>
      <c r="G19" s="87"/>
      <c r="H19" s="90"/>
      <c r="I19" s="128"/>
      <c r="J19" s="89"/>
      <c r="K19" s="90"/>
      <c r="L19" s="91"/>
      <c r="M19" s="91"/>
      <c r="N19" s="90"/>
      <c r="O19" s="147"/>
    </row>
    <row r="20" spans="1:15" s="32" customFormat="1" ht="72.75" customHeight="1">
      <c r="A20" s="128"/>
      <c r="B20" s="85"/>
      <c r="C20" s="86"/>
      <c r="D20" s="86"/>
      <c r="E20" s="86"/>
      <c r="F20" s="86"/>
      <c r="G20" s="87"/>
      <c r="H20" s="90"/>
      <c r="I20" s="128"/>
      <c r="J20" s="89"/>
      <c r="K20" s="90"/>
      <c r="L20" s="91"/>
      <c r="M20" s="91"/>
      <c r="N20" s="90"/>
      <c r="O20" s="150"/>
    </row>
    <row r="21" spans="1:15" ht="21" customHeight="1" thickBot="1">
      <c r="A21" s="33" t="s">
        <v>19</v>
      </c>
      <c r="B21" s="33"/>
      <c r="C21" s="34">
        <f>SUM(C8:C20)</f>
        <v>6545</v>
      </c>
      <c r="D21" s="34">
        <f>SUM(D8:D20)</f>
        <v>654.5</v>
      </c>
      <c r="E21" s="34">
        <f>SUM(E8:E19)</f>
        <v>0</v>
      </c>
      <c r="F21" s="34">
        <f>SUM(F8:F20)</f>
        <v>0</v>
      </c>
      <c r="G21" s="35"/>
      <c r="H21" s="36"/>
      <c r="I21" s="37"/>
      <c r="J21" s="38"/>
      <c r="K21" s="39"/>
      <c r="L21" s="40">
        <f>SUM(L8:L19)</f>
        <v>0</v>
      </c>
      <c r="M21" s="40"/>
      <c r="N21" s="41"/>
      <c r="O21" s="149"/>
    </row>
    <row r="22" spans="1:15" ht="8.25" customHeight="1" thickTop="1">
      <c r="A22" s="5"/>
      <c r="B22" s="45"/>
      <c r="H22" s="48"/>
      <c r="J22" s="50"/>
      <c r="K22" s="51"/>
      <c r="L22" s="52"/>
      <c r="M22" s="52"/>
      <c r="N22" s="53"/>
      <c r="O22" s="2"/>
    </row>
    <row r="23" spans="1:15" s="81" customFormat="1" ht="21" customHeight="1">
      <c r="A23" s="70" t="s">
        <v>209</v>
      </c>
      <c r="B23" s="71"/>
      <c r="C23" s="72"/>
      <c r="D23" s="72"/>
      <c r="E23" s="72"/>
      <c r="F23" s="72"/>
      <c r="G23" s="73"/>
      <c r="H23" s="140" t="s">
        <v>257</v>
      </c>
      <c r="I23" s="138"/>
      <c r="J23" s="139"/>
      <c r="K23" s="141"/>
      <c r="L23" s="142"/>
      <c r="M23" s="142"/>
      <c r="N23" s="79"/>
      <c r="O23" s="2"/>
    </row>
    <row r="24" spans="1:15" s="81" customFormat="1" ht="19.5" customHeight="1">
      <c r="A24" s="70" t="s">
        <v>48</v>
      </c>
      <c r="B24" s="71"/>
      <c r="C24" s="72"/>
      <c r="D24" s="72"/>
      <c r="E24" s="72"/>
      <c r="F24" s="72"/>
      <c r="G24" s="73"/>
      <c r="H24" s="137">
        <f>C21+F21-5553</f>
        <v>992</v>
      </c>
      <c r="I24" s="135" t="s">
        <v>260</v>
      </c>
      <c r="J24" s="136"/>
      <c r="K24" s="143"/>
      <c r="L24" s="144"/>
      <c r="M24" s="144"/>
      <c r="N24" s="53"/>
      <c r="O24" s="2"/>
    </row>
    <row r="25" spans="1:15" s="81" customFormat="1" ht="19.5" customHeight="1">
      <c r="A25" s="70" t="s">
        <v>248</v>
      </c>
      <c r="B25" s="71"/>
      <c r="C25" s="72"/>
      <c r="D25" s="72"/>
      <c r="E25" s="72"/>
      <c r="F25" s="72"/>
      <c r="G25" s="73"/>
      <c r="H25" s="2"/>
      <c r="I25" s="49"/>
      <c r="J25" s="50"/>
      <c r="K25" s="51"/>
      <c r="L25" s="52"/>
      <c r="M25" s="52"/>
      <c r="N25" s="53"/>
      <c r="O25" s="2"/>
    </row>
    <row r="26" spans="1:15" s="81" customFormat="1" ht="18.75">
      <c r="A26" s="70" t="s">
        <v>219</v>
      </c>
      <c r="B26" s="71"/>
      <c r="C26" s="72"/>
      <c r="D26" s="72"/>
      <c r="E26" s="72"/>
      <c r="F26" s="72"/>
      <c r="G26" s="73"/>
      <c r="H26" s="138" t="s">
        <v>258</v>
      </c>
      <c r="I26" s="135"/>
      <c r="J26" s="136"/>
      <c r="K26" s="51"/>
      <c r="L26" s="52"/>
      <c r="M26" s="52"/>
      <c r="N26" s="56"/>
      <c r="O26" s="2"/>
    </row>
    <row r="27" spans="1:15" s="81" customFormat="1" ht="18.75">
      <c r="A27" s="81" t="s">
        <v>27</v>
      </c>
      <c r="B27" s="71"/>
      <c r="C27" s="72"/>
      <c r="D27" s="72"/>
      <c r="E27" s="72"/>
      <c r="F27" s="72"/>
      <c r="G27" s="73"/>
      <c r="H27" s="137">
        <f>D21+5553</f>
        <v>6207.5</v>
      </c>
      <c r="I27" s="138" t="s">
        <v>261</v>
      </c>
      <c r="J27" s="139"/>
      <c r="K27" s="141"/>
      <c r="L27" s="144"/>
      <c r="M27" s="144"/>
      <c r="N27" s="145"/>
      <c r="O27" s="2"/>
    </row>
    <row r="28" spans="1:15" ht="18.75">
      <c r="A28" s="81"/>
      <c r="B28" s="1"/>
      <c r="C28" s="72"/>
      <c r="D28" s="72"/>
      <c r="E28" s="72"/>
      <c r="F28" s="72"/>
      <c r="H28" s="75"/>
      <c r="I28" s="75"/>
      <c r="J28" s="76"/>
      <c r="K28" s="79"/>
      <c r="N28" s="56"/>
      <c r="O28" s="108"/>
    </row>
    <row r="29" spans="1:15" ht="18.75">
      <c r="A29" s="113" t="s">
        <v>145</v>
      </c>
      <c r="B29" s="45"/>
      <c r="H29" s="135" t="s">
        <v>259</v>
      </c>
      <c r="I29" s="135"/>
      <c r="J29" s="136"/>
      <c r="K29" s="51"/>
      <c r="L29" s="52"/>
      <c r="M29" s="52"/>
      <c r="N29" s="56"/>
      <c r="O29" s="108"/>
    </row>
    <row r="30" spans="1:15" ht="18.75">
      <c r="A30" s="114" t="s">
        <v>161</v>
      </c>
      <c r="B30" s="71"/>
      <c r="C30" s="72"/>
      <c r="D30" s="72"/>
      <c r="E30" s="72"/>
      <c r="F30" s="72"/>
      <c r="G30" s="73"/>
      <c r="H30" s="137">
        <f>C21+D21+F21</f>
        <v>7199.5</v>
      </c>
      <c r="I30" s="135"/>
      <c r="J30" s="136"/>
      <c r="K30" s="51"/>
      <c r="L30" s="52"/>
      <c r="M30" s="52"/>
      <c r="N30" s="56"/>
      <c r="O30" s="108"/>
    </row>
    <row r="31" spans="1:15" ht="18.75">
      <c r="A31" s="122"/>
      <c r="B31" s="71"/>
      <c r="C31" s="72"/>
      <c r="D31" s="72"/>
      <c r="E31" s="72"/>
      <c r="F31" s="72"/>
      <c r="G31" s="73"/>
      <c r="J31" s="50"/>
      <c r="K31" s="51"/>
      <c r="L31" s="52"/>
      <c r="M31" s="52"/>
      <c r="N31" s="56"/>
      <c r="O31" s="108"/>
    </row>
    <row r="32" spans="1:15" ht="18.75">
      <c r="A32" s="70"/>
      <c r="B32" s="71"/>
      <c r="C32" s="72"/>
      <c r="D32" s="72"/>
      <c r="E32" s="72"/>
      <c r="F32" s="72"/>
      <c r="G32" s="73"/>
      <c r="H32" s="2"/>
      <c r="I32" s="2"/>
      <c r="J32" s="2"/>
      <c r="L32" s="2"/>
      <c r="M32" s="2"/>
      <c r="O32" s="108"/>
    </row>
    <row r="33" spans="1:15">
      <c r="H33" s="2"/>
      <c r="I33" s="2"/>
      <c r="J33" s="2"/>
      <c r="L33" s="2"/>
      <c r="M33" s="2"/>
      <c r="O33" s="108"/>
    </row>
    <row r="34" spans="1:15">
      <c r="A34" s="5"/>
      <c r="B34" s="45"/>
      <c r="H34" s="2"/>
      <c r="I34" s="2"/>
      <c r="J34" s="2"/>
      <c r="L34" s="2"/>
      <c r="M34" s="2"/>
      <c r="O34" s="54"/>
    </row>
    <row r="35" spans="1:15">
      <c r="A35" s="5"/>
      <c r="B35" s="45"/>
      <c r="H35" s="2"/>
      <c r="I35" s="2"/>
      <c r="J35" s="2"/>
      <c r="L35" s="2"/>
      <c r="M35" s="2"/>
      <c r="O35" s="54"/>
    </row>
    <row r="36" spans="1:15">
      <c r="A36" s="5"/>
      <c r="B36" s="45"/>
      <c r="J36" s="50"/>
      <c r="K36" s="51"/>
      <c r="L36" s="52"/>
      <c r="M36" s="52"/>
      <c r="N36" s="56"/>
      <c r="O36" s="54"/>
    </row>
    <row r="37" spans="1:15">
      <c r="A37" s="5"/>
      <c r="B37" s="45"/>
      <c r="J37" s="50"/>
      <c r="K37" s="51"/>
      <c r="L37" s="52"/>
      <c r="M37" s="52"/>
      <c r="N37" s="53"/>
      <c r="O37" s="54"/>
    </row>
    <row r="38" spans="1:15">
      <c r="A38" s="5"/>
      <c r="B38" s="45"/>
      <c r="H38" s="48"/>
      <c r="J38" s="50"/>
      <c r="K38" s="51"/>
      <c r="L38" s="52"/>
      <c r="M38" s="52"/>
      <c r="N38" s="53"/>
      <c r="O38" s="54"/>
    </row>
    <row r="39" spans="1:15">
      <c r="A39" s="5"/>
      <c r="B39" s="45"/>
      <c r="H39" s="48"/>
      <c r="J39" s="50"/>
      <c r="K39" s="5"/>
      <c r="L39" s="52"/>
      <c r="M39" s="52"/>
      <c r="O39" s="59"/>
    </row>
    <row r="40" spans="1:15">
      <c r="A40" s="5"/>
      <c r="B40" s="45"/>
      <c r="H40" s="48"/>
      <c r="J40" s="50"/>
      <c r="K40" s="5"/>
      <c r="L40" s="52"/>
      <c r="M40" s="52"/>
      <c r="O40" s="59"/>
    </row>
    <row r="41" spans="1:15">
      <c r="A41" s="5"/>
      <c r="B41" s="45"/>
      <c r="H41" s="48"/>
      <c r="J41" s="50"/>
      <c r="K41" s="5"/>
      <c r="L41" s="52"/>
      <c r="M41" s="52"/>
      <c r="O41" s="59"/>
    </row>
    <row r="42" spans="1:15">
      <c r="B42" s="45"/>
    </row>
  </sheetData>
  <mergeCells count="4">
    <mergeCell ref="B4:C4"/>
    <mergeCell ref="A1:O1"/>
    <mergeCell ref="A2:O2"/>
    <mergeCell ref="A3:O3"/>
  </mergeCells>
  <pageMargins left="0.7" right="0.7" top="0.75" bottom="0.75" header="0.3" footer="0.3"/>
  <pageSetup scale="27"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4"/>
  <sheetViews>
    <sheetView view="pageBreakPreview" zoomScale="60" zoomScaleNormal="100" workbookViewId="0">
      <selection sqref="A1:IV65536"/>
    </sheetView>
  </sheetViews>
  <sheetFormatPr defaultRowHeight="15.75"/>
  <cols>
    <col min="1" max="1" width="17.77734375" style="2" customWidth="1"/>
    <col min="2" max="2" width="13" style="14" customWidth="1"/>
    <col min="3" max="3" width="14.44140625" style="46" customWidth="1"/>
    <col min="4" max="4" width="16.21875" style="46" customWidth="1"/>
    <col min="5" max="5" width="15.33203125" style="46" hidden="1" customWidth="1"/>
    <col min="6" max="6" width="15.33203125" style="46" customWidth="1"/>
    <col min="7" max="7" width="27.44140625" style="47" customWidth="1"/>
    <col min="8" max="8" width="14.21875" style="49" customWidth="1"/>
    <col min="9" max="9" width="16.21875" style="49" customWidth="1"/>
    <col min="10" max="10" width="16.33203125" style="61" customWidth="1"/>
    <col min="11" max="11" width="8.33203125" style="2" customWidth="1"/>
    <col min="12" max="12" width="9.109375" style="57" customWidth="1"/>
    <col min="13" max="13" width="20.21875" style="57" customWidth="1"/>
    <col min="14" max="14" width="19.21875" style="2" customWidth="1"/>
    <col min="15" max="15" width="64.33203125" style="62" customWidth="1"/>
    <col min="16" max="16384" width="8.88671875" style="2"/>
  </cols>
  <sheetData>
    <row r="1" spans="1:15" s="4" customFormat="1" ht="23.25">
      <c r="A1" s="206" t="s">
        <v>223</v>
      </c>
      <c r="B1" s="206"/>
      <c r="C1" s="206"/>
      <c r="D1" s="206"/>
      <c r="E1" s="206"/>
      <c r="F1" s="206"/>
      <c r="G1" s="206"/>
      <c r="H1" s="206"/>
      <c r="I1" s="206"/>
      <c r="J1" s="206"/>
      <c r="K1" s="206"/>
      <c r="L1" s="206"/>
      <c r="M1" s="206"/>
      <c r="N1" s="206"/>
      <c r="O1" s="206"/>
    </row>
    <row r="2" spans="1:15" s="4" customFormat="1" ht="23.25">
      <c r="A2" s="206" t="s">
        <v>265</v>
      </c>
      <c r="B2" s="206"/>
      <c r="C2" s="206"/>
      <c r="D2" s="206"/>
      <c r="E2" s="206"/>
      <c r="F2" s="206"/>
      <c r="G2" s="206"/>
      <c r="H2" s="206"/>
      <c r="I2" s="206"/>
      <c r="J2" s="206"/>
      <c r="K2" s="206"/>
      <c r="L2" s="206"/>
      <c r="M2" s="206"/>
      <c r="N2" s="206"/>
      <c r="O2" s="206"/>
    </row>
    <row r="3" spans="1:15" s="4" customFormat="1" ht="23.25">
      <c r="A3" s="207" t="s">
        <v>266</v>
      </c>
      <c r="B3" s="207"/>
      <c r="C3" s="207"/>
      <c r="D3" s="207"/>
      <c r="E3" s="207"/>
      <c r="F3" s="207"/>
      <c r="G3" s="207"/>
      <c r="H3" s="207"/>
      <c r="I3" s="207"/>
      <c r="J3" s="207"/>
      <c r="K3" s="207"/>
      <c r="L3" s="207"/>
      <c r="M3" s="207"/>
      <c r="N3" s="207"/>
      <c r="O3" s="207"/>
    </row>
    <row r="4" spans="1:15" s="4" customFormat="1" ht="21" customHeight="1" thickBot="1">
      <c r="A4" s="98" t="s">
        <v>1</v>
      </c>
      <c r="B4" s="210"/>
      <c r="C4" s="211"/>
      <c r="D4" s="99"/>
      <c r="E4" s="99"/>
      <c r="F4" s="99"/>
      <c r="G4" s="64"/>
      <c r="H4" s="65"/>
      <c r="I4" s="66"/>
      <c r="J4" s="67" t="s">
        <v>2</v>
      </c>
      <c r="K4" s="68" t="s">
        <v>2</v>
      </c>
      <c r="L4" s="69" t="s">
        <v>2</v>
      </c>
      <c r="M4" s="69"/>
      <c r="O4" s="83"/>
    </row>
    <row r="5" spans="1:15" s="14" customFormat="1" ht="16.5" thickTop="1">
      <c r="A5" s="6" t="s">
        <v>3</v>
      </c>
      <c r="B5" s="6" t="s">
        <v>7</v>
      </c>
      <c r="C5" s="109" t="s">
        <v>8</v>
      </c>
      <c r="D5" s="7" t="s">
        <v>8</v>
      </c>
      <c r="E5" s="109" t="s">
        <v>8</v>
      </c>
      <c r="F5" s="109" t="s">
        <v>8</v>
      </c>
      <c r="G5" s="8" t="s">
        <v>195</v>
      </c>
      <c r="H5" s="6" t="s">
        <v>21</v>
      </c>
      <c r="I5" s="9"/>
      <c r="J5" s="60" t="s">
        <v>5</v>
      </c>
      <c r="K5" s="6"/>
      <c r="L5" s="10"/>
      <c r="M5" s="10"/>
      <c r="N5" s="9"/>
      <c r="O5" s="11"/>
    </row>
    <row r="6" spans="1:15" s="14" customFormat="1">
      <c r="A6" s="15" t="s">
        <v>6</v>
      </c>
      <c r="B6" s="15" t="s">
        <v>12</v>
      </c>
      <c r="C6" s="16" t="s">
        <v>12</v>
      </c>
      <c r="D6" s="16" t="s">
        <v>12</v>
      </c>
      <c r="E6" s="110" t="s">
        <v>12</v>
      </c>
      <c r="F6" s="16" t="s">
        <v>12</v>
      </c>
      <c r="G6" s="17" t="s">
        <v>194</v>
      </c>
      <c r="H6" s="15" t="s">
        <v>22</v>
      </c>
      <c r="I6" s="18" t="s">
        <v>14</v>
      </c>
      <c r="J6" s="19" t="s">
        <v>10</v>
      </c>
      <c r="K6" s="15"/>
      <c r="L6" s="20"/>
      <c r="M6" s="130"/>
      <c r="N6" s="18" t="s">
        <v>207</v>
      </c>
      <c r="O6" s="21"/>
    </row>
    <row r="7" spans="1:15" s="14" customFormat="1" ht="32.25" thickBot="1">
      <c r="A7" s="22" t="s">
        <v>11</v>
      </c>
      <c r="B7" s="22" t="s">
        <v>26</v>
      </c>
      <c r="C7" s="23" t="s">
        <v>75</v>
      </c>
      <c r="D7" s="23" t="s">
        <v>124</v>
      </c>
      <c r="E7" s="111" t="s">
        <v>125</v>
      </c>
      <c r="F7" s="23" t="s">
        <v>254</v>
      </c>
      <c r="G7" s="24" t="s">
        <v>13</v>
      </c>
      <c r="H7" s="22" t="s">
        <v>23</v>
      </c>
      <c r="I7" s="25"/>
      <c r="J7" s="26" t="s">
        <v>15</v>
      </c>
      <c r="K7" s="22" t="s">
        <v>24</v>
      </c>
      <c r="L7" s="27" t="s">
        <v>16</v>
      </c>
      <c r="M7" s="25" t="s">
        <v>17</v>
      </c>
      <c r="N7" s="25" t="s">
        <v>208</v>
      </c>
      <c r="O7" s="28" t="s">
        <v>18</v>
      </c>
    </row>
    <row r="8" spans="1:15" s="32" customFormat="1" ht="16.5" thickTop="1">
      <c r="A8" s="84"/>
      <c r="B8" s="85"/>
      <c r="C8" s="86"/>
      <c r="D8" s="86"/>
      <c r="E8" s="86"/>
      <c r="F8" s="86"/>
      <c r="G8" s="87"/>
      <c r="H8" s="88"/>
      <c r="I8" s="88"/>
      <c r="J8" s="89"/>
      <c r="K8" s="90"/>
      <c r="L8" s="100"/>
      <c r="M8" s="100"/>
      <c r="N8" s="92"/>
      <c r="O8" s="96"/>
    </row>
    <row r="9" spans="1:15" s="32" customFormat="1" ht="72.75" customHeight="1">
      <c r="A9" s="128" t="s">
        <v>268</v>
      </c>
      <c r="B9" s="85">
        <v>40976</v>
      </c>
      <c r="C9" s="86"/>
      <c r="D9" s="86">
        <v>654.5</v>
      </c>
      <c r="E9" s="86"/>
      <c r="F9" s="86"/>
      <c r="G9" s="87" t="s">
        <v>196</v>
      </c>
      <c r="H9" s="90" t="s">
        <v>272</v>
      </c>
      <c r="I9" s="90"/>
      <c r="J9" s="89"/>
      <c r="K9" s="90">
        <v>209815</v>
      </c>
      <c r="L9" s="91"/>
      <c r="M9" s="91"/>
      <c r="N9" s="131">
        <v>425758</v>
      </c>
      <c r="O9" s="96"/>
    </row>
    <row r="10" spans="1:15" s="32" customFormat="1" ht="72.75" customHeight="1">
      <c r="A10" s="128" t="s">
        <v>268</v>
      </c>
      <c r="B10" s="85">
        <v>40976</v>
      </c>
      <c r="C10" s="86">
        <v>6545</v>
      </c>
      <c r="D10" s="86"/>
      <c r="E10" s="86"/>
      <c r="F10" s="86"/>
      <c r="G10" s="87" t="s">
        <v>197</v>
      </c>
      <c r="H10" s="90" t="s">
        <v>272</v>
      </c>
      <c r="I10" s="90"/>
      <c r="J10" s="89"/>
      <c r="K10" s="90">
        <v>209815</v>
      </c>
      <c r="L10" s="91"/>
      <c r="M10" s="91"/>
      <c r="N10" s="131">
        <v>425758</v>
      </c>
      <c r="O10" s="96"/>
    </row>
    <row r="11" spans="1:15" s="32" customFormat="1" ht="63.75" customHeight="1">
      <c r="A11" s="128" t="s">
        <v>269</v>
      </c>
      <c r="B11" s="85">
        <v>41109</v>
      </c>
      <c r="C11" s="86"/>
      <c r="D11" s="86">
        <v>9830.6299999999992</v>
      </c>
      <c r="E11" s="127"/>
      <c r="F11" s="127"/>
      <c r="G11" s="87" t="s">
        <v>196</v>
      </c>
      <c r="H11" s="90"/>
      <c r="I11" s="90"/>
      <c r="J11" s="89"/>
      <c r="K11" s="90" t="s">
        <v>273</v>
      </c>
      <c r="L11" s="100"/>
      <c r="M11" s="100" t="s">
        <v>274</v>
      </c>
      <c r="N11" s="131" t="s">
        <v>275</v>
      </c>
      <c r="O11" s="96"/>
    </row>
    <row r="12" spans="1:15" s="32" customFormat="1" ht="63.75" customHeight="1">
      <c r="A12" s="128" t="s">
        <v>269</v>
      </c>
      <c r="B12" s="85">
        <v>41109</v>
      </c>
      <c r="C12" s="86">
        <v>98306.25</v>
      </c>
      <c r="D12" s="86"/>
      <c r="E12" s="127"/>
      <c r="F12" s="127"/>
      <c r="G12" s="87" t="s">
        <v>197</v>
      </c>
      <c r="H12" s="90"/>
      <c r="I12" s="90"/>
      <c r="J12" s="89"/>
      <c r="K12" s="90" t="s">
        <v>273</v>
      </c>
      <c r="L12" s="100"/>
      <c r="M12" s="100" t="s">
        <v>274</v>
      </c>
      <c r="N12" s="131" t="s">
        <v>275</v>
      </c>
      <c r="O12" s="96"/>
    </row>
    <row r="13" spans="1:15" s="32" customFormat="1" ht="70.5" customHeight="1">
      <c r="A13" s="128" t="s">
        <v>270</v>
      </c>
      <c r="B13" s="85">
        <v>41129</v>
      </c>
      <c r="C13" s="86"/>
      <c r="D13" s="86">
        <v>11688</v>
      </c>
      <c r="E13" s="86"/>
      <c r="F13" s="86"/>
      <c r="G13" s="87" t="s">
        <v>196</v>
      </c>
      <c r="H13" s="90"/>
      <c r="I13" s="90"/>
      <c r="J13" s="89"/>
      <c r="K13" s="90">
        <v>276901</v>
      </c>
      <c r="L13" s="91"/>
      <c r="M13" s="91" t="s">
        <v>271</v>
      </c>
      <c r="N13" s="131">
        <v>448047</v>
      </c>
      <c r="O13" s="96"/>
    </row>
    <row r="14" spans="1:15" s="32" customFormat="1" ht="70.5" customHeight="1">
      <c r="A14" s="128" t="s">
        <v>270</v>
      </c>
      <c r="B14" s="85">
        <v>41129</v>
      </c>
      <c r="C14" s="86">
        <v>105187</v>
      </c>
      <c r="D14" s="86"/>
      <c r="E14" s="86"/>
      <c r="F14" s="86"/>
      <c r="G14" s="87" t="s">
        <v>197</v>
      </c>
      <c r="H14" s="90"/>
      <c r="I14" s="90"/>
      <c r="J14" s="89"/>
      <c r="K14" s="90">
        <v>276901</v>
      </c>
      <c r="L14" s="91"/>
      <c r="M14" s="91" t="s">
        <v>271</v>
      </c>
      <c r="N14" s="131">
        <v>448047</v>
      </c>
      <c r="O14" s="96"/>
    </row>
    <row r="15" spans="1:15" s="32" customFormat="1" ht="63.75" customHeight="1">
      <c r="A15" s="128"/>
      <c r="B15" s="85"/>
      <c r="C15" s="86"/>
      <c r="D15" s="86"/>
      <c r="E15" s="86"/>
      <c r="F15" s="86"/>
      <c r="G15" s="87"/>
      <c r="H15" s="90"/>
      <c r="I15" s="90"/>
      <c r="J15" s="89"/>
      <c r="K15" s="90"/>
      <c r="L15" s="91"/>
      <c r="M15" s="91"/>
      <c r="N15" s="131"/>
      <c r="O15" s="96"/>
    </row>
    <row r="16" spans="1:15" s="32" customFormat="1" ht="76.5" customHeight="1">
      <c r="A16" s="128"/>
      <c r="B16" s="85"/>
      <c r="C16" s="86"/>
      <c r="D16" s="86"/>
      <c r="E16" s="86"/>
      <c r="F16" s="86"/>
      <c r="G16" s="87"/>
      <c r="H16" s="90"/>
      <c r="I16" s="90"/>
      <c r="J16" s="89"/>
      <c r="K16" s="90"/>
      <c r="L16" s="91"/>
      <c r="M16" s="91"/>
      <c r="N16" s="131"/>
      <c r="O16" s="96"/>
    </row>
    <row r="17" spans="1:15" s="32" customFormat="1" ht="62.25" customHeight="1">
      <c r="A17" s="128"/>
      <c r="B17" s="85"/>
      <c r="C17" s="86"/>
      <c r="D17" s="86"/>
      <c r="E17" s="86"/>
      <c r="F17" s="86"/>
      <c r="G17" s="87"/>
      <c r="H17" s="90"/>
      <c r="I17" s="90"/>
      <c r="J17" s="89"/>
      <c r="K17" s="90"/>
      <c r="L17" s="91"/>
      <c r="M17" s="91"/>
      <c r="N17" s="131"/>
      <c r="O17" s="146"/>
    </row>
    <row r="18" spans="1:15" s="32" customFormat="1" ht="67.5" customHeight="1">
      <c r="A18" s="128"/>
      <c r="B18" s="85"/>
      <c r="C18" s="86"/>
      <c r="D18" s="86"/>
      <c r="E18" s="86"/>
      <c r="F18" s="86"/>
      <c r="G18" s="87"/>
      <c r="H18" s="90"/>
      <c r="I18" s="90"/>
      <c r="J18" s="89"/>
      <c r="K18" s="90"/>
      <c r="L18" s="91"/>
      <c r="M18" s="91"/>
      <c r="N18" s="131"/>
      <c r="O18" s="146"/>
    </row>
    <row r="19" spans="1:15" s="32" customFormat="1" ht="99" customHeight="1">
      <c r="A19" s="128"/>
      <c r="B19" s="85"/>
      <c r="C19" s="86"/>
      <c r="D19" s="86"/>
      <c r="E19" s="86"/>
      <c r="F19" s="86"/>
      <c r="G19" s="112"/>
      <c r="H19" s="90"/>
      <c r="I19" s="90"/>
      <c r="J19" s="89"/>
      <c r="K19" s="90"/>
      <c r="L19" s="91"/>
      <c r="M19" s="91"/>
      <c r="N19" s="131"/>
      <c r="O19" s="148"/>
    </row>
    <row r="20" spans="1:15" s="32" customFormat="1" ht="78" customHeight="1">
      <c r="A20" s="128"/>
      <c r="B20" s="85"/>
      <c r="C20" s="86"/>
      <c r="D20" s="86"/>
      <c r="E20" s="86"/>
      <c r="F20" s="86"/>
      <c r="G20" s="87"/>
      <c r="H20" s="90"/>
      <c r="I20" s="90"/>
      <c r="J20" s="89"/>
      <c r="K20" s="90"/>
      <c r="L20" s="91"/>
      <c r="M20" s="91"/>
      <c r="N20" s="90"/>
      <c r="O20" s="147"/>
    </row>
    <row r="21" spans="1:15" s="32" customFormat="1" ht="72.75" customHeight="1">
      <c r="A21" s="128"/>
      <c r="B21" s="85"/>
      <c r="C21" s="86"/>
      <c r="D21" s="86"/>
      <c r="E21" s="86"/>
      <c r="F21" s="86"/>
      <c r="G21" s="87"/>
      <c r="H21" s="90"/>
      <c r="I21" s="128"/>
      <c r="J21" s="89"/>
      <c r="K21" s="90"/>
      <c r="L21" s="91"/>
      <c r="M21" s="91"/>
      <c r="N21" s="90"/>
      <c r="O21" s="147"/>
    </row>
    <row r="22" spans="1:15" s="32" customFormat="1" ht="72.75" customHeight="1">
      <c r="A22" s="128"/>
      <c r="B22" s="85"/>
      <c r="C22" s="86"/>
      <c r="D22" s="86"/>
      <c r="E22" s="86"/>
      <c r="F22" s="86"/>
      <c r="G22" s="87"/>
      <c r="H22" s="90"/>
      <c r="I22" s="128"/>
      <c r="J22" s="89"/>
      <c r="K22" s="90"/>
      <c r="L22" s="91"/>
      <c r="M22" s="91"/>
      <c r="N22" s="90"/>
      <c r="O22" s="150"/>
    </row>
    <row r="23" spans="1:15" ht="21" customHeight="1" thickBot="1">
      <c r="A23" s="33" t="s">
        <v>19</v>
      </c>
      <c r="B23" s="33"/>
      <c r="C23" s="34">
        <f>SUM(C8:C22)</f>
        <v>210038.25</v>
      </c>
      <c r="D23" s="34">
        <f>SUM(D8:D22)</f>
        <v>22173.129999999997</v>
      </c>
      <c r="E23" s="34">
        <f>SUM(E8:E21)</f>
        <v>0</v>
      </c>
      <c r="F23" s="34">
        <f>SUM(F8:F22)</f>
        <v>0</v>
      </c>
      <c r="G23" s="35"/>
      <c r="H23" s="36"/>
      <c r="I23" s="37"/>
      <c r="J23" s="38"/>
      <c r="K23" s="39"/>
      <c r="L23" s="40">
        <f>SUM(L8:L21)</f>
        <v>0</v>
      </c>
      <c r="M23" s="40"/>
      <c r="N23" s="41"/>
      <c r="O23" s="149"/>
    </row>
    <row r="24" spans="1:15" ht="8.25" customHeight="1" thickTop="1">
      <c r="A24" s="5"/>
      <c r="B24" s="45"/>
      <c r="H24" s="48"/>
      <c r="J24" s="50"/>
      <c r="K24" s="51"/>
      <c r="L24" s="52"/>
      <c r="M24" s="52"/>
      <c r="N24" s="53"/>
      <c r="O24" s="2"/>
    </row>
    <row r="25" spans="1:15" s="81" customFormat="1" ht="21" customHeight="1">
      <c r="A25" s="70" t="s">
        <v>209</v>
      </c>
      <c r="B25" s="71"/>
      <c r="C25" s="72"/>
      <c r="D25" s="72"/>
      <c r="E25" s="72"/>
      <c r="F25" s="72"/>
      <c r="G25" s="73"/>
      <c r="H25" s="140" t="s">
        <v>257</v>
      </c>
      <c r="I25" s="138"/>
      <c r="J25" s="139"/>
      <c r="K25" s="141"/>
      <c r="L25" s="142"/>
      <c r="M25" s="142"/>
      <c r="N25" s="79"/>
      <c r="O25" s="2"/>
    </row>
    <row r="26" spans="1:15" s="81" customFormat="1" ht="19.5" customHeight="1">
      <c r="A26" s="70" t="s">
        <v>48</v>
      </c>
      <c r="B26" s="71"/>
      <c r="C26" s="72"/>
      <c r="D26" s="72"/>
      <c r="E26" s="72"/>
      <c r="F26" s="72"/>
      <c r="G26" s="73"/>
      <c r="H26" s="137">
        <f>C23+F23-5553</f>
        <v>204485.25</v>
      </c>
      <c r="I26" s="135" t="s">
        <v>260</v>
      </c>
      <c r="J26" s="136"/>
      <c r="K26" s="143"/>
      <c r="L26" s="144"/>
      <c r="M26" s="144"/>
      <c r="N26" s="53"/>
      <c r="O26" s="2"/>
    </row>
    <row r="27" spans="1:15" s="81" customFormat="1" ht="19.5" customHeight="1">
      <c r="A27" s="70" t="s">
        <v>248</v>
      </c>
      <c r="B27" s="71"/>
      <c r="C27" s="72"/>
      <c r="D27" s="72"/>
      <c r="E27" s="72"/>
      <c r="F27" s="72"/>
      <c r="G27" s="73"/>
      <c r="H27" s="2"/>
      <c r="I27" s="49"/>
      <c r="J27" s="50"/>
      <c r="K27" s="51"/>
      <c r="L27" s="52"/>
      <c r="M27" s="52"/>
      <c r="N27" s="53"/>
      <c r="O27" s="2"/>
    </row>
    <row r="28" spans="1:15" s="81" customFormat="1" ht="18.75">
      <c r="A28" s="70" t="s">
        <v>219</v>
      </c>
      <c r="B28" s="71"/>
      <c r="C28" s="72"/>
      <c r="D28" s="72"/>
      <c r="E28" s="72"/>
      <c r="F28" s="72"/>
      <c r="G28" s="73"/>
      <c r="H28" s="138" t="s">
        <v>258</v>
      </c>
      <c r="I28" s="135"/>
      <c r="J28" s="136"/>
      <c r="K28" s="51"/>
      <c r="L28" s="52"/>
      <c r="M28" s="52"/>
      <c r="N28" s="56"/>
      <c r="O28" s="2"/>
    </row>
    <row r="29" spans="1:15" s="81" customFormat="1" ht="18.75">
      <c r="A29" s="81" t="s">
        <v>27</v>
      </c>
      <c r="B29" s="71"/>
      <c r="C29" s="72"/>
      <c r="D29" s="72"/>
      <c r="E29" s="72"/>
      <c r="F29" s="72"/>
      <c r="G29" s="73"/>
      <c r="H29" s="137">
        <f>D23+5553</f>
        <v>27726.129999999997</v>
      </c>
      <c r="I29" s="138" t="s">
        <v>261</v>
      </c>
      <c r="J29" s="139"/>
      <c r="K29" s="141"/>
      <c r="L29" s="144"/>
      <c r="M29" s="144"/>
      <c r="N29" s="145"/>
      <c r="O29" s="2"/>
    </row>
    <row r="30" spans="1:15" ht="18.75">
      <c r="A30" s="81"/>
      <c r="B30" s="1"/>
      <c r="C30" s="72"/>
      <c r="D30" s="72"/>
      <c r="E30" s="72"/>
      <c r="F30" s="72"/>
      <c r="H30" s="75"/>
      <c r="I30" s="75"/>
      <c r="J30" s="76"/>
      <c r="K30" s="79"/>
      <c r="N30" s="56"/>
      <c r="O30" s="108"/>
    </row>
    <row r="31" spans="1:15" ht="18.75">
      <c r="A31" s="113" t="s">
        <v>145</v>
      </c>
      <c r="B31" s="45"/>
      <c r="H31" s="135" t="s">
        <v>259</v>
      </c>
      <c r="I31" s="135"/>
      <c r="J31" s="136"/>
      <c r="K31" s="51"/>
      <c r="L31" s="52"/>
      <c r="M31" s="52"/>
      <c r="N31" s="56"/>
      <c r="O31" s="108"/>
    </row>
    <row r="32" spans="1:15" ht="18.75">
      <c r="A32" s="114" t="s">
        <v>161</v>
      </c>
      <c r="B32" s="71"/>
      <c r="C32" s="72"/>
      <c r="D32" s="72"/>
      <c r="E32" s="72"/>
      <c r="F32" s="72"/>
      <c r="G32" s="73"/>
      <c r="H32" s="137">
        <f>C23+D23+F23</f>
        <v>232211.38</v>
      </c>
      <c r="I32" s="135"/>
      <c r="J32" s="136"/>
      <c r="K32" s="51"/>
      <c r="L32" s="52"/>
      <c r="M32" s="52"/>
      <c r="N32" s="56"/>
      <c r="O32" s="108"/>
    </row>
    <row r="33" spans="1:15" ht="18.75">
      <c r="A33" s="122"/>
      <c r="B33" s="71"/>
      <c r="C33" s="72"/>
      <c r="D33" s="72"/>
      <c r="E33" s="72"/>
      <c r="F33" s="72"/>
      <c r="G33" s="73"/>
      <c r="J33" s="50"/>
      <c r="K33" s="51"/>
      <c r="L33" s="52"/>
      <c r="M33" s="52"/>
      <c r="N33" s="56"/>
      <c r="O33" s="108"/>
    </row>
    <row r="34" spans="1:15" ht="18.75">
      <c r="A34" s="70"/>
      <c r="B34" s="71"/>
      <c r="C34" s="72"/>
      <c r="D34" s="72"/>
      <c r="E34" s="72"/>
      <c r="F34" s="72"/>
      <c r="G34" s="73"/>
      <c r="H34" s="2"/>
      <c r="I34" s="2"/>
      <c r="J34" s="2"/>
      <c r="L34" s="2"/>
      <c r="M34" s="2"/>
      <c r="O34" s="108"/>
    </row>
    <row r="35" spans="1:15">
      <c r="H35" s="2"/>
      <c r="I35" s="2"/>
      <c r="J35" s="2"/>
      <c r="L35" s="2"/>
      <c r="M35" s="2"/>
      <c r="O35" s="108"/>
    </row>
    <row r="36" spans="1:15">
      <c r="A36" s="5"/>
      <c r="B36" s="45"/>
      <c r="H36" s="2"/>
      <c r="I36" s="2"/>
      <c r="J36" s="2"/>
      <c r="L36" s="2"/>
      <c r="M36" s="2"/>
      <c r="O36" s="54"/>
    </row>
    <row r="37" spans="1:15">
      <c r="A37" s="5"/>
      <c r="B37" s="45"/>
      <c r="H37" s="2"/>
      <c r="I37" s="2"/>
      <c r="J37" s="2"/>
      <c r="L37" s="2"/>
      <c r="M37" s="2"/>
      <c r="O37" s="54"/>
    </row>
    <row r="38" spans="1:15">
      <c r="A38" s="5"/>
      <c r="B38" s="45"/>
      <c r="J38" s="50"/>
      <c r="K38" s="51"/>
      <c r="L38" s="52"/>
      <c r="M38" s="52"/>
      <c r="N38" s="56"/>
      <c r="O38" s="54"/>
    </row>
    <row r="39" spans="1:15">
      <c r="A39" s="5"/>
      <c r="B39" s="45"/>
      <c r="J39" s="50"/>
      <c r="K39" s="51"/>
      <c r="L39" s="52"/>
      <c r="M39" s="52"/>
      <c r="N39" s="53"/>
      <c r="O39" s="54"/>
    </row>
    <row r="40" spans="1:15">
      <c r="A40" s="5"/>
      <c r="B40" s="45"/>
      <c r="H40" s="48"/>
      <c r="J40" s="50"/>
      <c r="K40" s="51"/>
      <c r="L40" s="52"/>
      <c r="M40" s="52"/>
      <c r="N40" s="53"/>
      <c r="O40" s="54"/>
    </row>
    <row r="41" spans="1:15">
      <c r="A41" s="5"/>
      <c r="B41" s="45"/>
      <c r="H41" s="48"/>
      <c r="J41" s="50"/>
      <c r="K41" s="5"/>
      <c r="L41" s="52"/>
      <c r="M41" s="52"/>
      <c r="O41" s="59"/>
    </row>
    <row r="42" spans="1:15">
      <c r="A42" s="5"/>
      <c r="B42" s="45"/>
      <c r="H42" s="48"/>
      <c r="J42" s="50"/>
      <c r="K42" s="5"/>
      <c r="L42" s="52"/>
      <c r="M42" s="52"/>
      <c r="O42" s="59"/>
    </row>
    <row r="43" spans="1:15">
      <c r="A43" s="5"/>
      <c r="B43" s="45"/>
      <c r="H43" s="48"/>
      <c r="J43" s="50"/>
      <c r="K43" s="5"/>
      <c r="L43" s="52"/>
      <c r="M43" s="52"/>
      <c r="O43" s="59"/>
    </row>
    <row r="44" spans="1:15">
      <c r="B44" s="45"/>
    </row>
  </sheetData>
  <mergeCells count="4">
    <mergeCell ref="B4:C4"/>
    <mergeCell ref="A1:O1"/>
    <mergeCell ref="A2:O2"/>
    <mergeCell ref="A3:O3"/>
  </mergeCells>
  <pageMargins left="0.7" right="0.7" top="0.75" bottom="0.75" header="0.3" footer="0.3"/>
  <pageSetup paperSize="5" scale="27" orientation="landscape"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4"/>
  <sheetViews>
    <sheetView topLeftCell="A5" workbookViewId="0">
      <selection activeCell="D13" sqref="D13"/>
    </sheetView>
  </sheetViews>
  <sheetFormatPr defaultRowHeight="15.75"/>
  <cols>
    <col min="1" max="1" width="17.77734375" style="2" customWidth="1"/>
    <col min="2" max="2" width="13" style="14" customWidth="1"/>
    <col min="3" max="3" width="14.44140625" style="46" customWidth="1"/>
    <col min="4" max="4" width="16.21875" style="46" customWidth="1"/>
    <col min="5" max="5" width="15.33203125" style="46" hidden="1" customWidth="1"/>
    <col min="6" max="6" width="15.33203125" style="46" customWidth="1"/>
    <col min="7" max="7" width="27.44140625" style="47" customWidth="1"/>
    <col min="8" max="8" width="14.21875" style="49" customWidth="1"/>
    <col min="9" max="9" width="16.21875" style="49" customWidth="1"/>
    <col min="10" max="10" width="16.33203125" style="61" customWidth="1"/>
    <col min="11" max="11" width="8.33203125" style="2" customWidth="1"/>
    <col min="12" max="12" width="9.109375" style="57" customWidth="1"/>
    <col min="13" max="13" width="20.21875" style="57" customWidth="1"/>
    <col min="14" max="14" width="19.21875" style="2" customWidth="1"/>
    <col min="15" max="15" width="64.33203125" style="62" customWidth="1"/>
    <col min="16" max="16384" width="8.88671875" style="2"/>
  </cols>
  <sheetData>
    <row r="1" spans="1:15" s="4" customFormat="1" ht="23.25">
      <c r="A1" s="206" t="s">
        <v>223</v>
      </c>
      <c r="B1" s="206"/>
      <c r="C1" s="206"/>
      <c r="D1" s="206"/>
      <c r="E1" s="206"/>
      <c r="F1" s="206"/>
      <c r="G1" s="206"/>
      <c r="H1" s="206"/>
      <c r="I1" s="206"/>
      <c r="J1" s="206"/>
      <c r="K1" s="206"/>
      <c r="L1" s="206"/>
      <c r="M1" s="206"/>
      <c r="N1" s="206"/>
      <c r="O1" s="206"/>
    </row>
    <row r="2" spans="1:15" s="4" customFormat="1" ht="23.25">
      <c r="A2" s="206" t="s">
        <v>265</v>
      </c>
      <c r="B2" s="206"/>
      <c r="C2" s="206"/>
      <c r="D2" s="206"/>
      <c r="E2" s="206"/>
      <c r="F2" s="206"/>
      <c r="G2" s="206"/>
      <c r="H2" s="206"/>
      <c r="I2" s="206"/>
      <c r="J2" s="206"/>
      <c r="K2" s="206"/>
      <c r="L2" s="206"/>
      <c r="M2" s="206"/>
      <c r="N2" s="206"/>
      <c r="O2" s="206"/>
    </row>
    <row r="3" spans="1:15" s="4" customFormat="1" ht="23.25">
      <c r="A3" s="207" t="s">
        <v>276</v>
      </c>
      <c r="B3" s="207"/>
      <c r="C3" s="207"/>
      <c r="D3" s="207"/>
      <c r="E3" s="207"/>
      <c r="F3" s="207"/>
      <c r="G3" s="207"/>
      <c r="H3" s="207"/>
      <c r="I3" s="207"/>
      <c r="J3" s="207"/>
      <c r="K3" s="207"/>
      <c r="L3" s="207"/>
      <c r="M3" s="207"/>
      <c r="N3" s="207"/>
      <c r="O3" s="207"/>
    </row>
    <row r="4" spans="1:15" s="4" customFormat="1" ht="21" customHeight="1" thickBot="1">
      <c r="A4" s="98" t="s">
        <v>1</v>
      </c>
      <c r="B4" s="210"/>
      <c r="C4" s="211"/>
      <c r="D4" s="99"/>
      <c r="E4" s="99"/>
      <c r="F4" s="99"/>
      <c r="G4" s="64"/>
      <c r="H4" s="65"/>
      <c r="I4" s="66"/>
      <c r="J4" s="67" t="s">
        <v>2</v>
      </c>
      <c r="K4" s="68" t="s">
        <v>2</v>
      </c>
      <c r="L4" s="69" t="s">
        <v>2</v>
      </c>
      <c r="M4" s="69"/>
      <c r="O4" s="83"/>
    </row>
    <row r="5" spans="1:15" s="14" customFormat="1" ht="16.5" thickTop="1">
      <c r="A5" s="6" t="s">
        <v>3</v>
      </c>
      <c r="B5" s="6" t="s">
        <v>7</v>
      </c>
      <c r="C5" s="109" t="s">
        <v>8</v>
      </c>
      <c r="D5" s="7" t="s">
        <v>8</v>
      </c>
      <c r="E5" s="109" t="s">
        <v>8</v>
      </c>
      <c r="F5" s="109" t="s">
        <v>8</v>
      </c>
      <c r="G5" s="8" t="s">
        <v>195</v>
      </c>
      <c r="H5" s="6" t="s">
        <v>21</v>
      </c>
      <c r="I5" s="9"/>
      <c r="J5" s="60" t="s">
        <v>5</v>
      </c>
      <c r="K5" s="6"/>
      <c r="L5" s="10"/>
      <c r="M5" s="10"/>
      <c r="N5" s="9"/>
      <c r="O5" s="11"/>
    </row>
    <row r="6" spans="1:15" s="14" customFormat="1">
      <c r="A6" s="15" t="s">
        <v>6</v>
      </c>
      <c r="B6" s="15" t="s">
        <v>12</v>
      </c>
      <c r="C6" s="16" t="s">
        <v>12</v>
      </c>
      <c r="D6" s="16" t="s">
        <v>12</v>
      </c>
      <c r="E6" s="110" t="s">
        <v>12</v>
      </c>
      <c r="F6" s="16" t="s">
        <v>12</v>
      </c>
      <c r="G6" s="17" t="s">
        <v>194</v>
      </c>
      <c r="H6" s="15" t="s">
        <v>22</v>
      </c>
      <c r="I6" s="18" t="s">
        <v>14</v>
      </c>
      <c r="J6" s="19" t="s">
        <v>10</v>
      </c>
      <c r="K6" s="15"/>
      <c r="L6" s="20"/>
      <c r="M6" s="130"/>
      <c r="N6" s="18" t="s">
        <v>207</v>
      </c>
      <c r="O6" s="21"/>
    </row>
    <row r="7" spans="1:15" s="14" customFormat="1" ht="32.25" thickBot="1">
      <c r="A7" s="22" t="s">
        <v>11</v>
      </c>
      <c r="B7" s="22" t="s">
        <v>26</v>
      </c>
      <c r="C7" s="23" t="s">
        <v>75</v>
      </c>
      <c r="D7" s="23" t="s">
        <v>124</v>
      </c>
      <c r="E7" s="111" t="s">
        <v>125</v>
      </c>
      <c r="F7" s="23" t="s">
        <v>254</v>
      </c>
      <c r="G7" s="24" t="s">
        <v>13</v>
      </c>
      <c r="H7" s="22" t="s">
        <v>23</v>
      </c>
      <c r="I7" s="25"/>
      <c r="J7" s="26" t="s">
        <v>15</v>
      </c>
      <c r="K7" s="22" t="s">
        <v>24</v>
      </c>
      <c r="L7" s="27" t="s">
        <v>16</v>
      </c>
      <c r="M7" s="25" t="s">
        <v>17</v>
      </c>
      <c r="N7" s="25" t="s">
        <v>208</v>
      </c>
      <c r="O7" s="28" t="s">
        <v>18</v>
      </c>
    </row>
    <row r="8" spans="1:15" s="32" customFormat="1" ht="16.5" thickTop="1">
      <c r="A8" s="84"/>
      <c r="B8" s="85"/>
      <c r="C8" s="86"/>
      <c r="D8" s="86"/>
      <c r="E8" s="86"/>
      <c r="F8" s="86"/>
      <c r="G8" s="87"/>
      <c r="H8" s="88"/>
      <c r="I8" s="88"/>
      <c r="J8" s="89"/>
      <c r="K8" s="90"/>
      <c r="L8" s="100"/>
      <c r="M8" s="100"/>
      <c r="N8" s="92"/>
      <c r="O8" s="96"/>
    </row>
    <row r="9" spans="1:15" s="32" customFormat="1" ht="72.75" customHeight="1">
      <c r="A9" s="128"/>
      <c r="B9" s="85"/>
      <c r="C9" s="86"/>
      <c r="D9" s="86"/>
      <c r="E9" s="86"/>
      <c r="F9" s="86"/>
      <c r="G9" s="87"/>
      <c r="H9" s="90"/>
      <c r="I9" s="90"/>
      <c r="J9" s="89"/>
      <c r="K9" s="90"/>
      <c r="L9" s="91"/>
      <c r="M9" s="91"/>
      <c r="N9" s="131"/>
      <c r="O9" s="96"/>
    </row>
    <row r="10" spans="1:15" s="32" customFormat="1" ht="72.75" customHeight="1">
      <c r="A10" s="128"/>
      <c r="B10" s="85"/>
      <c r="C10" s="86"/>
      <c r="D10" s="86"/>
      <c r="E10" s="86"/>
      <c r="F10" s="86"/>
      <c r="G10" s="87"/>
      <c r="H10" s="90"/>
      <c r="I10" s="90"/>
      <c r="J10" s="89"/>
      <c r="K10" s="90"/>
      <c r="L10" s="91"/>
      <c r="M10" s="91"/>
      <c r="N10" s="131"/>
      <c r="O10" s="96"/>
    </row>
    <row r="11" spans="1:15" s="32" customFormat="1" ht="63.75" customHeight="1">
      <c r="A11" s="128"/>
      <c r="B11" s="85"/>
      <c r="C11" s="86"/>
      <c r="D11" s="86"/>
      <c r="E11" s="127"/>
      <c r="F11" s="127"/>
      <c r="G11" s="87"/>
      <c r="H11" s="90"/>
      <c r="I11" s="90"/>
      <c r="J11" s="89"/>
      <c r="K11" s="90"/>
      <c r="L11" s="100"/>
      <c r="M11" s="100"/>
      <c r="N11" s="131"/>
      <c r="O11" s="96"/>
    </row>
    <row r="12" spans="1:15" s="32" customFormat="1" ht="63.75" customHeight="1">
      <c r="A12" s="128"/>
      <c r="B12" s="85"/>
      <c r="C12" s="86"/>
      <c r="D12" s="86"/>
      <c r="E12" s="127"/>
      <c r="F12" s="127"/>
      <c r="G12" s="87"/>
      <c r="H12" s="90"/>
      <c r="I12" s="90"/>
      <c r="J12" s="89"/>
      <c r="K12" s="90"/>
      <c r="L12" s="100"/>
      <c r="M12" s="100"/>
      <c r="N12" s="131"/>
      <c r="O12" s="96"/>
    </row>
    <row r="13" spans="1:15" s="32" customFormat="1" ht="70.5" customHeight="1">
      <c r="A13" s="128"/>
      <c r="B13" s="85"/>
      <c r="C13" s="86"/>
      <c r="D13" s="86"/>
      <c r="E13" s="86"/>
      <c r="F13" s="86"/>
      <c r="G13" s="87"/>
      <c r="H13" s="90"/>
      <c r="I13" s="90"/>
      <c r="J13" s="89"/>
      <c r="K13" s="90"/>
      <c r="L13" s="91"/>
      <c r="M13" s="91"/>
      <c r="N13" s="131"/>
      <c r="O13" s="96"/>
    </row>
    <row r="14" spans="1:15" s="32" customFormat="1" ht="70.5" customHeight="1">
      <c r="A14" s="128"/>
      <c r="B14" s="85"/>
      <c r="C14" s="86"/>
      <c r="D14" s="86"/>
      <c r="E14" s="86"/>
      <c r="F14" s="86"/>
      <c r="G14" s="87"/>
      <c r="H14" s="90"/>
      <c r="I14" s="90"/>
      <c r="J14" s="89"/>
      <c r="K14" s="90"/>
      <c r="L14" s="91"/>
      <c r="M14" s="91"/>
      <c r="N14" s="131"/>
      <c r="O14" s="96"/>
    </row>
    <row r="15" spans="1:15" s="32" customFormat="1" ht="63.75" customHeight="1">
      <c r="A15" s="128"/>
      <c r="B15" s="85"/>
      <c r="C15" s="86"/>
      <c r="D15" s="86"/>
      <c r="E15" s="86"/>
      <c r="F15" s="86"/>
      <c r="G15" s="87"/>
      <c r="H15" s="90"/>
      <c r="I15" s="90"/>
      <c r="J15" s="89"/>
      <c r="K15" s="90"/>
      <c r="L15" s="91"/>
      <c r="M15" s="91"/>
      <c r="N15" s="131"/>
      <c r="O15" s="96"/>
    </row>
    <row r="16" spans="1:15" s="32" customFormat="1" ht="76.5" customHeight="1">
      <c r="A16" s="128"/>
      <c r="B16" s="85"/>
      <c r="C16" s="86"/>
      <c r="D16" s="86"/>
      <c r="E16" s="86"/>
      <c r="F16" s="86"/>
      <c r="G16" s="87"/>
      <c r="H16" s="90"/>
      <c r="I16" s="90"/>
      <c r="J16" s="89"/>
      <c r="K16" s="90"/>
      <c r="L16" s="91"/>
      <c r="M16" s="91"/>
      <c r="N16" s="131"/>
      <c r="O16" s="96"/>
    </row>
    <row r="17" spans="1:15" s="32" customFormat="1" ht="62.25" customHeight="1">
      <c r="A17" s="128"/>
      <c r="B17" s="85"/>
      <c r="C17" s="86"/>
      <c r="D17" s="86"/>
      <c r="E17" s="86"/>
      <c r="F17" s="86"/>
      <c r="G17" s="87"/>
      <c r="H17" s="90"/>
      <c r="I17" s="90"/>
      <c r="J17" s="89"/>
      <c r="K17" s="90"/>
      <c r="L17" s="91"/>
      <c r="M17" s="91"/>
      <c r="N17" s="131"/>
      <c r="O17" s="146"/>
    </row>
    <row r="18" spans="1:15" s="32" customFormat="1" ht="67.5" customHeight="1">
      <c r="A18" s="128"/>
      <c r="B18" s="85"/>
      <c r="C18" s="86"/>
      <c r="D18" s="86"/>
      <c r="E18" s="86"/>
      <c r="F18" s="86"/>
      <c r="G18" s="87"/>
      <c r="H18" s="90"/>
      <c r="I18" s="90"/>
      <c r="J18" s="89"/>
      <c r="K18" s="90"/>
      <c r="L18" s="91"/>
      <c r="M18" s="91"/>
      <c r="N18" s="131"/>
      <c r="O18" s="146"/>
    </row>
    <row r="19" spans="1:15" s="32" customFormat="1" ht="99" customHeight="1">
      <c r="A19" s="128"/>
      <c r="B19" s="85"/>
      <c r="C19" s="86"/>
      <c r="D19" s="86"/>
      <c r="E19" s="86"/>
      <c r="F19" s="86"/>
      <c r="G19" s="112"/>
      <c r="H19" s="90"/>
      <c r="I19" s="90"/>
      <c r="J19" s="89"/>
      <c r="K19" s="90"/>
      <c r="L19" s="91"/>
      <c r="M19" s="91"/>
      <c r="N19" s="131"/>
      <c r="O19" s="148"/>
    </row>
    <row r="20" spans="1:15" s="32" customFormat="1" ht="78" customHeight="1">
      <c r="A20" s="128"/>
      <c r="B20" s="85"/>
      <c r="C20" s="86"/>
      <c r="D20" s="86"/>
      <c r="E20" s="86"/>
      <c r="F20" s="86"/>
      <c r="G20" s="87"/>
      <c r="H20" s="90"/>
      <c r="I20" s="90"/>
      <c r="J20" s="89"/>
      <c r="K20" s="90"/>
      <c r="L20" s="91"/>
      <c r="M20" s="91"/>
      <c r="N20" s="90"/>
      <c r="O20" s="147"/>
    </row>
    <row r="21" spans="1:15" s="32" customFormat="1" ht="72.75" customHeight="1">
      <c r="A21" s="128"/>
      <c r="B21" s="85"/>
      <c r="C21" s="86"/>
      <c r="D21" s="86"/>
      <c r="E21" s="86"/>
      <c r="F21" s="86"/>
      <c r="G21" s="87"/>
      <c r="H21" s="90"/>
      <c r="I21" s="128"/>
      <c r="J21" s="89"/>
      <c r="K21" s="90"/>
      <c r="L21" s="91"/>
      <c r="M21" s="91"/>
      <c r="N21" s="90"/>
      <c r="O21" s="147"/>
    </row>
    <row r="22" spans="1:15" s="32" customFormat="1" ht="72.75" customHeight="1">
      <c r="A22" s="128"/>
      <c r="B22" s="85"/>
      <c r="C22" s="86"/>
      <c r="D22" s="86"/>
      <c r="E22" s="86"/>
      <c r="F22" s="86"/>
      <c r="G22" s="87"/>
      <c r="H22" s="90"/>
      <c r="I22" s="128"/>
      <c r="J22" s="89"/>
      <c r="K22" s="90"/>
      <c r="L22" s="91"/>
      <c r="M22" s="91"/>
      <c r="N22" s="90"/>
      <c r="O22" s="150"/>
    </row>
    <row r="23" spans="1:15" ht="21" customHeight="1" thickBot="1">
      <c r="A23" s="33" t="s">
        <v>19</v>
      </c>
      <c r="B23" s="33"/>
      <c r="C23" s="34">
        <f>SUM(C8:C22)</f>
        <v>0</v>
      </c>
      <c r="D23" s="34">
        <f>SUM(D8:D22)</f>
        <v>0</v>
      </c>
      <c r="E23" s="34">
        <f>SUM(E8:E21)</f>
        <v>0</v>
      </c>
      <c r="F23" s="34">
        <f>SUM(F8:F22)</f>
        <v>0</v>
      </c>
      <c r="G23" s="35"/>
      <c r="H23" s="36"/>
      <c r="I23" s="37"/>
      <c r="J23" s="38"/>
      <c r="K23" s="39"/>
      <c r="L23" s="40">
        <f>SUM(L8:L21)</f>
        <v>0</v>
      </c>
      <c r="M23" s="40"/>
      <c r="N23" s="41"/>
      <c r="O23" s="149"/>
    </row>
    <row r="24" spans="1:15" ht="8.25" customHeight="1" thickTop="1">
      <c r="A24" s="5"/>
      <c r="B24" s="45"/>
      <c r="H24" s="48"/>
      <c r="J24" s="50"/>
      <c r="K24" s="51"/>
      <c r="L24" s="52"/>
      <c r="M24" s="52"/>
      <c r="N24" s="53"/>
      <c r="O24" s="2"/>
    </row>
    <row r="25" spans="1:15" s="81" customFormat="1" ht="21" customHeight="1">
      <c r="A25" s="70" t="s">
        <v>209</v>
      </c>
      <c r="B25" s="71"/>
      <c r="C25" s="72"/>
      <c r="D25" s="72"/>
      <c r="E25" s="72"/>
      <c r="F25" s="72"/>
      <c r="G25" s="73"/>
      <c r="H25" s="140" t="s">
        <v>257</v>
      </c>
      <c r="I25" s="138"/>
      <c r="J25" s="139"/>
      <c r="K25" s="141"/>
      <c r="L25" s="142"/>
      <c r="M25" s="142"/>
      <c r="N25" s="79"/>
      <c r="O25" s="2"/>
    </row>
    <row r="26" spans="1:15" s="81" customFormat="1" ht="19.5" customHeight="1">
      <c r="A26" s="70" t="s">
        <v>48</v>
      </c>
      <c r="B26" s="71"/>
      <c r="C26" s="72"/>
      <c r="D26" s="72"/>
      <c r="E26" s="72"/>
      <c r="F26" s="72"/>
      <c r="G26" s="73"/>
      <c r="H26" s="137">
        <f>C23+F23-5553</f>
        <v>-5553</v>
      </c>
      <c r="I26" s="135" t="s">
        <v>260</v>
      </c>
      <c r="J26" s="136"/>
      <c r="K26" s="143"/>
      <c r="L26" s="144"/>
      <c r="M26" s="144"/>
      <c r="N26" s="53"/>
      <c r="O26" s="2"/>
    </row>
    <row r="27" spans="1:15" s="81" customFormat="1" ht="19.5" customHeight="1">
      <c r="A27" s="70" t="s">
        <v>248</v>
      </c>
      <c r="B27" s="71"/>
      <c r="C27" s="72"/>
      <c r="D27" s="72"/>
      <c r="E27" s="72"/>
      <c r="F27" s="72"/>
      <c r="G27" s="73"/>
      <c r="H27" s="2"/>
      <c r="I27" s="49"/>
      <c r="J27" s="50"/>
      <c r="K27" s="51"/>
      <c r="L27" s="52"/>
      <c r="M27" s="52"/>
      <c r="N27" s="53"/>
      <c r="O27" s="2"/>
    </row>
    <row r="28" spans="1:15" s="81" customFormat="1" ht="18.75">
      <c r="A28" s="70" t="s">
        <v>219</v>
      </c>
      <c r="B28" s="71"/>
      <c r="C28" s="72"/>
      <c r="D28" s="72"/>
      <c r="E28" s="72"/>
      <c r="F28" s="72"/>
      <c r="G28" s="73"/>
      <c r="H28" s="138" t="s">
        <v>258</v>
      </c>
      <c r="I28" s="135"/>
      <c r="J28" s="136"/>
      <c r="K28" s="51"/>
      <c r="L28" s="52"/>
      <c r="M28" s="52"/>
      <c r="N28" s="56"/>
      <c r="O28" s="2"/>
    </row>
    <row r="29" spans="1:15" s="81" customFormat="1" ht="18.75">
      <c r="A29" s="81" t="s">
        <v>27</v>
      </c>
      <c r="B29" s="71"/>
      <c r="C29" s="72"/>
      <c r="D29" s="72"/>
      <c r="E29" s="72"/>
      <c r="F29" s="72"/>
      <c r="G29" s="73"/>
      <c r="H29" s="137">
        <f>D23+5553</f>
        <v>5553</v>
      </c>
      <c r="I29" s="138" t="s">
        <v>261</v>
      </c>
      <c r="J29" s="139"/>
      <c r="K29" s="141"/>
      <c r="L29" s="144"/>
      <c r="M29" s="144"/>
      <c r="N29" s="145"/>
      <c r="O29" s="2"/>
    </row>
    <row r="30" spans="1:15" ht="18.75">
      <c r="A30" s="81"/>
      <c r="B30" s="1"/>
      <c r="C30" s="72"/>
      <c r="D30" s="72"/>
      <c r="E30" s="72"/>
      <c r="F30" s="72"/>
      <c r="H30" s="75"/>
      <c r="I30" s="75"/>
      <c r="J30" s="76"/>
      <c r="K30" s="79"/>
      <c r="N30" s="56"/>
      <c r="O30" s="108"/>
    </row>
    <row r="31" spans="1:15" ht="18.75">
      <c r="A31" s="113" t="s">
        <v>145</v>
      </c>
      <c r="B31" s="45"/>
      <c r="H31" s="135" t="s">
        <v>259</v>
      </c>
      <c r="I31" s="135"/>
      <c r="J31" s="136"/>
      <c r="K31" s="51"/>
      <c r="L31" s="52"/>
      <c r="M31" s="52"/>
      <c r="N31" s="56"/>
      <c r="O31" s="108"/>
    </row>
    <row r="32" spans="1:15" ht="18.75">
      <c r="A32" s="114" t="s">
        <v>161</v>
      </c>
      <c r="B32" s="71"/>
      <c r="C32" s="72"/>
      <c r="D32" s="72"/>
      <c r="E32" s="72"/>
      <c r="F32" s="72"/>
      <c r="G32" s="73"/>
      <c r="H32" s="137">
        <f>C23+D23+F23</f>
        <v>0</v>
      </c>
      <c r="I32" s="135"/>
      <c r="J32" s="136"/>
      <c r="K32" s="51"/>
      <c r="L32" s="52"/>
      <c r="M32" s="52"/>
      <c r="N32" s="56"/>
      <c r="O32" s="108"/>
    </row>
    <row r="33" spans="1:15" ht="18.75">
      <c r="A33" s="122"/>
      <c r="B33" s="71"/>
      <c r="C33" s="72"/>
      <c r="D33" s="72"/>
      <c r="E33" s="72"/>
      <c r="F33" s="72"/>
      <c r="G33" s="73"/>
      <c r="J33" s="50"/>
      <c r="K33" s="51"/>
      <c r="L33" s="52"/>
      <c r="M33" s="52"/>
      <c r="N33" s="56"/>
      <c r="O33" s="108"/>
    </row>
    <row r="34" spans="1:15" ht="18.75">
      <c r="A34" s="70"/>
      <c r="B34" s="71"/>
      <c r="C34" s="72"/>
      <c r="D34" s="72"/>
      <c r="E34" s="72"/>
      <c r="F34" s="72"/>
      <c r="G34" s="73"/>
      <c r="H34" s="2"/>
      <c r="I34" s="2"/>
      <c r="J34" s="2"/>
      <c r="L34" s="2"/>
      <c r="M34" s="2"/>
      <c r="O34" s="108"/>
    </row>
    <row r="35" spans="1:15">
      <c r="H35" s="2"/>
      <c r="I35" s="2"/>
      <c r="J35" s="2"/>
      <c r="L35" s="2"/>
      <c r="M35" s="2"/>
      <c r="O35" s="108"/>
    </row>
    <row r="36" spans="1:15">
      <c r="A36" s="5"/>
      <c r="B36" s="45"/>
      <c r="H36" s="2"/>
      <c r="I36" s="2"/>
      <c r="J36" s="2"/>
      <c r="L36" s="2"/>
      <c r="M36" s="2"/>
      <c r="O36" s="54"/>
    </row>
    <row r="37" spans="1:15">
      <c r="A37" s="5"/>
      <c r="B37" s="45"/>
      <c r="H37" s="2"/>
      <c r="I37" s="2"/>
      <c r="J37" s="2"/>
      <c r="L37" s="2"/>
      <c r="M37" s="2"/>
      <c r="O37" s="54"/>
    </row>
    <row r="38" spans="1:15">
      <c r="A38" s="5"/>
      <c r="B38" s="45"/>
      <c r="J38" s="50"/>
      <c r="K38" s="51"/>
      <c r="L38" s="52"/>
      <c r="M38" s="52"/>
      <c r="N38" s="56"/>
      <c r="O38" s="54"/>
    </row>
    <row r="39" spans="1:15">
      <c r="A39" s="5"/>
      <c r="B39" s="45"/>
      <c r="J39" s="50"/>
      <c r="K39" s="51"/>
      <c r="L39" s="52"/>
      <c r="M39" s="52"/>
      <c r="N39" s="53"/>
      <c r="O39" s="54"/>
    </row>
    <row r="40" spans="1:15">
      <c r="A40" s="5"/>
      <c r="B40" s="45"/>
      <c r="H40" s="48"/>
      <c r="J40" s="50"/>
      <c r="K40" s="51"/>
      <c r="L40" s="52"/>
      <c r="M40" s="52"/>
      <c r="N40" s="53"/>
      <c r="O40" s="54"/>
    </row>
    <row r="41" spans="1:15">
      <c r="A41" s="5"/>
      <c r="B41" s="45"/>
      <c r="H41" s="48"/>
      <c r="J41" s="50"/>
      <c r="K41" s="5"/>
      <c r="L41" s="52"/>
      <c r="M41" s="52"/>
      <c r="O41" s="59"/>
    </row>
    <row r="42" spans="1:15">
      <c r="A42" s="5"/>
      <c r="B42" s="45"/>
      <c r="H42" s="48"/>
      <c r="J42" s="50"/>
      <c r="K42" s="5"/>
      <c r="L42" s="52"/>
      <c r="M42" s="52"/>
      <c r="O42" s="59"/>
    </row>
    <row r="43" spans="1:15">
      <c r="A43" s="5"/>
      <c r="B43" s="45"/>
      <c r="H43" s="48"/>
      <c r="J43" s="50"/>
      <c r="K43" s="5"/>
      <c r="L43" s="52"/>
      <c r="M43" s="52"/>
      <c r="O43" s="59"/>
    </row>
    <row r="44" spans="1:15">
      <c r="B44" s="45"/>
    </row>
  </sheetData>
  <mergeCells count="4">
    <mergeCell ref="A1:O1"/>
    <mergeCell ref="A2:O2"/>
    <mergeCell ref="A3:O3"/>
    <mergeCell ref="B4:C4"/>
  </mergeCells>
  <pageMargins left="0.7" right="0.7" top="0.75" bottom="0.75" header="0.3" footer="0.3"/>
  <pageSetup orientation="portrait" verticalDpi="0"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3"/>
  <sheetViews>
    <sheetView view="pageBreakPreview" topLeftCell="A12" zoomScale="60" zoomScaleNormal="100" workbookViewId="0">
      <selection activeCell="G21" sqref="G21"/>
    </sheetView>
  </sheetViews>
  <sheetFormatPr defaultRowHeight="15.75"/>
  <cols>
    <col min="1" max="1" width="17.77734375" style="2" customWidth="1"/>
    <col min="2" max="2" width="13" style="14" customWidth="1"/>
    <col min="3" max="3" width="14.44140625" style="46" customWidth="1"/>
    <col min="4" max="4" width="16.21875" style="46" customWidth="1"/>
    <col min="5" max="6" width="15.33203125" style="46" hidden="1" customWidth="1"/>
    <col min="7" max="7" width="27.44140625" style="47" customWidth="1"/>
    <col min="8" max="8" width="19" style="49" customWidth="1"/>
    <col min="9" max="9" width="16.21875" style="49" customWidth="1"/>
    <col min="10" max="10" width="16.33203125" style="61" hidden="1" customWidth="1"/>
    <col min="11" max="11" width="8.33203125" style="2" customWidth="1"/>
    <col min="12" max="12" width="9.109375" style="57" customWidth="1"/>
    <col min="13" max="13" width="20.21875" style="57" customWidth="1"/>
    <col min="14" max="14" width="19.21875" style="2" customWidth="1"/>
    <col min="15" max="15" width="64.33203125" style="62" customWidth="1"/>
    <col min="16" max="16384" width="8.88671875" style="2"/>
  </cols>
  <sheetData>
    <row r="1" spans="1:15" s="4" customFormat="1" ht="23.25">
      <c r="A1" s="206" t="s">
        <v>223</v>
      </c>
      <c r="B1" s="206"/>
      <c r="C1" s="206"/>
      <c r="D1" s="206"/>
      <c r="E1" s="206"/>
      <c r="F1" s="206"/>
      <c r="G1" s="206"/>
      <c r="H1" s="206"/>
      <c r="I1" s="206"/>
      <c r="J1" s="206"/>
      <c r="K1" s="206"/>
      <c r="L1" s="206"/>
      <c r="M1" s="206"/>
      <c r="N1" s="206"/>
      <c r="O1" s="206"/>
    </row>
    <row r="2" spans="1:15" s="4" customFormat="1" ht="23.25">
      <c r="A2" s="206" t="s">
        <v>314</v>
      </c>
      <c r="B2" s="206"/>
      <c r="C2" s="206"/>
      <c r="D2" s="206"/>
      <c r="E2" s="206"/>
      <c r="F2" s="206"/>
      <c r="G2" s="206"/>
      <c r="H2" s="206"/>
      <c r="I2" s="206"/>
      <c r="J2" s="206"/>
      <c r="K2" s="206"/>
      <c r="L2" s="206"/>
      <c r="M2" s="206"/>
      <c r="N2" s="206"/>
      <c r="O2" s="206"/>
    </row>
    <row r="3" spans="1:15" s="4" customFormat="1" ht="23.25">
      <c r="A3" s="207" t="s">
        <v>277</v>
      </c>
      <c r="B3" s="207"/>
      <c r="C3" s="207"/>
      <c r="D3" s="207"/>
      <c r="E3" s="207"/>
      <c r="F3" s="207"/>
      <c r="G3" s="207"/>
      <c r="H3" s="207"/>
      <c r="I3" s="207"/>
      <c r="J3" s="207"/>
      <c r="K3" s="207"/>
      <c r="L3" s="207"/>
      <c r="M3" s="207"/>
      <c r="N3" s="207"/>
      <c r="O3" s="207"/>
    </row>
    <row r="4" spans="1:15" s="4" customFormat="1" ht="21" customHeight="1" thickBot="1">
      <c r="A4" s="98" t="s">
        <v>1</v>
      </c>
      <c r="B4" s="210"/>
      <c r="C4" s="211"/>
      <c r="D4" s="99"/>
      <c r="E4" s="99"/>
      <c r="F4" s="99"/>
      <c r="G4" s="64"/>
      <c r="H4" s="65"/>
      <c r="I4" s="66"/>
      <c r="J4" s="67" t="s">
        <v>2</v>
      </c>
      <c r="K4" s="68" t="s">
        <v>2</v>
      </c>
      <c r="L4" s="69" t="s">
        <v>2</v>
      </c>
      <c r="M4" s="69"/>
      <c r="O4" s="83"/>
    </row>
    <row r="5" spans="1:15" s="14" customFormat="1" ht="16.5" thickTop="1">
      <c r="A5" s="6" t="s">
        <v>3</v>
      </c>
      <c r="B5" s="6" t="s">
        <v>7</v>
      </c>
      <c r="C5" s="109" t="s">
        <v>8</v>
      </c>
      <c r="D5" s="7" t="s">
        <v>8</v>
      </c>
      <c r="E5" s="109" t="s">
        <v>8</v>
      </c>
      <c r="F5" s="109" t="s">
        <v>8</v>
      </c>
      <c r="G5" s="8" t="s">
        <v>195</v>
      </c>
      <c r="H5" s="6" t="s">
        <v>21</v>
      </c>
      <c r="I5" s="9"/>
      <c r="J5" s="60" t="s">
        <v>5</v>
      </c>
      <c r="K5" s="6"/>
      <c r="L5" s="10"/>
      <c r="M5" s="10"/>
      <c r="N5" s="9"/>
      <c r="O5" s="11"/>
    </row>
    <row r="6" spans="1:15" s="14" customFormat="1">
      <c r="A6" s="15" t="s">
        <v>6</v>
      </c>
      <c r="B6" s="15" t="s">
        <v>12</v>
      </c>
      <c r="C6" s="16" t="s">
        <v>12</v>
      </c>
      <c r="D6" s="16" t="s">
        <v>12</v>
      </c>
      <c r="E6" s="110" t="s">
        <v>12</v>
      </c>
      <c r="F6" s="16" t="s">
        <v>12</v>
      </c>
      <c r="G6" s="17" t="s">
        <v>194</v>
      </c>
      <c r="H6" s="15" t="s">
        <v>22</v>
      </c>
      <c r="I6" s="18" t="s">
        <v>14</v>
      </c>
      <c r="J6" s="19" t="s">
        <v>10</v>
      </c>
      <c r="K6" s="15"/>
      <c r="L6" s="20"/>
      <c r="M6" s="130"/>
      <c r="N6" s="18" t="s">
        <v>207</v>
      </c>
      <c r="O6" s="21"/>
    </row>
    <row r="7" spans="1:15" s="14" customFormat="1" ht="32.25" thickBot="1">
      <c r="A7" s="22" t="s">
        <v>11</v>
      </c>
      <c r="B7" s="22" t="s">
        <v>26</v>
      </c>
      <c r="C7" s="23" t="s">
        <v>75</v>
      </c>
      <c r="D7" s="23" t="s">
        <v>124</v>
      </c>
      <c r="E7" s="111" t="s">
        <v>125</v>
      </c>
      <c r="F7" s="23" t="s">
        <v>254</v>
      </c>
      <c r="G7" s="24" t="s">
        <v>13</v>
      </c>
      <c r="H7" s="22" t="s">
        <v>23</v>
      </c>
      <c r="I7" s="25"/>
      <c r="J7" s="26" t="s">
        <v>15</v>
      </c>
      <c r="K7" s="22" t="s">
        <v>24</v>
      </c>
      <c r="L7" s="27" t="s">
        <v>16</v>
      </c>
      <c r="M7" s="25" t="s">
        <v>17</v>
      </c>
      <c r="N7" s="25" t="s">
        <v>208</v>
      </c>
      <c r="O7" s="28" t="s">
        <v>18</v>
      </c>
    </row>
    <row r="8" spans="1:15" s="32" customFormat="1" ht="16.5" thickTop="1">
      <c r="A8" s="84"/>
      <c r="B8" s="85"/>
      <c r="C8" s="86"/>
      <c r="D8" s="86"/>
      <c r="E8" s="86"/>
      <c r="F8" s="86"/>
      <c r="G8" s="87"/>
      <c r="H8" s="88"/>
      <c r="I8" s="88"/>
      <c r="J8" s="89"/>
      <c r="K8" s="90"/>
      <c r="L8" s="100"/>
      <c r="M8" s="100"/>
      <c r="N8" s="92"/>
      <c r="O8" s="96"/>
    </row>
    <row r="9" spans="1:15" s="32" customFormat="1" ht="72.75" customHeight="1">
      <c r="A9" s="128" t="s">
        <v>278</v>
      </c>
      <c r="B9" s="85">
        <v>41498</v>
      </c>
      <c r="C9" s="86"/>
      <c r="D9" s="86">
        <v>525</v>
      </c>
      <c r="E9" s="86"/>
      <c r="F9" s="86"/>
      <c r="G9" s="87" t="s">
        <v>196</v>
      </c>
      <c r="H9" s="90" t="s">
        <v>293</v>
      </c>
      <c r="I9" s="90" t="s">
        <v>292</v>
      </c>
      <c r="J9" s="89"/>
      <c r="K9" s="90">
        <v>310063</v>
      </c>
      <c r="L9" s="91"/>
      <c r="M9" s="91" t="s">
        <v>120</v>
      </c>
      <c r="N9" s="131">
        <v>503169</v>
      </c>
      <c r="O9" s="96" t="s">
        <v>312</v>
      </c>
    </row>
    <row r="10" spans="1:15" s="32" customFormat="1" ht="72.75" customHeight="1">
      <c r="A10" s="128" t="s">
        <v>278</v>
      </c>
      <c r="B10" s="85">
        <v>41498</v>
      </c>
      <c r="C10" s="86">
        <v>5250</v>
      </c>
      <c r="D10" s="86"/>
      <c r="E10" s="86"/>
      <c r="F10" s="86">
        <f>C10</f>
        <v>5250</v>
      </c>
      <c r="G10" s="87" t="s">
        <v>197</v>
      </c>
      <c r="H10" s="90" t="s">
        <v>293</v>
      </c>
      <c r="I10" s="90" t="s">
        <v>292</v>
      </c>
      <c r="J10" s="89"/>
      <c r="K10" s="90">
        <v>310063</v>
      </c>
      <c r="L10" s="91"/>
      <c r="M10" s="91" t="s">
        <v>120</v>
      </c>
      <c r="N10" s="131">
        <v>503169</v>
      </c>
      <c r="O10" s="96" t="s">
        <v>312</v>
      </c>
    </row>
    <row r="11" spans="1:15" s="32" customFormat="1" ht="72.75" customHeight="1">
      <c r="A11" s="128" t="s">
        <v>296</v>
      </c>
      <c r="B11" s="85">
        <v>41505</v>
      </c>
      <c r="C11" s="127"/>
      <c r="D11" s="127">
        <v>385</v>
      </c>
      <c r="E11" s="127"/>
      <c r="F11" s="127"/>
      <c r="G11" s="154" t="s">
        <v>196</v>
      </c>
      <c r="H11" s="155" t="s">
        <v>295</v>
      </c>
      <c r="I11" s="155" t="s">
        <v>294</v>
      </c>
      <c r="J11" s="156"/>
      <c r="K11" s="155">
        <v>173841</v>
      </c>
      <c r="L11" s="91"/>
      <c r="M11" s="91" t="s">
        <v>297</v>
      </c>
      <c r="N11" s="128">
        <v>504456</v>
      </c>
      <c r="O11" s="157" t="s">
        <v>313</v>
      </c>
    </row>
    <row r="12" spans="1:15" s="32" customFormat="1" ht="72.75" customHeight="1">
      <c r="A12" s="128" t="s">
        <v>296</v>
      </c>
      <c r="B12" s="85">
        <v>41505</v>
      </c>
      <c r="C12" s="127">
        <v>3850</v>
      </c>
      <c r="D12" s="127"/>
      <c r="E12" s="127"/>
      <c r="F12" s="86">
        <f>C12</f>
        <v>3850</v>
      </c>
      <c r="G12" s="154" t="s">
        <v>197</v>
      </c>
      <c r="H12" s="155" t="s">
        <v>295</v>
      </c>
      <c r="I12" s="155" t="s">
        <v>294</v>
      </c>
      <c r="J12" s="156"/>
      <c r="K12" s="155">
        <v>173841</v>
      </c>
      <c r="L12" s="91"/>
      <c r="M12" s="91" t="s">
        <v>297</v>
      </c>
      <c r="N12" s="128">
        <v>504458</v>
      </c>
      <c r="O12" s="157" t="s">
        <v>313</v>
      </c>
    </row>
    <row r="13" spans="1:15" s="32" customFormat="1" ht="99" customHeight="1">
      <c r="A13" s="128" t="s">
        <v>279</v>
      </c>
      <c r="B13" s="85">
        <v>41570</v>
      </c>
      <c r="C13" s="86"/>
      <c r="D13" s="86">
        <v>3950</v>
      </c>
      <c r="E13" s="86"/>
      <c r="F13" s="86"/>
      <c r="G13" s="87" t="s">
        <v>196</v>
      </c>
      <c r="H13" s="90" t="s">
        <v>300</v>
      </c>
      <c r="I13" s="90" t="s">
        <v>299</v>
      </c>
      <c r="J13" s="89"/>
      <c r="K13" s="90">
        <v>112677</v>
      </c>
      <c r="L13" s="91">
        <v>1.58</v>
      </c>
      <c r="M13" s="91" t="s">
        <v>115</v>
      </c>
      <c r="N13" s="131">
        <v>426346</v>
      </c>
      <c r="O13" s="96" t="s">
        <v>298</v>
      </c>
    </row>
    <row r="14" spans="1:15" s="32" customFormat="1" ht="99.75" customHeight="1">
      <c r="A14" s="128" t="s">
        <v>279</v>
      </c>
      <c r="B14" s="85">
        <v>41570</v>
      </c>
      <c r="C14" s="86">
        <v>39500</v>
      </c>
      <c r="D14" s="86"/>
      <c r="E14" s="86"/>
      <c r="F14" s="86">
        <f>C14</f>
        <v>39500</v>
      </c>
      <c r="G14" s="87" t="s">
        <v>197</v>
      </c>
      <c r="H14" s="90" t="s">
        <v>300</v>
      </c>
      <c r="I14" s="90" t="s">
        <v>299</v>
      </c>
      <c r="J14" s="89"/>
      <c r="K14" s="90">
        <v>112677</v>
      </c>
      <c r="L14" s="91">
        <v>1.58</v>
      </c>
      <c r="M14" s="91" t="s">
        <v>115</v>
      </c>
      <c r="N14" s="131">
        <v>426346</v>
      </c>
      <c r="O14" s="96" t="s">
        <v>298</v>
      </c>
    </row>
    <row r="15" spans="1:15" s="32" customFormat="1" ht="128.25" customHeight="1">
      <c r="A15" s="128" t="s">
        <v>280</v>
      </c>
      <c r="B15" s="85">
        <v>41576</v>
      </c>
      <c r="C15" s="86"/>
      <c r="D15" s="86">
        <v>5880</v>
      </c>
      <c r="E15" s="86"/>
      <c r="F15" s="86"/>
      <c r="G15" s="87" t="s">
        <v>196</v>
      </c>
      <c r="H15" s="152" t="s">
        <v>302</v>
      </c>
      <c r="I15" s="131" t="s">
        <v>303</v>
      </c>
      <c r="J15" s="152"/>
      <c r="K15" s="159">
        <v>158983</v>
      </c>
      <c r="L15" s="159">
        <v>11.2</v>
      </c>
      <c r="M15" s="159" t="s">
        <v>282</v>
      </c>
      <c r="N15" s="159">
        <v>513652</v>
      </c>
      <c r="O15" s="158" t="s">
        <v>301</v>
      </c>
    </row>
    <row r="16" spans="1:15" s="32" customFormat="1" ht="96.75" customHeight="1">
      <c r="A16" s="128" t="s">
        <v>280</v>
      </c>
      <c r="B16" s="85">
        <v>41576</v>
      </c>
      <c r="C16" s="86">
        <v>58800</v>
      </c>
      <c r="D16" s="86"/>
      <c r="E16" s="86"/>
      <c r="F16" s="86">
        <f>C16</f>
        <v>58800</v>
      </c>
      <c r="G16" s="87" t="s">
        <v>197</v>
      </c>
      <c r="H16" s="152" t="s">
        <v>302</v>
      </c>
      <c r="I16" s="131" t="s">
        <v>303</v>
      </c>
      <c r="J16" s="153"/>
      <c r="K16" s="159">
        <v>158983</v>
      </c>
      <c r="L16" s="159">
        <v>11.2</v>
      </c>
      <c r="M16" s="159" t="s">
        <v>282</v>
      </c>
      <c r="N16" s="160">
        <v>513659</v>
      </c>
      <c r="O16" s="158" t="s">
        <v>301</v>
      </c>
    </row>
    <row r="17" spans="1:15" s="32" customFormat="1" ht="62.25" customHeight="1">
      <c r="A17" s="128" t="s">
        <v>284</v>
      </c>
      <c r="B17" s="85">
        <v>41618</v>
      </c>
      <c r="C17" s="86"/>
      <c r="D17" s="86">
        <v>1050</v>
      </c>
      <c r="E17" s="86"/>
      <c r="F17" s="86"/>
      <c r="G17" s="87" t="s">
        <v>196</v>
      </c>
      <c r="H17" s="90" t="s">
        <v>311</v>
      </c>
      <c r="I17" s="90" t="s">
        <v>283</v>
      </c>
      <c r="J17" s="89"/>
      <c r="K17" s="90">
        <v>350494</v>
      </c>
      <c r="L17" s="91">
        <v>2</v>
      </c>
      <c r="M17" s="91" t="s">
        <v>271</v>
      </c>
      <c r="N17" s="131" t="s">
        <v>304</v>
      </c>
      <c r="O17" s="96" t="s">
        <v>290</v>
      </c>
    </row>
    <row r="18" spans="1:15" s="32" customFormat="1" ht="67.5" customHeight="1">
      <c r="A18" s="128" t="s">
        <v>284</v>
      </c>
      <c r="B18" s="85">
        <v>41618</v>
      </c>
      <c r="C18" s="86">
        <v>10500</v>
      </c>
      <c r="D18" s="86"/>
      <c r="E18" s="86"/>
      <c r="F18" s="86">
        <f>C18</f>
        <v>10500</v>
      </c>
      <c r="G18" s="87" t="s">
        <v>197</v>
      </c>
      <c r="H18" s="90" t="s">
        <v>311</v>
      </c>
      <c r="I18" s="90" t="s">
        <v>283</v>
      </c>
      <c r="J18" s="89"/>
      <c r="K18" s="90">
        <v>350494</v>
      </c>
      <c r="L18" s="91">
        <v>2</v>
      </c>
      <c r="M18" s="91" t="s">
        <v>271</v>
      </c>
      <c r="N18" s="131" t="s">
        <v>304</v>
      </c>
      <c r="O18" s="96" t="s">
        <v>290</v>
      </c>
    </row>
    <row r="19" spans="1:15" s="32" customFormat="1" ht="115.5" customHeight="1">
      <c r="A19" s="128" t="s">
        <v>289</v>
      </c>
      <c r="B19" s="85">
        <v>41626</v>
      </c>
      <c r="C19" s="86"/>
      <c r="D19" s="86">
        <v>1015</v>
      </c>
      <c r="E19" s="86"/>
      <c r="F19" s="86"/>
      <c r="G19" s="87" t="s">
        <v>196</v>
      </c>
      <c r="H19" s="90" t="s">
        <v>310</v>
      </c>
      <c r="I19" s="90" t="s">
        <v>286</v>
      </c>
      <c r="J19" s="89"/>
      <c r="K19" s="90" t="s">
        <v>288</v>
      </c>
      <c r="L19" s="91">
        <v>0.28999999999999998</v>
      </c>
      <c r="M19" s="91" t="s">
        <v>285</v>
      </c>
      <c r="N19" s="131" t="s">
        <v>305</v>
      </c>
      <c r="O19" s="151" t="s">
        <v>291</v>
      </c>
    </row>
    <row r="20" spans="1:15" s="32" customFormat="1" ht="114" customHeight="1">
      <c r="A20" s="128" t="s">
        <v>289</v>
      </c>
      <c r="B20" s="85">
        <v>41626</v>
      </c>
      <c r="C20" s="86">
        <v>10150</v>
      </c>
      <c r="D20" s="86"/>
      <c r="E20" s="86"/>
      <c r="F20" s="86">
        <f>C20</f>
        <v>10150</v>
      </c>
      <c r="G20" s="87" t="s">
        <v>197</v>
      </c>
      <c r="H20" s="90" t="s">
        <v>310</v>
      </c>
      <c r="I20" s="90" t="s">
        <v>286</v>
      </c>
      <c r="J20" s="89"/>
      <c r="K20" s="90" t="s">
        <v>288</v>
      </c>
      <c r="L20" s="91">
        <v>0.28999999999999998</v>
      </c>
      <c r="M20" s="91" t="s">
        <v>285</v>
      </c>
      <c r="N20" s="131" t="s">
        <v>305</v>
      </c>
      <c r="O20" s="151" t="s">
        <v>287</v>
      </c>
    </row>
    <row r="21" spans="1:15" s="32" customFormat="1" ht="72.75" customHeight="1">
      <c r="A21" s="128"/>
      <c r="B21" s="85"/>
      <c r="C21" s="86"/>
      <c r="D21" s="86"/>
      <c r="E21" s="86"/>
      <c r="F21" s="86"/>
      <c r="G21" s="87"/>
      <c r="H21" s="90"/>
      <c r="I21" s="128"/>
      <c r="J21" s="89"/>
      <c r="K21" s="90"/>
      <c r="L21" s="91"/>
      <c r="M21" s="91"/>
      <c r="N21" s="90"/>
      <c r="O21" s="147"/>
    </row>
    <row r="22" spans="1:15" s="32" customFormat="1" ht="72.75" customHeight="1">
      <c r="A22" s="128"/>
      <c r="B22" s="85"/>
      <c r="C22" s="86"/>
      <c r="D22" s="86"/>
      <c r="E22" s="86"/>
      <c r="F22" s="86"/>
      <c r="G22" s="87"/>
      <c r="H22" s="90"/>
      <c r="I22" s="128"/>
      <c r="J22" s="89"/>
      <c r="K22" s="90"/>
      <c r="L22" s="91"/>
      <c r="M22" s="91"/>
      <c r="N22" s="90"/>
      <c r="O22" s="150"/>
    </row>
    <row r="23" spans="1:15" ht="21" customHeight="1" thickBot="1">
      <c r="A23" s="33" t="s">
        <v>19</v>
      </c>
      <c r="B23" s="33"/>
      <c r="C23" s="34">
        <f>SUM(C8:C22)</f>
        <v>128050</v>
      </c>
      <c r="D23" s="34">
        <f>SUM(D8:D22)</f>
        <v>12805</v>
      </c>
      <c r="E23" s="34">
        <f>SUM(E8:E21)</f>
        <v>0</v>
      </c>
      <c r="F23" s="34">
        <f>SUM(F8:F22)</f>
        <v>128050</v>
      </c>
      <c r="G23" s="35"/>
      <c r="H23" s="36"/>
      <c r="I23" s="37"/>
      <c r="J23" s="38"/>
      <c r="K23" s="39"/>
      <c r="L23" s="40">
        <f>SUM(L8:L21)</f>
        <v>30.139999999999997</v>
      </c>
      <c r="M23" s="40"/>
      <c r="N23" s="41"/>
      <c r="O23" s="149"/>
    </row>
    <row r="24" spans="1:15" s="81" customFormat="1" ht="21" customHeight="1" thickTop="1">
      <c r="A24" s="5"/>
      <c r="B24" s="71"/>
      <c r="C24" s="72"/>
      <c r="D24" s="72"/>
      <c r="E24" s="72"/>
      <c r="F24" s="72"/>
      <c r="G24" s="73"/>
      <c r="H24" s="140" t="s">
        <v>257</v>
      </c>
      <c r="I24" s="138"/>
      <c r="J24" s="139"/>
      <c r="K24" s="141"/>
      <c r="L24" s="142"/>
      <c r="M24" s="142"/>
      <c r="N24" s="79"/>
      <c r="O24" s="2"/>
    </row>
    <row r="25" spans="1:15" s="81" customFormat="1" ht="19.5" customHeight="1">
      <c r="A25" s="70" t="s">
        <v>309</v>
      </c>
      <c r="B25" s="71"/>
      <c r="C25" s="72"/>
      <c r="D25" s="72"/>
      <c r="E25" s="72"/>
      <c r="F25" s="72"/>
      <c r="G25" s="73"/>
      <c r="H25" s="137">
        <f>C23+D23</f>
        <v>140855</v>
      </c>
      <c r="I25" s="135"/>
      <c r="J25" s="136"/>
      <c r="K25" s="143"/>
      <c r="L25" s="144"/>
      <c r="M25" s="144"/>
      <c r="N25" s="53"/>
      <c r="O25" s="2"/>
    </row>
    <row r="26" spans="1:15" s="81" customFormat="1" ht="19.5" customHeight="1">
      <c r="A26" s="70" t="s">
        <v>307</v>
      </c>
      <c r="B26" s="71"/>
      <c r="C26" s="72"/>
      <c r="D26" s="72"/>
      <c r="E26" s="72"/>
      <c r="F26" s="72"/>
      <c r="G26" s="73"/>
      <c r="H26" s="2"/>
      <c r="I26" s="49"/>
      <c r="J26" s="50"/>
      <c r="K26" s="51"/>
      <c r="L26" s="52"/>
      <c r="M26" s="52"/>
      <c r="N26" s="53"/>
      <c r="O26" s="2"/>
    </row>
    <row r="27" spans="1:15" s="81" customFormat="1" ht="18.75">
      <c r="A27" s="70" t="s">
        <v>308</v>
      </c>
      <c r="B27" s="71"/>
      <c r="C27" s="72"/>
      <c r="D27" s="72"/>
      <c r="E27" s="72"/>
      <c r="F27" s="72"/>
      <c r="G27" s="73"/>
      <c r="H27" s="138" t="s">
        <v>258</v>
      </c>
      <c r="I27" s="135"/>
      <c r="J27" s="136"/>
      <c r="K27" s="51"/>
      <c r="L27" s="52"/>
      <c r="M27" s="52"/>
      <c r="N27" s="56"/>
      <c r="O27" s="2"/>
    </row>
    <row r="28" spans="1:15" s="81" customFormat="1" ht="18.75">
      <c r="A28" s="70" t="s">
        <v>219</v>
      </c>
      <c r="B28" s="71"/>
      <c r="C28" s="72"/>
      <c r="D28" s="72"/>
      <c r="E28" s="72"/>
      <c r="F28" s="72"/>
      <c r="G28" s="73"/>
      <c r="H28" s="137">
        <f>D23</f>
        <v>12805</v>
      </c>
      <c r="I28" s="138"/>
      <c r="J28" s="139"/>
      <c r="K28" s="141"/>
      <c r="L28" s="144"/>
      <c r="M28" s="144"/>
      <c r="N28" s="145"/>
      <c r="O28" s="2"/>
    </row>
    <row r="29" spans="1:15" ht="18.75">
      <c r="A29" s="81"/>
      <c r="B29" s="1"/>
      <c r="C29" s="72"/>
      <c r="D29" s="72"/>
      <c r="E29" s="72"/>
      <c r="F29" s="72"/>
      <c r="H29" s="75"/>
      <c r="I29" s="75"/>
      <c r="J29" s="76"/>
      <c r="K29" s="79"/>
      <c r="N29" s="56"/>
      <c r="O29" s="108"/>
    </row>
    <row r="30" spans="1:15" ht="18.75">
      <c r="A30" s="81"/>
      <c r="B30" s="45"/>
      <c r="H30" s="135" t="s">
        <v>306</v>
      </c>
      <c r="I30" s="135"/>
      <c r="J30" s="136"/>
      <c r="K30" s="51"/>
      <c r="L30" s="52"/>
      <c r="M30" s="52"/>
      <c r="N30" s="56"/>
      <c r="O30" s="108"/>
    </row>
    <row r="31" spans="1:15" ht="18.75">
      <c r="A31" s="113" t="s">
        <v>145</v>
      </c>
      <c r="B31" s="71"/>
      <c r="C31" s="72"/>
      <c r="D31" s="72"/>
      <c r="E31" s="72"/>
      <c r="F31" s="72"/>
      <c r="G31" s="73"/>
      <c r="H31" s="137">
        <f>C23+D23</f>
        <v>140855</v>
      </c>
      <c r="I31" s="135"/>
      <c r="J31" s="136"/>
      <c r="K31" s="51"/>
      <c r="L31" s="52"/>
      <c r="M31" s="52"/>
      <c r="N31" s="56"/>
      <c r="O31" s="108"/>
    </row>
    <row r="32" spans="1:15" ht="18.75">
      <c r="A32" s="114" t="s">
        <v>281</v>
      </c>
      <c r="B32" s="71"/>
      <c r="C32" s="72"/>
      <c r="D32" s="72"/>
      <c r="E32" s="72"/>
      <c r="F32" s="72"/>
      <c r="G32" s="73"/>
      <c r="J32" s="50"/>
      <c r="K32" s="51"/>
      <c r="L32" s="52"/>
      <c r="M32" s="52"/>
      <c r="N32" s="56"/>
      <c r="O32" s="108"/>
    </row>
    <row r="33" spans="1:15" ht="18.75">
      <c r="A33" s="122"/>
      <c r="B33" s="71"/>
      <c r="C33" s="72"/>
      <c r="D33" s="72"/>
      <c r="E33" s="72"/>
      <c r="F33" s="72"/>
      <c r="G33" s="73"/>
      <c r="H33" s="2"/>
      <c r="I33" s="2"/>
      <c r="J33" s="2"/>
      <c r="L33" s="2"/>
      <c r="M33" s="2"/>
      <c r="O33" s="108"/>
    </row>
    <row r="34" spans="1:15" ht="18.75">
      <c r="A34" s="70"/>
      <c r="H34" s="2"/>
      <c r="I34" s="2"/>
      <c r="J34" s="2"/>
      <c r="L34" s="2"/>
      <c r="M34" s="2"/>
      <c r="O34" s="108"/>
    </row>
    <row r="35" spans="1:15">
      <c r="B35" s="45"/>
      <c r="H35" s="2"/>
      <c r="I35" s="2"/>
      <c r="J35" s="2"/>
      <c r="L35" s="2"/>
      <c r="M35" s="2"/>
      <c r="O35" s="54"/>
    </row>
    <row r="36" spans="1:15">
      <c r="A36" s="5"/>
      <c r="B36" s="45"/>
      <c r="H36" s="2"/>
      <c r="I36" s="2"/>
      <c r="J36" s="2"/>
      <c r="L36" s="2"/>
      <c r="M36" s="2"/>
      <c r="O36" s="54"/>
    </row>
    <row r="37" spans="1:15">
      <c r="A37" s="5"/>
      <c r="B37" s="45"/>
      <c r="J37" s="50"/>
      <c r="K37" s="51"/>
      <c r="L37" s="52"/>
      <c r="M37" s="52"/>
      <c r="N37" s="56"/>
      <c r="O37" s="54"/>
    </row>
    <row r="38" spans="1:15">
      <c r="A38" s="5"/>
      <c r="B38" s="45"/>
      <c r="J38" s="50"/>
      <c r="K38" s="51"/>
      <c r="L38" s="52"/>
      <c r="M38" s="52"/>
      <c r="N38" s="53"/>
      <c r="O38" s="54"/>
    </row>
    <row r="39" spans="1:15">
      <c r="A39" s="5"/>
      <c r="B39" s="45"/>
      <c r="H39" s="48"/>
      <c r="J39" s="50"/>
      <c r="K39" s="51"/>
      <c r="L39" s="52"/>
      <c r="M39" s="52"/>
      <c r="N39" s="53"/>
      <c r="O39" s="54"/>
    </row>
    <row r="40" spans="1:15">
      <c r="A40" s="5"/>
      <c r="B40" s="45"/>
      <c r="H40" s="48"/>
      <c r="J40" s="50"/>
      <c r="K40" s="5"/>
      <c r="L40" s="52"/>
      <c r="M40" s="52"/>
      <c r="O40" s="59"/>
    </row>
    <row r="41" spans="1:15">
      <c r="A41" s="5"/>
      <c r="B41" s="45"/>
      <c r="H41" s="48"/>
      <c r="J41" s="50"/>
      <c r="K41" s="5"/>
      <c r="L41" s="52"/>
      <c r="M41" s="52"/>
      <c r="O41" s="59"/>
    </row>
    <row r="42" spans="1:15">
      <c r="A42" s="5"/>
      <c r="B42" s="161"/>
      <c r="H42" s="48"/>
      <c r="J42" s="50"/>
      <c r="K42" s="5"/>
      <c r="L42" s="52"/>
      <c r="M42" s="52"/>
      <c r="O42" s="59"/>
    </row>
    <row r="43" spans="1:15">
      <c r="A43" s="5"/>
      <c r="B43" s="161"/>
    </row>
  </sheetData>
  <mergeCells count="4">
    <mergeCell ref="A1:O1"/>
    <mergeCell ref="A2:O2"/>
    <mergeCell ref="A3:O3"/>
    <mergeCell ref="B4:C4"/>
  </mergeCells>
  <pageMargins left="0.7" right="0.7" top="0.75" bottom="0.75" header="0.3" footer="0.3"/>
  <pageSetup paperSize="5" scale="50" orientation="landscape"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5"/>
  <sheetViews>
    <sheetView topLeftCell="A23" workbookViewId="0">
      <selection activeCell="H40" sqref="H40"/>
    </sheetView>
  </sheetViews>
  <sheetFormatPr defaultRowHeight="15.75"/>
  <cols>
    <col min="1" max="1" width="19" style="2" customWidth="1"/>
    <col min="2" max="2" width="13" style="14" customWidth="1"/>
    <col min="3" max="3" width="18.33203125" style="46" customWidth="1"/>
    <col min="4" max="4" width="16.21875" style="46" customWidth="1"/>
    <col min="5" max="6" width="15.33203125" style="46" hidden="1" customWidth="1"/>
    <col min="7" max="7" width="27.44140625" style="47" customWidth="1"/>
    <col min="8" max="8" width="23.5546875" style="49" customWidth="1"/>
    <col min="9" max="9" width="20.33203125" style="49" customWidth="1"/>
    <col min="10" max="10" width="16.33203125" style="61" hidden="1" customWidth="1"/>
    <col min="11" max="11" width="9.77734375" style="2" customWidth="1"/>
    <col min="12" max="12" width="12.109375" style="57" customWidth="1"/>
    <col min="13" max="13" width="26" style="57" customWidth="1"/>
    <col min="14" max="14" width="19.21875" style="2" customWidth="1"/>
    <col min="15" max="15" width="64.33203125" style="62" customWidth="1"/>
    <col min="16" max="16384" width="8.88671875" style="2"/>
  </cols>
  <sheetData>
    <row r="1" spans="1:15" s="4" customFormat="1" ht="23.25">
      <c r="A1" s="206" t="s">
        <v>223</v>
      </c>
      <c r="B1" s="206"/>
      <c r="C1" s="206"/>
      <c r="D1" s="206"/>
      <c r="E1" s="206"/>
      <c r="F1" s="206"/>
      <c r="G1" s="206"/>
      <c r="H1" s="206"/>
      <c r="I1" s="206"/>
      <c r="J1" s="206"/>
      <c r="K1" s="206"/>
      <c r="L1" s="206"/>
      <c r="M1" s="206"/>
      <c r="N1" s="206"/>
      <c r="O1" s="206"/>
    </row>
    <row r="2" spans="1:15" s="4" customFormat="1" ht="23.25">
      <c r="A2" s="206" t="s">
        <v>328</v>
      </c>
      <c r="B2" s="206"/>
      <c r="C2" s="206"/>
      <c r="D2" s="206"/>
      <c r="E2" s="206"/>
      <c r="F2" s="206"/>
      <c r="G2" s="206"/>
      <c r="H2" s="206"/>
      <c r="I2" s="206"/>
      <c r="J2" s="206"/>
      <c r="K2" s="206"/>
      <c r="L2" s="206"/>
      <c r="M2" s="206"/>
      <c r="N2" s="206"/>
      <c r="O2" s="206"/>
    </row>
    <row r="3" spans="1:15" s="4" customFormat="1" ht="23.25">
      <c r="A3" s="207" t="s">
        <v>361</v>
      </c>
      <c r="B3" s="207"/>
      <c r="C3" s="207"/>
      <c r="D3" s="207"/>
      <c r="E3" s="207"/>
      <c r="F3" s="207"/>
      <c r="G3" s="207"/>
      <c r="H3" s="207"/>
      <c r="I3" s="207"/>
      <c r="J3" s="207"/>
      <c r="K3" s="207"/>
      <c r="L3" s="207"/>
      <c r="M3" s="207"/>
      <c r="N3" s="207"/>
      <c r="O3" s="207"/>
    </row>
    <row r="4" spans="1:15" s="4" customFormat="1" ht="21" customHeight="1" thickBot="1">
      <c r="A4" s="98" t="s">
        <v>1</v>
      </c>
      <c r="B4" s="210"/>
      <c r="C4" s="211"/>
      <c r="D4" s="99"/>
      <c r="E4" s="99"/>
      <c r="F4" s="99"/>
      <c r="G4" s="64"/>
      <c r="H4" s="65"/>
      <c r="I4" s="66"/>
      <c r="J4" s="67" t="s">
        <v>2</v>
      </c>
      <c r="K4" s="68" t="s">
        <v>2</v>
      </c>
      <c r="L4" s="69" t="s">
        <v>2</v>
      </c>
      <c r="M4" s="69"/>
      <c r="O4" s="83"/>
    </row>
    <row r="5" spans="1:15" s="14" customFormat="1" ht="16.5" thickTop="1">
      <c r="A5" s="6" t="s">
        <v>3</v>
      </c>
      <c r="B5" s="6" t="s">
        <v>7</v>
      </c>
      <c r="C5" s="109" t="s">
        <v>8</v>
      </c>
      <c r="D5" s="7" t="s">
        <v>8</v>
      </c>
      <c r="E5" s="109" t="s">
        <v>8</v>
      </c>
      <c r="F5" s="109" t="s">
        <v>8</v>
      </c>
      <c r="G5" s="8" t="s">
        <v>195</v>
      </c>
      <c r="H5" s="6" t="s">
        <v>21</v>
      </c>
      <c r="I5" s="9"/>
      <c r="J5" s="60" t="s">
        <v>5</v>
      </c>
      <c r="K5" s="6"/>
      <c r="L5" s="10"/>
      <c r="M5" s="10"/>
      <c r="N5" s="9"/>
      <c r="O5" s="11"/>
    </row>
    <row r="6" spans="1:15" s="14" customFormat="1">
      <c r="A6" s="15" t="s">
        <v>6</v>
      </c>
      <c r="B6" s="15" t="s">
        <v>12</v>
      </c>
      <c r="C6" s="16" t="s">
        <v>12</v>
      </c>
      <c r="D6" s="16" t="s">
        <v>12</v>
      </c>
      <c r="E6" s="110" t="s">
        <v>12</v>
      </c>
      <c r="F6" s="16" t="s">
        <v>12</v>
      </c>
      <c r="G6" s="17" t="s">
        <v>194</v>
      </c>
      <c r="H6" s="15" t="s">
        <v>22</v>
      </c>
      <c r="I6" s="18" t="s">
        <v>14</v>
      </c>
      <c r="J6" s="19" t="s">
        <v>10</v>
      </c>
      <c r="K6" s="15"/>
      <c r="L6" s="20"/>
      <c r="M6" s="130"/>
      <c r="N6" s="18" t="s">
        <v>207</v>
      </c>
      <c r="O6" s="21"/>
    </row>
    <row r="7" spans="1:15" s="14" customFormat="1" ht="32.25" thickBot="1">
      <c r="A7" s="22" t="s">
        <v>11</v>
      </c>
      <c r="B7" s="22" t="s">
        <v>26</v>
      </c>
      <c r="C7" s="23" t="s">
        <v>75</v>
      </c>
      <c r="D7" s="23" t="s">
        <v>124</v>
      </c>
      <c r="E7" s="111" t="s">
        <v>125</v>
      </c>
      <c r="F7" s="23" t="s">
        <v>254</v>
      </c>
      <c r="G7" s="24" t="s">
        <v>13</v>
      </c>
      <c r="H7" s="22" t="s">
        <v>23</v>
      </c>
      <c r="I7" s="25"/>
      <c r="J7" s="26" t="s">
        <v>15</v>
      </c>
      <c r="K7" s="22" t="s">
        <v>24</v>
      </c>
      <c r="L7" s="27" t="s">
        <v>16</v>
      </c>
      <c r="M7" s="25" t="s">
        <v>17</v>
      </c>
      <c r="N7" s="25" t="s">
        <v>208</v>
      </c>
      <c r="O7" s="28" t="s">
        <v>18</v>
      </c>
    </row>
    <row r="8" spans="1:15" s="32" customFormat="1" ht="16.5" thickTop="1">
      <c r="A8" s="84"/>
      <c r="B8" s="85"/>
      <c r="C8" s="86"/>
      <c r="D8" s="86"/>
      <c r="E8" s="86"/>
      <c r="F8" s="86"/>
      <c r="G8" s="87"/>
      <c r="H8" s="88"/>
      <c r="I8" s="88"/>
      <c r="J8" s="89"/>
      <c r="K8" s="90"/>
      <c r="L8" s="100"/>
      <c r="M8" s="100"/>
      <c r="N8" s="92"/>
      <c r="O8" s="96"/>
    </row>
    <row r="9" spans="1:15" s="32" customFormat="1" ht="99" customHeight="1">
      <c r="A9" s="128" t="s">
        <v>317</v>
      </c>
      <c r="B9" s="85">
        <v>41646</v>
      </c>
      <c r="C9" s="86"/>
      <c r="D9" s="86">
        <v>7350</v>
      </c>
      <c r="E9" s="86"/>
      <c r="F9" s="86"/>
      <c r="G9" s="87" t="s">
        <v>196</v>
      </c>
      <c r="H9" s="90" t="s">
        <v>335</v>
      </c>
      <c r="I9" s="90" t="s">
        <v>336</v>
      </c>
      <c r="J9" s="89"/>
      <c r="K9" s="90">
        <v>350592</v>
      </c>
      <c r="L9" s="165">
        <v>2.1</v>
      </c>
      <c r="M9" s="91" t="s">
        <v>333</v>
      </c>
      <c r="N9" s="131">
        <v>523996</v>
      </c>
      <c r="O9" s="96" t="s">
        <v>334</v>
      </c>
    </row>
    <row r="10" spans="1:15" s="32" customFormat="1" ht="99.75" customHeight="1">
      <c r="A10" s="128" t="s">
        <v>317</v>
      </c>
      <c r="B10" s="85">
        <v>41646</v>
      </c>
      <c r="C10" s="86">
        <v>73500</v>
      </c>
      <c r="D10" s="86"/>
      <c r="E10" s="86"/>
      <c r="F10" s="86"/>
      <c r="G10" s="87" t="s">
        <v>197</v>
      </c>
      <c r="H10" s="90" t="s">
        <v>335</v>
      </c>
      <c r="I10" s="90" t="s">
        <v>336</v>
      </c>
      <c r="J10" s="89"/>
      <c r="K10" s="90">
        <v>350592</v>
      </c>
      <c r="L10" s="165">
        <v>2.1</v>
      </c>
      <c r="M10" s="91" t="s">
        <v>333</v>
      </c>
      <c r="N10" s="131">
        <v>523996</v>
      </c>
      <c r="O10" s="96" t="s">
        <v>334</v>
      </c>
    </row>
    <row r="11" spans="1:15" s="32" customFormat="1" ht="128.25" customHeight="1">
      <c r="A11" s="128" t="s">
        <v>318</v>
      </c>
      <c r="B11" s="85">
        <v>41660</v>
      </c>
      <c r="C11" s="86"/>
      <c r="D11" s="86">
        <v>1400</v>
      </c>
      <c r="E11" s="86"/>
      <c r="F11" s="86"/>
      <c r="G11" s="87" t="s">
        <v>196</v>
      </c>
      <c r="H11" s="90" t="s">
        <v>339</v>
      </c>
      <c r="I11" s="131" t="s">
        <v>337</v>
      </c>
      <c r="J11" s="152"/>
      <c r="K11" s="159">
        <v>348100</v>
      </c>
      <c r="L11" s="166">
        <v>0.4</v>
      </c>
      <c r="M11" s="159" t="s">
        <v>340</v>
      </c>
      <c r="N11" s="159">
        <v>529534</v>
      </c>
      <c r="O11" s="158" t="s">
        <v>338</v>
      </c>
    </row>
    <row r="12" spans="1:15" s="32" customFormat="1" ht="96.75" customHeight="1">
      <c r="A12" s="128" t="s">
        <v>318</v>
      </c>
      <c r="B12" s="85">
        <v>41660</v>
      </c>
      <c r="C12" s="86">
        <v>14000</v>
      </c>
      <c r="D12" s="86"/>
      <c r="E12" s="86"/>
      <c r="F12" s="86"/>
      <c r="G12" s="87" t="s">
        <v>197</v>
      </c>
      <c r="H12" s="90" t="s">
        <v>339</v>
      </c>
      <c r="I12" s="131" t="s">
        <v>337</v>
      </c>
      <c r="J12" s="153"/>
      <c r="K12" s="159">
        <v>348100</v>
      </c>
      <c r="L12" s="166">
        <v>0.4</v>
      </c>
      <c r="M12" s="159" t="s">
        <v>340</v>
      </c>
      <c r="N12" s="159">
        <v>529534</v>
      </c>
      <c r="O12" s="158" t="s">
        <v>338</v>
      </c>
    </row>
    <row r="13" spans="1:15" s="32" customFormat="1" ht="88.5" customHeight="1">
      <c r="A13" s="162" t="s">
        <v>319</v>
      </c>
      <c r="B13" s="163">
        <v>41666</v>
      </c>
      <c r="C13" s="164">
        <v>0</v>
      </c>
      <c r="D13" s="164">
        <v>1015</v>
      </c>
      <c r="E13" s="164"/>
      <c r="F13" s="164"/>
      <c r="G13" s="169" t="s">
        <v>196</v>
      </c>
      <c r="H13" s="170" t="s">
        <v>359</v>
      </c>
      <c r="I13" s="170" t="s">
        <v>360</v>
      </c>
      <c r="J13" s="171"/>
      <c r="K13" s="170">
        <v>350494</v>
      </c>
      <c r="L13" s="172">
        <v>0.3</v>
      </c>
      <c r="M13" s="173" t="s">
        <v>271</v>
      </c>
      <c r="N13" s="162">
        <v>522060</v>
      </c>
      <c r="O13" s="174" t="s">
        <v>341</v>
      </c>
    </row>
    <row r="14" spans="1:15" s="32" customFormat="1" ht="92.25" customHeight="1">
      <c r="A14" s="162" t="s">
        <v>319</v>
      </c>
      <c r="B14" s="163">
        <v>41666</v>
      </c>
      <c r="C14" s="164">
        <v>10150</v>
      </c>
      <c r="D14" s="164"/>
      <c r="E14" s="164"/>
      <c r="F14" s="164"/>
      <c r="G14" s="169" t="s">
        <v>197</v>
      </c>
      <c r="H14" s="170" t="s">
        <v>359</v>
      </c>
      <c r="I14" s="170" t="s">
        <v>360</v>
      </c>
      <c r="J14" s="171"/>
      <c r="K14" s="170">
        <v>350494</v>
      </c>
      <c r="L14" s="172">
        <v>0.3</v>
      </c>
      <c r="M14" s="173" t="s">
        <v>271</v>
      </c>
      <c r="N14" s="162">
        <v>522060</v>
      </c>
      <c r="O14" s="174" t="s">
        <v>342</v>
      </c>
    </row>
    <row r="15" spans="1:15" s="32" customFormat="1" ht="115.5" customHeight="1">
      <c r="A15" s="175" t="s">
        <v>330</v>
      </c>
      <c r="B15" s="176">
        <v>41684</v>
      </c>
      <c r="C15" s="177"/>
      <c r="D15" s="177">
        <v>8960</v>
      </c>
      <c r="E15" s="177"/>
      <c r="F15" s="177"/>
      <c r="G15" s="178" t="s">
        <v>196</v>
      </c>
      <c r="H15" s="179" t="s">
        <v>343</v>
      </c>
      <c r="I15" s="179" t="s">
        <v>344</v>
      </c>
      <c r="J15" s="180"/>
      <c r="K15" s="179">
        <v>334227</v>
      </c>
      <c r="L15" s="181"/>
      <c r="M15" s="182" t="s">
        <v>153</v>
      </c>
      <c r="N15" s="175">
        <v>534141</v>
      </c>
      <c r="O15" s="183"/>
    </row>
    <row r="16" spans="1:15" s="32" customFormat="1" ht="114" customHeight="1">
      <c r="A16" s="175" t="s">
        <v>318</v>
      </c>
      <c r="B16" s="176">
        <v>41684</v>
      </c>
      <c r="C16" s="177">
        <v>89600</v>
      </c>
      <c r="D16" s="177"/>
      <c r="E16" s="177"/>
      <c r="F16" s="177"/>
      <c r="G16" s="178" t="s">
        <v>197</v>
      </c>
      <c r="H16" s="179" t="s">
        <v>343</v>
      </c>
      <c r="I16" s="179" t="s">
        <v>344</v>
      </c>
      <c r="J16" s="180"/>
      <c r="K16" s="179">
        <v>334227</v>
      </c>
      <c r="L16" s="181"/>
      <c r="M16" s="182" t="s">
        <v>153</v>
      </c>
      <c r="N16" s="175">
        <v>534142</v>
      </c>
      <c r="O16" s="183"/>
    </row>
    <row r="17" spans="1:15" s="32" customFormat="1" ht="114" customHeight="1">
      <c r="A17" s="162" t="s">
        <v>329</v>
      </c>
      <c r="B17" s="163">
        <v>41689</v>
      </c>
      <c r="C17" s="164"/>
      <c r="D17" s="164">
        <v>2660</v>
      </c>
      <c r="E17" s="164"/>
      <c r="F17" s="164"/>
      <c r="G17" s="169" t="s">
        <v>196</v>
      </c>
      <c r="H17" s="170" t="s">
        <v>346</v>
      </c>
      <c r="I17" s="170" t="s">
        <v>347</v>
      </c>
      <c r="J17" s="171"/>
      <c r="K17" s="170">
        <v>354370</v>
      </c>
      <c r="L17" s="172"/>
      <c r="M17" s="173" t="s">
        <v>331</v>
      </c>
      <c r="N17" s="162">
        <v>528416</v>
      </c>
      <c r="O17" s="184" t="s">
        <v>358</v>
      </c>
    </row>
    <row r="18" spans="1:15" s="32" customFormat="1" ht="114" customHeight="1">
      <c r="A18" s="162" t="s">
        <v>329</v>
      </c>
      <c r="B18" s="163">
        <v>41689</v>
      </c>
      <c r="C18" s="164">
        <v>26600</v>
      </c>
      <c r="D18" s="164"/>
      <c r="E18" s="164"/>
      <c r="F18" s="164"/>
      <c r="G18" s="169" t="s">
        <v>197</v>
      </c>
      <c r="H18" s="170" t="s">
        <v>346</v>
      </c>
      <c r="I18" s="170" t="s">
        <v>347</v>
      </c>
      <c r="J18" s="171"/>
      <c r="K18" s="170">
        <v>354370</v>
      </c>
      <c r="L18" s="172"/>
      <c r="M18" s="173" t="s">
        <v>331</v>
      </c>
      <c r="N18" s="162">
        <v>528416</v>
      </c>
      <c r="O18" s="184" t="s">
        <v>345</v>
      </c>
    </row>
    <row r="19" spans="1:15" s="32" customFormat="1" ht="114" customHeight="1">
      <c r="A19" s="175" t="s">
        <v>320</v>
      </c>
      <c r="B19" s="176">
        <v>41793</v>
      </c>
      <c r="C19" s="177"/>
      <c r="D19" s="177">
        <v>1350</v>
      </c>
      <c r="E19" s="177"/>
      <c r="F19" s="177"/>
      <c r="G19" s="178" t="s">
        <v>196</v>
      </c>
      <c r="H19" s="179" t="s">
        <v>349</v>
      </c>
      <c r="I19" s="179" t="s">
        <v>348</v>
      </c>
      <c r="J19" s="180"/>
      <c r="K19" s="179">
        <v>342478</v>
      </c>
      <c r="L19" s="181"/>
      <c r="M19" s="182" t="s">
        <v>332</v>
      </c>
      <c r="N19" s="175">
        <v>552977</v>
      </c>
      <c r="O19" s="179" t="s">
        <v>348</v>
      </c>
    </row>
    <row r="20" spans="1:15" s="32" customFormat="1" ht="114" customHeight="1">
      <c r="A20" s="175" t="s">
        <v>320</v>
      </c>
      <c r="B20" s="176">
        <v>41793</v>
      </c>
      <c r="C20" s="177">
        <v>13500</v>
      </c>
      <c r="D20" s="177"/>
      <c r="E20" s="177"/>
      <c r="F20" s="177"/>
      <c r="G20" s="178" t="s">
        <v>197</v>
      </c>
      <c r="H20" s="179" t="s">
        <v>349</v>
      </c>
      <c r="I20" s="179" t="s">
        <v>348</v>
      </c>
      <c r="J20" s="180"/>
      <c r="K20" s="179">
        <v>342478</v>
      </c>
      <c r="L20" s="181"/>
      <c r="M20" s="182" t="s">
        <v>332</v>
      </c>
      <c r="N20" s="175">
        <v>552977</v>
      </c>
      <c r="O20" s="179" t="s">
        <v>348</v>
      </c>
    </row>
    <row r="21" spans="1:15" s="32" customFormat="1" ht="114" customHeight="1">
      <c r="A21" s="175" t="s">
        <v>321</v>
      </c>
      <c r="B21" s="176">
        <v>41800</v>
      </c>
      <c r="C21" s="177"/>
      <c r="D21" s="177">
        <v>0</v>
      </c>
      <c r="E21" s="177"/>
      <c r="F21" s="177"/>
      <c r="G21" s="178" t="s">
        <v>196</v>
      </c>
      <c r="H21" s="179" t="s">
        <v>351</v>
      </c>
      <c r="I21" s="179" t="s">
        <v>350</v>
      </c>
      <c r="J21" s="180"/>
      <c r="K21" s="179">
        <v>361182</v>
      </c>
      <c r="L21" s="181"/>
      <c r="M21" s="182" t="s">
        <v>115</v>
      </c>
      <c r="N21" s="175">
        <v>554432</v>
      </c>
      <c r="O21" s="179" t="s">
        <v>350</v>
      </c>
    </row>
    <row r="22" spans="1:15" s="32" customFormat="1" ht="114" customHeight="1">
      <c r="A22" s="175" t="s">
        <v>321</v>
      </c>
      <c r="B22" s="176">
        <v>41800</v>
      </c>
      <c r="C22" s="177">
        <v>450</v>
      </c>
      <c r="D22" s="177"/>
      <c r="E22" s="177"/>
      <c r="F22" s="177"/>
      <c r="G22" s="178" t="s">
        <v>197</v>
      </c>
      <c r="H22" s="179" t="s">
        <v>351</v>
      </c>
      <c r="I22" s="179" t="s">
        <v>350</v>
      </c>
      <c r="J22" s="180"/>
      <c r="K22" s="179">
        <v>361182</v>
      </c>
      <c r="L22" s="181"/>
      <c r="M22" s="182" t="s">
        <v>115</v>
      </c>
      <c r="N22" s="175">
        <v>554432</v>
      </c>
      <c r="O22" s="179" t="s">
        <v>350</v>
      </c>
    </row>
    <row r="23" spans="1:15" s="32" customFormat="1" ht="123" customHeight="1">
      <c r="A23" s="128"/>
      <c r="B23" s="85"/>
      <c r="C23" s="86"/>
      <c r="D23" s="86"/>
      <c r="E23" s="86"/>
      <c r="F23" s="86"/>
      <c r="G23" s="87"/>
      <c r="H23" s="90"/>
      <c r="I23" s="128"/>
      <c r="J23" s="89"/>
      <c r="K23" s="90"/>
      <c r="L23" s="165"/>
      <c r="M23" s="91"/>
      <c r="N23" s="90"/>
      <c r="O23" s="168"/>
    </row>
    <row r="24" spans="1:15" s="32" customFormat="1" ht="72.75" customHeight="1">
      <c r="A24" s="128"/>
      <c r="B24" s="85"/>
      <c r="C24" s="86"/>
      <c r="D24" s="86"/>
      <c r="E24" s="86"/>
      <c r="F24" s="86"/>
      <c r="G24" s="87"/>
      <c r="H24" s="90"/>
      <c r="I24" s="128"/>
      <c r="J24" s="89"/>
      <c r="K24" s="90"/>
      <c r="L24" s="165"/>
      <c r="M24" s="91"/>
      <c r="N24" s="90"/>
      <c r="O24" s="150"/>
    </row>
    <row r="25" spans="1:15" ht="21" customHeight="1" thickBot="1">
      <c r="A25" s="33" t="s">
        <v>19</v>
      </c>
      <c r="B25" s="33"/>
      <c r="C25" s="34">
        <f>SUM(C8:C24)</f>
        <v>227800</v>
      </c>
      <c r="D25" s="34">
        <f>SUM(D8:D24)</f>
        <v>22735</v>
      </c>
      <c r="E25" s="34">
        <f>SUM(E8:E22)</f>
        <v>0</v>
      </c>
      <c r="F25" s="34">
        <f>SUM(F8:F24)</f>
        <v>0</v>
      </c>
      <c r="G25" s="35"/>
      <c r="H25" s="36"/>
      <c r="I25" s="37"/>
      <c r="J25" s="38"/>
      <c r="K25" s="39"/>
      <c r="L25" s="167">
        <f>SUM(L8:L22)</f>
        <v>5.6000000000000005</v>
      </c>
      <c r="M25" s="40"/>
      <c r="N25" s="41"/>
      <c r="O25" s="149"/>
    </row>
    <row r="26" spans="1:15" s="81" customFormat="1" ht="21" customHeight="1" thickTop="1">
      <c r="A26" s="5"/>
      <c r="B26" s="71"/>
      <c r="C26" s="72"/>
      <c r="D26" s="72"/>
      <c r="E26" s="72"/>
      <c r="F26" s="72"/>
      <c r="G26" s="73"/>
      <c r="H26" s="140" t="s">
        <v>257</v>
      </c>
      <c r="I26" s="138"/>
      <c r="J26" s="139"/>
      <c r="K26" s="141"/>
      <c r="L26" s="142"/>
      <c r="M26" s="142"/>
      <c r="N26" s="79"/>
      <c r="O26" s="2"/>
    </row>
    <row r="27" spans="1:15" s="81" customFormat="1" ht="19.5" customHeight="1">
      <c r="A27" s="70" t="s">
        <v>325</v>
      </c>
      <c r="B27" s="71"/>
      <c r="C27" s="72"/>
      <c r="D27" s="72"/>
      <c r="E27" s="72"/>
      <c r="F27" s="72"/>
      <c r="G27" s="73"/>
      <c r="H27" s="137">
        <f>C25+D25</f>
        <v>250535</v>
      </c>
      <c r="I27" s="135"/>
      <c r="J27" s="136"/>
      <c r="K27" s="143"/>
      <c r="L27" s="144"/>
      <c r="M27" s="144"/>
      <c r="N27" s="53"/>
      <c r="O27" s="2"/>
    </row>
    <row r="28" spans="1:15" s="81" customFormat="1" ht="19.5" customHeight="1">
      <c r="A28" s="70" t="s">
        <v>327</v>
      </c>
      <c r="B28" s="71"/>
      <c r="C28" s="72"/>
      <c r="D28" s="72"/>
      <c r="E28" s="72"/>
      <c r="F28" s="72"/>
      <c r="G28" s="73"/>
      <c r="H28" s="2"/>
      <c r="I28" s="49"/>
      <c r="J28" s="50"/>
      <c r="K28" s="51"/>
      <c r="L28" s="52"/>
      <c r="M28" s="52"/>
      <c r="N28" s="53"/>
      <c r="O28" s="2"/>
    </row>
    <row r="29" spans="1:15" s="81" customFormat="1" ht="18.75">
      <c r="A29" s="70" t="s">
        <v>326</v>
      </c>
      <c r="B29" s="71"/>
      <c r="C29" s="72"/>
      <c r="D29" s="72"/>
      <c r="E29" s="72"/>
      <c r="F29" s="72"/>
      <c r="G29" s="73"/>
      <c r="H29" s="138" t="s">
        <v>258</v>
      </c>
      <c r="I29" s="135"/>
      <c r="J29" s="136"/>
      <c r="K29" s="51"/>
      <c r="L29" s="52"/>
      <c r="M29" s="52"/>
      <c r="N29" s="56"/>
      <c r="O29" s="2"/>
    </row>
    <row r="30" spans="1:15" s="81" customFormat="1" ht="18.75">
      <c r="A30" s="70" t="s">
        <v>219</v>
      </c>
      <c r="B30" s="71"/>
      <c r="C30" s="72"/>
      <c r="D30" s="72"/>
      <c r="E30" s="72"/>
      <c r="F30" s="72"/>
      <c r="G30" s="73"/>
      <c r="H30" s="137">
        <f>D25</f>
        <v>22735</v>
      </c>
      <c r="I30" s="138"/>
      <c r="J30" s="139"/>
      <c r="K30" s="141"/>
      <c r="L30" s="144"/>
      <c r="M30" s="144"/>
      <c r="N30" s="145"/>
      <c r="O30" s="2"/>
    </row>
    <row r="31" spans="1:15" ht="18.75">
      <c r="A31" s="81"/>
      <c r="B31" s="1"/>
      <c r="C31" s="72"/>
      <c r="D31" s="72"/>
      <c r="E31" s="72"/>
      <c r="F31" s="72"/>
      <c r="H31" s="75"/>
      <c r="I31" s="75"/>
      <c r="J31" s="76"/>
      <c r="K31" s="79"/>
      <c r="N31" s="56"/>
      <c r="O31" s="108"/>
    </row>
    <row r="32" spans="1:15" ht="18.75">
      <c r="A32" s="81"/>
      <c r="B32" s="45"/>
      <c r="H32" s="135" t="s">
        <v>324</v>
      </c>
      <c r="I32" s="135"/>
      <c r="J32" s="136"/>
      <c r="K32" s="51"/>
      <c r="L32" s="52"/>
      <c r="M32" s="52"/>
      <c r="N32" s="56"/>
      <c r="O32" s="108"/>
    </row>
    <row r="33" spans="1:15" ht="18.75">
      <c r="A33" s="113" t="s">
        <v>145</v>
      </c>
      <c r="B33" s="71"/>
      <c r="C33" s="72"/>
      <c r="D33" s="72"/>
      <c r="E33" s="72"/>
      <c r="F33" s="72"/>
      <c r="G33" s="73"/>
      <c r="H33" s="137">
        <f>C25+D25</f>
        <v>250535</v>
      </c>
      <c r="I33" s="135"/>
      <c r="J33" s="136"/>
      <c r="K33" s="51"/>
      <c r="L33" s="52"/>
      <c r="M33" s="52"/>
      <c r="N33" s="56"/>
      <c r="O33" s="108"/>
    </row>
    <row r="34" spans="1:15" ht="18.75">
      <c r="A34" s="114" t="s">
        <v>281</v>
      </c>
      <c r="B34" s="71"/>
      <c r="C34" s="72"/>
      <c r="D34" s="72"/>
      <c r="E34" s="72"/>
      <c r="F34" s="72"/>
      <c r="G34" s="73"/>
      <c r="J34" s="50"/>
      <c r="K34" s="51"/>
      <c r="L34" s="52"/>
      <c r="M34" s="52"/>
      <c r="N34" s="56"/>
      <c r="O34" s="108"/>
    </row>
    <row r="35" spans="1:15" ht="18.75">
      <c r="A35" s="122"/>
      <c r="B35" s="71"/>
      <c r="C35" s="72"/>
      <c r="D35" s="72"/>
      <c r="E35" s="72"/>
      <c r="F35" s="72"/>
      <c r="G35" s="73"/>
      <c r="H35" s="2"/>
      <c r="I35" s="2"/>
      <c r="J35" s="2"/>
      <c r="L35" s="2"/>
      <c r="M35" s="2"/>
      <c r="O35" s="108"/>
    </row>
    <row r="36" spans="1:15" ht="18.75">
      <c r="A36" s="70"/>
      <c r="H36" s="2"/>
      <c r="I36" s="2"/>
      <c r="J36" s="2"/>
      <c r="L36" s="2"/>
      <c r="M36" s="2"/>
      <c r="O36" s="108"/>
    </row>
    <row r="37" spans="1:15">
      <c r="B37" s="45"/>
      <c r="H37" s="2"/>
      <c r="I37" s="2"/>
      <c r="J37" s="2"/>
      <c r="L37" s="2"/>
      <c r="M37" s="2"/>
      <c r="O37" s="54"/>
    </row>
    <row r="38" spans="1:15">
      <c r="A38" s="5"/>
      <c r="B38" s="45"/>
      <c r="H38" s="2"/>
      <c r="I38" s="2"/>
      <c r="J38" s="2"/>
      <c r="L38" s="2"/>
      <c r="M38" s="2"/>
      <c r="O38" s="54"/>
    </row>
    <row r="39" spans="1:15">
      <c r="A39" s="5"/>
      <c r="B39" s="45"/>
      <c r="J39" s="50"/>
      <c r="K39" s="51"/>
      <c r="L39" s="52"/>
      <c r="M39" s="52"/>
      <c r="N39" s="56"/>
      <c r="O39" s="54"/>
    </row>
    <row r="40" spans="1:15">
      <c r="A40" s="5"/>
      <c r="B40" s="45"/>
      <c r="J40" s="50"/>
      <c r="K40" s="51"/>
      <c r="L40" s="52"/>
      <c r="M40" s="52"/>
      <c r="N40" s="53"/>
      <c r="O40" s="54"/>
    </row>
    <row r="41" spans="1:15">
      <c r="A41" s="5"/>
      <c r="B41" s="45"/>
      <c r="H41" s="48"/>
      <c r="J41" s="50"/>
      <c r="K41" s="51"/>
      <c r="L41" s="52"/>
      <c r="M41" s="52"/>
      <c r="N41" s="53"/>
      <c r="O41" s="54"/>
    </row>
    <row r="42" spans="1:15">
      <c r="A42" s="5"/>
      <c r="B42" s="45"/>
      <c r="H42" s="48"/>
      <c r="J42" s="50"/>
      <c r="K42" s="5"/>
      <c r="L42" s="52"/>
      <c r="M42" s="52"/>
      <c r="O42" s="59"/>
    </row>
    <row r="43" spans="1:15">
      <c r="A43" s="5"/>
      <c r="B43" s="45"/>
      <c r="H43" s="48"/>
      <c r="J43" s="50"/>
      <c r="K43" s="5"/>
      <c r="L43" s="52"/>
      <c r="M43" s="52"/>
      <c r="O43" s="59"/>
    </row>
    <row r="44" spans="1:15">
      <c r="A44" s="5"/>
      <c r="B44" s="161"/>
      <c r="H44" s="48"/>
      <c r="J44" s="50"/>
      <c r="K44" s="5"/>
      <c r="L44" s="52"/>
      <c r="M44" s="52"/>
      <c r="O44" s="59"/>
    </row>
    <row r="45" spans="1:15">
      <c r="A45" s="5"/>
      <c r="B45" s="161"/>
    </row>
  </sheetData>
  <mergeCells count="4">
    <mergeCell ref="A1:O1"/>
    <mergeCell ref="A2:O2"/>
    <mergeCell ref="A3:O3"/>
    <mergeCell ref="B4:C4"/>
  </mergeCells>
  <pageMargins left="0.7" right="0.7" top="0.75" bottom="0.75" header="0.3" footer="0.3"/>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47"/>
  <sheetViews>
    <sheetView view="pageBreakPreview" topLeftCell="A20" zoomScale="60" zoomScaleNormal="334" workbookViewId="0">
      <selection activeCell="H35" sqref="H35"/>
    </sheetView>
  </sheetViews>
  <sheetFormatPr defaultRowHeight="15.75"/>
  <cols>
    <col min="1" max="1" width="19" style="2" customWidth="1"/>
    <col min="2" max="2" width="13" style="14" customWidth="1"/>
    <col min="3" max="3" width="18.33203125" style="46" customWidth="1"/>
    <col min="4" max="4" width="16.21875" style="46" customWidth="1"/>
    <col min="5" max="6" width="15.33203125" style="46" hidden="1" customWidth="1"/>
    <col min="7" max="7" width="27.44140625" style="47" customWidth="1"/>
    <col min="8" max="8" width="23.5546875" style="49" customWidth="1"/>
    <col min="9" max="9" width="20.33203125" style="49" customWidth="1"/>
    <col min="10" max="10" width="16.33203125" style="61" hidden="1" customWidth="1"/>
    <col min="11" max="11" width="9.77734375" style="2" customWidth="1"/>
    <col min="12" max="12" width="12.109375" style="57" customWidth="1"/>
    <col min="13" max="13" width="26" style="57" customWidth="1"/>
    <col min="14" max="14" width="19.21875" style="2" customWidth="1"/>
    <col min="15" max="15" width="64.33203125" style="62" customWidth="1"/>
    <col min="16" max="16384" width="8.88671875" style="2"/>
  </cols>
  <sheetData>
    <row r="1" spans="1:15" s="4" customFormat="1" ht="23.25">
      <c r="A1" s="206" t="s">
        <v>223</v>
      </c>
      <c r="B1" s="206"/>
      <c r="C1" s="206"/>
      <c r="D1" s="206"/>
      <c r="E1" s="206"/>
      <c r="F1" s="206"/>
      <c r="G1" s="206"/>
      <c r="H1" s="206"/>
      <c r="I1" s="206"/>
      <c r="J1" s="206"/>
      <c r="K1" s="206"/>
      <c r="L1" s="206"/>
      <c r="M1" s="206"/>
      <c r="N1" s="206"/>
      <c r="O1" s="206"/>
    </row>
    <row r="2" spans="1:15" s="4" customFormat="1" ht="23.25">
      <c r="A2" s="206" t="s">
        <v>328</v>
      </c>
      <c r="B2" s="206"/>
      <c r="C2" s="206"/>
      <c r="D2" s="206"/>
      <c r="E2" s="206"/>
      <c r="F2" s="206"/>
      <c r="G2" s="206"/>
      <c r="H2" s="206"/>
      <c r="I2" s="206"/>
      <c r="J2" s="206"/>
      <c r="K2" s="206"/>
      <c r="L2" s="206"/>
      <c r="M2" s="206"/>
      <c r="N2" s="206"/>
      <c r="O2" s="206"/>
    </row>
    <row r="3" spans="1:15" s="4" customFormat="1" ht="23.25">
      <c r="A3" s="207" t="s">
        <v>315</v>
      </c>
      <c r="B3" s="207"/>
      <c r="C3" s="207"/>
      <c r="D3" s="207"/>
      <c r="E3" s="207"/>
      <c r="F3" s="207"/>
      <c r="G3" s="207"/>
      <c r="H3" s="207"/>
      <c r="I3" s="207"/>
      <c r="J3" s="207"/>
      <c r="K3" s="207"/>
      <c r="L3" s="207"/>
      <c r="M3" s="207"/>
      <c r="N3" s="207"/>
      <c r="O3" s="207"/>
    </row>
    <row r="4" spans="1:15" s="4" customFormat="1" ht="21" customHeight="1" thickBot="1">
      <c r="A4" s="98" t="s">
        <v>1</v>
      </c>
      <c r="B4" s="210"/>
      <c r="C4" s="211"/>
      <c r="D4" s="99"/>
      <c r="E4" s="99"/>
      <c r="F4" s="99"/>
      <c r="G4" s="64"/>
      <c r="H4" s="65"/>
      <c r="I4" s="66"/>
      <c r="J4" s="67" t="s">
        <v>2</v>
      </c>
      <c r="K4" s="68" t="s">
        <v>2</v>
      </c>
      <c r="L4" s="69" t="s">
        <v>2</v>
      </c>
      <c r="M4" s="69"/>
      <c r="O4" s="83"/>
    </row>
    <row r="5" spans="1:15" s="14" customFormat="1" ht="16.5" thickTop="1">
      <c r="A5" s="6" t="s">
        <v>3</v>
      </c>
      <c r="B5" s="6" t="s">
        <v>7</v>
      </c>
      <c r="C5" s="109" t="s">
        <v>8</v>
      </c>
      <c r="D5" s="7" t="s">
        <v>8</v>
      </c>
      <c r="E5" s="109" t="s">
        <v>8</v>
      </c>
      <c r="F5" s="109" t="s">
        <v>8</v>
      </c>
      <c r="G5" s="8" t="s">
        <v>195</v>
      </c>
      <c r="H5" s="6" t="s">
        <v>21</v>
      </c>
      <c r="I5" s="9"/>
      <c r="J5" s="60" t="s">
        <v>5</v>
      </c>
      <c r="K5" s="6"/>
      <c r="L5" s="10"/>
      <c r="M5" s="10"/>
      <c r="N5" s="9"/>
      <c r="O5" s="11"/>
    </row>
    <row r="6" spans="1:15" s="14" customFormat="1">
      <c r="A6" s="15" t="s">
        <v>6</v>
      </c>
      <c r="B6" s="15" t="s">
        <v>12</v>
      </c>
      <c r="C6" s="16" t="s">
        <v>12</v>
      </c>
      <c r="D6" s="16" t="s">
        <v>12</v>
      </c>
      <c r="E6" s="110" t="s">
        <v>12</v>
      </c>
      <c r="F6" s="16" t="s">
        <v>12</v>
      </c>
      <c r="G6" s="17" t="s">
        <v>194</v>
      </c>
      <c r="H6" s="15" t="s">
        <v>22</v>
      </c>
      <c r="I6" s="18" t="s">
        <v>14</v>
      </c>
      <c r="J6" s="19" t="s">
        <v>10</v>
      </c>
      <c r="K6" s="15"/>
      <c r="L6" s="20"/>
      <c r="M6" s="130"/>
      <c r="N6" s="18" t="s">
        <v>207</v>
      </c>
      <c r="O6" s="21"/>
    </row>
    <row r="7" spans="1:15" s="14" customFormat="1" ht="32.25" thickBot="1">
      <c r="A7" s="22" t="s">
        <v>11</v>
      </c>
      <c r="B7" s="22" t="s">
        <v>26</v>
      </c>
      <c r="C7" s="23" t="s">
        <v>75</v>
      </c>
      <c r="D7" s="23" t="s">
        <v>124</v>
      </c>
      <c r="E7" s="111" t="s">
        <v>125</v>
      </c>
      <c r="F7" s="23" t="s">
        <v>254</v>
      </c>
      <c r="G7" s="24" t="s">
        <v>13</v>
      </c>
      <c r="H7" s="22" t="s">
        <v>23</v>
      </c>
      <c r="I7" s="25"/>
      <c r="J7" s="26" t="s">
        <v>15</v>
      </c>
      <c r="K7" s="22" t="s">
        <v>24</v>
      </c>
      <c r="L7" s="27" t="s">
        <v>16</v>
      </c>
      <c r="M7" s="25" t="s">
        <v>17</v>
      </c>
      <c r="N7" s="25" t="s">
        <v>208</v>
      </c>
      <c r="O7" s="28" t="s">
        <v>18</v>
      </c>
    </row>
    <row r="8" spans="1:15" s="32" customFormat="1" ht="16.5" thickTop="1">
      <c r="A8" s="84"/>
      <c r="B8" s="85"/>
      <c r="C8" s="86"/>
      <c r="D8" s="86"/>
      <c r="E8" s="86"/>
      <c r="F8" s="86"/>
      <c r="G8" s="87"/>
      <c r="H8" s="88"/>
      <c r="I8" s="88"/>
      <c r="J8" s="89"/>
      <c r="K8" s="90"/>
      <c r="L8" s="100"/>
      <c r="M8" s="100"/>
      <c r="N8" s="92"/>
      <c r="O8" s="96"/>
    </row>
    <row r="9" spans="1:15" s="32" customFormat="1" ht="99" customHeight="1">
      <c r="A9" s="128" t="s">
        <v>317</v>
      </c>
      <c r="B9" s="85">
        <v>41646</v>
      </c>
      <c r="C9" s="86"/>
      <c r="D9" s="86">
        <v>7350</v>
      </c>
      <c r="E9" s="86"/>
      <c r="F9" s="86"/>
      <c r="G9" s="87" t="s">
        <v>196</v>
      </c>
      <c r="H9" s="90" t="s">
        <v>335</v>
      </c>
      <c r="I9" s="90" t="s">
        <v>336</v>
      </c>
      <c r="J9" s="89"/>
      <c r="K9" s="90">
        <v>350592</v>
      </c>
      <c r="L9" s="165">
        <v>2.1</v>
      </c>
      <c r="M9" s="91" t="s">
        <v>333</v>
      </c>
      <c r="N9" s="131">
        <v>523996</v>
      </c>
      <c r="O9" s="96" t="s">
        <v>334</v>
      </c>
    </row>
    <row r="10" spans="1:15" s="32" customFormat="1" ht="99.75" customHeight="1">
      <c r="A10" s="128" t="s">
        <v>317</v>
      </c>
      <c r="B10" s="85">
        <v>41646</v>
      </c>
      <c r="C10" s="86">
        <v>73500</v>
      </c>
      <c r="D10" s="86"/>
      <c r="E10" s="86"/>
      <c r="F10" s="86"/>
      <c r="G10" s="87" t="s">
        <v>197</v>
      </c>
      <c r="H10" s="90" t="s">
        <v>335</v>
      </c>
      <c r="I10" s="90" t="s">
        <v>336</v>
      </c>
      <c r="J10" s="89"/>
      <c r="K10" s="90">
        <v>350592</v>
      </c>
      <c r="L10" s="165">
        <v>2.1</v>
      </c>
      <c r="M10" s="91" t="s">
        <v>333</v>
      </c>
      <c r="N10" s="131">
        <v>523996</v>
      </c>
      <c r="O10" s="96" t="s">
        <v>334</v>
      </c>
    </row>
    <row r="11" spans="1:15" s="32" customFormat="1" ht="128.25" customHeight="1">
      <c r="A11" s="128" t="s">
        <v>318</v>
      </c>
      <c r="B11" s="85">
        <v>41660</v>
      </c>
      <c r="C11" s="86"/>
      <c r="D11" s="86">
        <v>1400</v>
      </c>
      <c r="E11" s="86"/>
      <c r="F11" s="86"/>
      <c r="G11" s="87" t="s">
        <v>196</v>
      </c>
      <c r="H11" s="90" t="s">
        <v>339</v>
      </c>
      <c r="I11" s="131" t="s">
        <v>337</v>
      </c>
      <c r="J11" s="152"/>
      <c r="K11" s="159">
        <v>348100</v>
      </c>
      <c r="L11" s="166">
        <v>0.4</v>
      </c>
      <c r="M11" s="159" t="s">
        <v>340</v>
      </c>
      <c r="N11" s="159">
        <v>529534</v>
      </c>
      <c r="O11" s="158" t="s">
        <v>338</v>
      </c>
    </row>
    <row r="12" spans="1:15" s="32" customFormat="1" ht="96.75" customHeight="1">
      <c r="A12" s="128" t="s">
        <v>318</v>
      </c>
      <c r="B12" s="85">
        <v>41660</v>
      </c>
      <c r="C12" s="86">
        <v>14000</v>
      </c>
      <c r="D12" s="86"/>
      <c r="E12" s="86"/>
      <c r="F12" s="86"/>
      <c r="G12" s="87" t="s">
        <v>197</v>
      </c>
      <c r="H12" s="90" t="s">
        <v>339</v>
      </c>
      <c r="I12" s="131" t="s">
        <v>337</v>
      </c>
      <c r="J12" s="153"/>
      <c r="K12" s="159">
        <v>348100</v>
      </c>
      <c r="L12" s="166">
        <v>0.4</v>
      </c>
      <c r="M12" s="159" t="s">
        <v>340</v>
      </c>
      <c r="N12" s="159">
        <v>529534</v>
      </c>
      <c r="O12" s="158" t="s">
        <v>338</v>
      </c>
    </row>
    <row r="13" spans="1:15" s="32" customFormat="1" ht="115.5" customHeight="1">
      <c r="A13" s="128" t="s">
        <v>330</v>
      </c>
      <c r="B13" s="85">
        <v>41684</v>
      </c>
      <c r="C13" s="127"/>
      <c r="D13" s="127">
        <v>8960</v>
      </c>
      <c r="E13" s="127"/>
      <c r="F13" s="127"/>
      <c r="G13" s="154" t="s">
        <v>196</v>
      </c>
      <c r="H13" s="155" t="s">
        <v>362</v>
      </c>
      <c r="I13" s="155" t="s">
        <v>344</v>
      </c>
      <c r="J13" s="156"/>
      <c r="K13" s="155">
        <v>334227</v>
      </c>
      <c r="L13" s="165"/>
      <c r="M13" s="91" t="s">
        <v>153</v>
      </c>
      <c r="N13" s="128">
        <v>534141</v>
      </c>
      <c r="O13" s="155" t="s">
        <v>344</v>
      </c>
    </row>
    <row r="14" spans="1:15" s="32" customFormat="1" ht="114" customHeight="1">
      <c r="A14" s="128" t="s">
        <v>318</v>
      </c>
      <c r="B14" s="85">
        <v>41684</v>
      </c>
      <c r="C14" s="127">
        <v>89600</v>
      </c>
      <c r="D14" s="127"/>
      <c r="E14" s="127"/>
      <c r="F14" s="127"/>
      <c r="G14" s="154" t="s">
        <v>197</v>
      </c>
      <c r="H14" s="155" t="s">
        <v>362</v>
      </c>
      <c r="I14" s="155" t="s">
        <v>344</v>
      </c>
      <c r="J14" s="156"/>
      <c r="K14" s="155">
        <v>334227</v>
      </c>
      <c r="L14" s="165"/>
      <c r="M14" s="91" t="s">
        <v>153</v>
      </c>
      <c r="N14" s="128">
        <v>534142</v>
      </c>
      <c r="O14" s="155" t="s">
        <v>344</v>
      </c>
    </row>
    <row r="15" spans="1:15" s="32" customFormat="1" ht="114" customHeight="1">
      <c r="A15" s="162" t="s">
        <v>329</v>
      </c>
      <c r="B15" s="163">
        <v>41689</v>
      </c>
      <c r="C15" s="164"/>
      <c r="D15" s="164">
        <v>2660</v>
      </c>
      <c r="E15" s="164"/>
      <c r="F15" s="164"/>
      <c r="G15" s="169" t="s">
        <v>196</v>
      </c>
      <c r="H15" s="170" t="s">
        <v>363</v>
      </c>
      <c r="I15" s="170" t="s">
        <v>347</v>
      </c>
      <c r="J15" s="171"/>
      <c r="K15" s="170">
        <v>354370</v>
      </c>
      <c r="L15" s="172"/>
      <c r="M15" s="188" t="s">
        <v>364</v>
      </c>
      <c r="N15" s="162">
        <v>528416</v>
      </c>
      <c r="O15" s="184" t="s">
        <v>358</v>
      </c>
    </row>
    <row r="16" spans="1:15" s="32" customFormat="1" ht="114" customHeight="1">
      <c r="A16" s="162" t="s">
        <v>329</v>
      </c>
      <c r="B16" s="163">
        <v>41689</v>
      </c>
      <c r="C16" s="164">
        <v>26600</v>
      </c>
      <c r="D16" s="164"/>
      <c r="E16" s="164"/>
      <c r="F16" s="164"/>
      <c r="G16" s="169" t="s">
        <v>197</v>
      </c>
      <c r="H16" s="170" t="s">
        <v>363</v>
      </c>
      <c r="I16" s="170" t="s">
        <v>347</v>
      </c>
      <c r="J16" s="171"/>
      <c r="K16" s="170">
        <v>354370</v>
      </c>
      <c r="L16" s="172"/>
      <c r="M16" s="188" t="s">
        <v>364</v>
      </c>
      <c r="N16" s="162">
        <v>528416</v>
      </c>
      <c r="O16" s="184" t="s">
        <v>345</v>
      </c>
    </row>
    <row r="17" spans="1:15" s="32" customFormat="1" ht="114" customHeight="1">
      <c r="A17" s="128" t="s">
        <v>320</v>
      </c>
      <c r="B17" s="85">
        <v>41793</v>
      </c>
      <c r="C17" s="127"/>
      <c r="D17" s="127">
        <v>1350</v>
      </c>
      <c r="E17" s="127"/>
      <c r="F17" s="127"/>
      <c r="G17" s="154" t="s">
        <v>196</v>
      </c>
      <c r="H17" s="155" t="s">
        <v>349</v>
      </c>
      <c r="I17" s="155" t="s">
        <v>348</v>
      </c>
      <c r="J17" s="156"/>
      <c r="K17" s="155">
        <v>342478</v>
      </c>
      <c r="L17" s="165"/>
      <c r="M17" s="91" t="s">
        <v>332</v>
      </c>
      <c r="N17" s="128">
        <v>552977</v>
      </c>
      <c r="O17" s="155" t="s">
        <v>348</v>
      </c>
    </row>
    <row r="18" spans="1:15" s="32" customFormat="1" ht="114" customHeight="1">
      <c r="A18" s="128" t="s">
        <v>320</v>
      </c>
      <c r="B18" s="85">
        <v>41793</v>
      </c>
      <c r="C18" s="127">
        <v>13500</v>
      </c>
      <c r="D18" s="127"/>
      <c r="E18" s="127"/>
      <c r="F18" s="127"/>
      <c r="G18" s="154" t="s">
        <v>197</v>
      </c>
      <c r="H18" s="155" t="s">
        <v>349</v>
      </c>
      <c r="I18" s="155" t="s">
        <v>348</v>
      </c>
      <c r="J18" s="156"/>
      <c r="K18" s="155">
        <v>342478</v>
      </c>
      <c r="L18" s="165"/>
      <c r="M18" s="91" t="s">
        <v>332</v>
      </c>
      <c r="N18" s="128">
        <v>552977</v>
      </c>
      <c r="O18" s="155" t="s">
        <v>348</v>
      </c>
    </row>
    <row r="19" spans="1:15" s="32" customFormat="1" ht="114" customHeight="1">
      <c r="A19" s="128" t="s">
        <v>321</v>
      </c>
      <c r="B19" s="85">
        <v>41800</v>
      </c>
      <c r="C19" s="127"/>
      <c r="D19" s="127">
        <v>0</v>
      </c>
      <c r="E19" s="127"/>
      <c r="F19" s="127"/>
      <c r="G19" s="154" t="s">
        <v>196</v>
      </c>
      <c r="H19" s="155" t="s">
        <v>351</v>
      </c>
      <c r="I19" s="155" t="s">
        <v>350</v>
      </c>
      <c r="J19" s="156"/>
      <c r="K19" s="155">
        <v>361182</v>
      </c>
      <c r="L19" s="165"/>
      <c r="M19" s="91" t="s">
        <v>115</v>
      </c>
      <c r="N19" s="128">
        <v>554432</v>
      </c>
      <c r="O19" s="155" t="s">
        <v>350</v>
      </c>
    </row>
    <row r="20" spans="1:15" s="32" customFormat="1" ht="114" customHeight="1">
      <c r="A20" s="128" t="s">
        <v>321</v>
      </c>
      <c r="B20" s="85">
        <v>41800</v>
      </c>
      <c r="C20" s="127">
        <v>450</v>
      </c>
      <c r="D20" s="127"/>
      <c r="E20" s="127"/>
      <c r="F20" s="127"/>
      <c r="G20" s="154" t="s">
        <v>197</v>
      </c>
      <c r="H20" s="155" t="s">
        <v>351</v>
      </c>
      <c r="I20" s="155" t="s">
        <v>350</v>
      </c>
      <c r="J20" s="156"/>
      <c r="K20" s="155">
        <v>361182</v>
      </c>
      <c r="L20" s="165"/>
      <c r="M20" s="91" t="s">
        <v>115</v>
      </c>
      <c r="N20" s="128">
        <v>554432</v>
      </c>
      <c r="O20" s="155" t="s">
        <v>350</v>
      </c>
    </row>
    <row r="21" spans="1:15" s="32" customFormat="1" ht="114" customHeight="1">
      <c r="A21" s="128" t="s">
        <v>322</v>
      </c>
      <c r="B21" s="85">
        <v>41922</v>
      </c>
      <c r="C21" s="86"/>
      <c r="D21" s="86">
        <v>9830.64</v>
      </c>
      <c r="E21" s="86"/>
      <c r="F21" s="86"/>
      <c r="G21" s="87" t="s">
        <v>196</v>
      </c>
      <c r="H21" s="90" t="s">
        <v>353</v>
      </c>
      <c r="I21" s="90" t="s">
        <v>354</v>
      </c>
      <c r="J21" s="89"/>
      <c r="K21" s="90">
        <v>361617</v>
      </c>
      <c r="L21" s="165"/>
      <c r="M21" s="91" t="s">
        <v>316</v>
      </c>
      <c r="N21" s="131">
        <v>577587</v>
      </c>
      <c r="O21" s="151" t="s">
        <v>352</v>
      </c>
    </row>
    <row r="22" spans="1:15" s="32" customFormat="1" ht="122.25" customHeight="1">
      <c r="A22" s="128" t="s">
        <v>322</v>
      </c>
      <c r="B22" s="85">
        <v>41922</v>
      </c>
      <c r="C22" s="86">
        <v>98306.25</v>
      </c>
      <c r="D22" s="86"/>
      <c r="E22" s="86"/>
      <c r="F22" s="86"/>
      <c r="G22" s="87" t="s">
        <v>197</v>
      </c>
      <c r="H22" s="90" t="s">
        <v>353</v>
      </c>
      <c r="I22" s="90" t="s">
        <v>354</v>
      </c>
      <c r="J22" s="89"/>
      <c r="K22" s="90">
        <v>361617</v>
      </c>
      <c r="L22" s="165"/>
      <c r="M22" s="91" t="s">
        <v>316</v>
      </c>
      <c r="N22" s="131">
        <v>577587</v>
      </c>
      <c r="O22" s="151" t="s">
        <v>352</v>
      </c>
    </row>
    <row r="23" spans="1:15" s="32" customFormat="1" ht="114" customHeight="1">
      <c r="A23" s="128" t="s">
        <v>323</v>
      </c>
      <c r="B23" s="85">
        <v>41935</v>
      </c>
      <c r="C23" s="86"/>
      <c r="D23" s="86">
        <v>3276.75</v>
      </c>
      <c r="E23" s="86"/>
      <c r="F23" s="86"/>
      <c r="G23" s="87" t="s">
        <v>196</v>
      </c>
      <c r="H23" s="90" t="s">
        <v>356</v>
      </c>
      <c r="I23" s="90" t="s">
        <v>357</v>
      </c>
      <c r="J23" s="89"/>
      <c r="K23" s="90">
        <v>361447</v>
      </c>
      <c r="L23" s="165"/>
      <c r="M23" s="91" t="s">
        <v>316</v>
      </c>
      <c r="N23" s="131">
        <v>580184</v>
      </c>
      <c r="O23" s="168" t="s">
        <v>355</v>
      </c>
    </row>
    <row r="24" spans="1:15" s="32" customFormat="1" ht="114" customHeight="1">
      <c r="A24" s="128" t="s">
        <v>323</v>
      </c>
      <c r="B24" s="85">
        <v>41935</v>
      </c>
      <c r="C24" s="86">
        <v>32768.75</v>
      </c>
      <c r="D24" s="86"/>
      <c r="E24" s="86"/>
      <c r="F24" s="86"/>
      <c r="G24" s="87" t="s">
        <v>197</v>
      </c>
      <c r="H24" s="90" t="s">
        <v>356</v>
      </c>
      <c r="I24" s="90" t="s">
        <v>357</v>
      </c>
      <c r="J24" s="89"/>
      <c r="K24" s="90">
        <v>361447</v>
      </c>
      <c r="L24" s="165"/>
      <c r="M24" s="91" t="s">
        <v>316</v>
      </c>
      <c r="N24" s="131">
        <v>580184</v>
      </c>
      <c r="O24" s="168" t="s">
        <v>355</v>
      </c>
    </row>
    <row r="25" spans="1:15" s="32" customFormat="1" ht="123" customHeight="1">
      <c r="A25" s="128" t="s">
        <v>368</v>
      </c>
      <c r="B25" s="85">
        <v>41991</v>
      </c>
      <c r="C25" s="86"/>
      <c r="D25" s="86">
        <v>2835</v>
      </c>
      <c r="E25" s="86"/>
      <c r="F25" s="86"/>
      <c r="G25" s="87" t="s">
        <v>196</v>
      </c>
      <c r="H25" s="90" t="s">
        <v>373</v>
      </c>
      <c r="I25" s="90" t="s">
        <v>372</v>
      </c>
      <c r="J25" s="89"/>
      <c r="K25" s="90">
        <v>305834</v>
      </c>
      <c r="L25" s="165"/>
      <c r="M25" s="91" t="s">
        <v>282</v>
      </c>
      <c r="N25" s="131">
        <v>582960</v>
      </c>
      <c r="O25" s="192" t="s">
        <v>374</v>
      </c>
    </row>
    <row r="26" spans="1:15" s="32" customFormat="1" ht="72.75" customHeight="1">
      <c r="A26" s="128" t="s">
        <v>368</v>
      </c>
      <c r="B26" s="85">
        <v>41991</v>
      </c>
      <c r="C26" s="86">
        <v>28350</v>
      </c>
      <c r="D26" s="86"/>
      <c r="E26" s="86"/>
      <c r="F26" s="86"/>
      <c r="G26" s="87" t="s">
        <v>197</v>
      </c>
      <c r="H26" s="90" t="s">
        <v>373</v>
      </c>
      <c r="I26" s="90" t="s">
        <v>372</v>
      </c>
      <c r="J26" s="89"/>
      <c r="K26" s="90">
        <v>305834</v>
      </c>
      <c r="L26" s="165"/>
      <c r="M26" s="91" t="s">
        <v>282</v>
      </c>
      <c r="N26" s="131">
        <v>582960</v>
      </c>
      <c r="O26" s="192" t="s">
        <v>374</v>
      </c>
    </row>
    <row r="27" spans="1:15" ht="21" customHeight="1" thickBot="1">
      <c r="A27" s="33" t="s">
        <v>19</v>
      </c>
      <c r="B27" s="33"/>
      <c r="C27" s="34">
        <f>SUM(C8:C26)</f>
        <v>377075</v>
      </c>
      <c r="D27" s="34">
        <f>SUM(D8:D26)</f>
        <v>37662.39</v>
      </c>
      <c r="E27" s="34">
        <f>SUM(E8:E24)</f>
        <v>0</v>
      </c>
      <c r="F27" s="34">
        <f>SUM(F8:F26)</f>
        <v>0</v>
      </c>
      <c r="G27" s="35"/>
      <c r="H27" s="36"/>
      <c r="I27" s="37"/>
      <c r="J27" s="38"/>
      <c r="K27" s="39"/>
      <c r="L27" s="167">
        <f>SUM(L8:L24)</f>
        <v>5.0000000000000009</v>
      </c>
      <c r="M27" s="40"/>
      <c r="N27" s="41"/>
      <c r="O27" s="149"/>
    </row>
    <row r="28" spans="1:15" s="81" customFormat="1" ht="21" customHeight="1" thickTop="1">
      <c r="A28" s="5"/>
      <c r="B28" s="71"/>
      <c r="C28" s="72"/>
      <c r="D28" s="72"/>
      <c r="E28" s="72"/>
      <c r="F28" s="72"/>
      <c r="G28" s="73"/>
      <c r="H28" s="140" t="s">
        <v>257</v>
      </c>
      <c r="I28" s="138"/>
      <c r="J28" s="139"/>
      <c r="K28" s="141"/>
      <c r="L28" s="142"/>
      <c r="M28" s="142"/>
      <c r="N28" s="79"/>
    </row>
    <row r="29" spans="1:15" s="81" customFormat="1" ht="19.5" customHeight="1">
      <c r="A29" s="70" t="s">
        <v>325</v>
      </c>
      <c r="B29" s="71"/>
      <c r="C29" s="72"/>
      <c r="D29" s="72"/>
      <c r="E29" s="72"/>
      <c r="F29" s="72"/>
      <c r="G29" s="73"/>
      <c r="H29" s="137">
        <f>C27</f>
        <v>377075</v>
      </c>
      <c r="I29" s="135"/>
      <c r="J29" s="136"/>
      <c r="K29" s="143"/>
      <c r="L29" s="144"/>
      <c r="M29" s="144"/>
      <c r="N29" s="53"/>
      <c r="O29" s="2"/>
    </row>
    <row r="30" spans="1:15" s="81" customFormat="1" ht="19.5" customHeight="1">
      <c r="A30" s="70" t="s">
        <v>327</v>
      </c>
      <c r="B30" s="71"/>
      <c r="C30" s="72"/>
      <c r="D30" s="72"/>
      <c r="E30" s="72"/>
      <c r="F30" s="72"/>
      <c r="G30" s="73"/>
      <c r="H30" s="2"/>
      <c r="I30" s="49"/>
      <c r="J30" s="50"/>
      <c r="K30" s="51"/>
      <c r="L30" s="52"/>
      <c r="M30" s="52"/>
      <c r="N30" s="53"/>
      <c r="O30" s="2"/>
    </row>
    <row r="31" spans="1:15" s="81" customFormat="1" ht="18.75">
      <c r="A31" s="70" t="s">
        <v>326</v>
      </c>
      <c r="B31" s="71"/>
      <c r="C31" s="72"/>
      <c r="D31" s="72"/>
      <c r="E31" s="72"/>
      <c r="F31" s="72"/>
      <c r="G31" s="73"/>
      <c r="H31" s="138" t="s">
        <v>258</v>
      </c>
      <c r="I31" s="135"/>
      <c r="J31" s="136"/>
      <c r="K31" s="51"/>
      <c r="L31" s="52"/>
      <c r="M31" s="52"/>
      <c r="N31" s="56"/>
      <c r="O31" s="2"/>
    </row>
    <row r="32" spans="1:15" s="81" customFormat="1" ht="18.75">
      <c r="A32" s="70" t="s">
        <v>219</v>
      </c>
      <c r="B32" s="71"/>
      <c r="C32" s="72"/>
      <c r="D32" s="72"/>
      <c r="E32" s="72"/>
      <c r="F32" s="72"/>
      <c r="G32" s="73"/>
      <c r="H32" s="137">
        <f>D27</f>
        <v>37662.39</v>
      </c>
      <c r="I32" s="138"/>
      <c r="J32" s="139"/>
      <c r="K32" s="141"/>
      <c r="L32" s="144"/>
      <c r="M32" s="144"/>
      <c r="N32" s="145"/>
      <c r="O32" s="2"/>
    </row>
    <row r="33" spans="1:55" ht="18.75">
      <c r="A33" s="81"/>
      <c r="B33" s="1"/>
      <c r="C33" s="72"/>
      <c r="D33" s="72"/>
      <c r="E33" s="72"/>
      <c r="F33" s="72"/>
      <c r="H33" s="75"/>
      <c r="I33" s="75"/>
      <c r="J33" s="76"/>
      <c r="K33" s="79"/>
      <c r="N33" s="56"/>
      <c r="O33" s="108"/>
    </row>
    <row r="34" spans="1:55" ht="18.75">
      <c r="A34" s="81"/>
      <c r="B34" s="45"/>
      <c r="H34" s="135" t="s">
        <v>324</v>
      </c>
      <c r="I34" s="135"/>
      <c r="J34" s="136"/>
      <c r="K34" s="51"/>
      <c r="L34" s="52"/>
      <c r="M34" s="52"/>
      <c r="N34" s="56"/>
      <c r="O34" s="108"/>
    </row>
    <row r="35" spans="1:55" ht="18.75">
      <c r="A35" s="113" t="s">
        <v>145</v>
      </c>
      <c r="B35" s="71"/>
      <c r="C35" s="72"/>
      <c r="D35" s="72"/>
      <c r="E35" s="72"/>
      <c r="F35" s="72"/>
      <c r="G35" s="73"/>
      <c r="H35" s="137">
        <f>C27+D27</f>
        <v>414737.39</v>
      </c>
      <c r="I35" s="135"/>
      <c r="J35" s="136"/>
      <c r="K35" s="51"/>
      <c r="L35" s="52"/>
      <c r="M35" s="52"/>
      <c r="N35" s="56"/>
      <c r="O35" s="108"/>
    </row>
    <row r="36" spans="1:55" ht="18.75">
      <c r="A36" s="114" t="s">
        <v>281</v>
      </c>
      <c r="B36" s="71"/>
      <c r="C36" s="72"/>
      <c r="D36" s="72"/>
      <c r="E36" s="72"/>
      <c r="F36" s="72"/>
      <c r="G36" s="73"/>
      <c r="J36" s="50"/>
      <c r="K36" s="51"/>
      <c r="L36" s="52"/>
      <c r="M36" s="52"/>
      <c r="N36" s="56"/>
      <c r="O36" s="108"/>
    </row>
    <row r="37" spans="1:55" ht="18.75">
      <c r="A37" s="122"/>
      <c r="B37" s="71"/>
      <c r="C37" s="72"/>
      <c r="D37" s="72"/>
      <c r="E37" s="72"/>
      <c r="F37" s="72"/>
      <c r="G37" s="73"/>
      <c r="H37" s="2"/>
      <c r="I37" s="2"/>
      <c r="J37" s="2"/>
      <c r="L37" s="2"/>
      <c r="M37" s="2"/>
      <c r="O37" s="108"/>
    </row>
    <row r="38" spans="1:55" ht="107.25" customHeight="1">
      <c r="A38" s="70"/>
      <c r="H38" s="2"/>
      <c r="I38" s="2"/>
      <c r="J38" s="2"/>
      <c r="L38" s="2"/>
      <c r="M38" s="2"/>
      <c r="O38" s="193"/>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row>
    <row r="39" spans="1:55" ht="18.75">
      <c r="B39" s="45"/>
      <c r="C39" s="189"/>
      <c r="D39" s="189"/>
      <c r="E39" s="189"/>
      <c r="G39" s="190"/>
      <c r="H39" s="2"/>
      <c r="I39" s="2"/>
      <c r="J39" s="2"/>
      <c r="L39" s="2"/>
      <c r="M39" s="2"/>
      <c r="O39" s="81"/>
      <c r="P39" s="81"/>
      <c r="Q39" s="81"/>
      <c r="R39" s="81"/>
      <c r="S39" s="81"/>
      <c r="T39" s="81"/>
      <c r="U39" s="81"/>
      <c r="V39" s="81"/>
    </row>
    <row r="40" spans="1:55">
      <c r="A40" s="5"/>
      <c r="B40" s="45"/>
      <c r="C40" s="189"/>
      <c r="D40" s="189"/>
      <c r="E40" s="189"/>
      <c r="F40" s="187"/>
      <c r="G40" s="191"/>
      <c r="H40" s="2"/>
      <c r="I40" s="2"/>
      <c r="J40" s="2"/>
      <c r="L40" s="2"/>
      <c r="M40" s="2"/>
      <c r="O40" s="54"/>
    </row>
    <row r="41" spans="1:55">
      <c r="A41" s="185"/>
      <c r="B41" s="186"/>
      <c r="C41" s="189"/>
      <c r="D41" s="189"/>
      <c r="E41" s="189"/>
      <c r="G41" s="190"/>
      <c r="J41" s="50"/>
      <c r="K41" s="51"/>
      <c r="L41" s="52"/>
      <c r="M41" s="52"/>
      <c r="N41" s="56"/>
      <c r="O41" s="54"/>
    </row>
    <row r="42" spans="1:55">
      <c r="A42" s="5"/>
      <c r="B42" s="45"/>
      <c r="C42" s="189"/>
      <c r="D42" s="189"/>
      <c r="E42" s="189"/>
      <c r="G42" s="190"/>
      <c r="J42" s="50"/>
      <c r="K42" s="51"/>
      <c r="L42" s="52"/>
      <c r="M42" s="52"/>
      <c r="N42" s="53"/>
      <c r="O42" s="54"/>
    </row>
    <row r="43" spans="1:55">
      <c r="A43" s="5"/>
      <c r="B43" s="45"/>
      <c r="C43" s="189"/>
      <c r="D43" s="189"/>
      <c r="E43" s="189"/>
      <c r="G43" s="190"/>
      <c r="H43" s="48"/>
      <c r="J43" s="50"/>
      <c r="K43" s="51"/>
      <c r="L43" s="52"/>
      <c r="M43" s="52"/>
      <c r="N43" s="53"/>
      <c r="O43" s="54"/>
    </row>
    <row r="44" spans="1:55">
      <c r="A44" s="5"/>
      <c r="B44" s="45"/>
      <c r="C44" s="189"/>
      <c r="D44" s="189"/>
      <c r="E44" s="189"/>
      <c r="G44" s="190"/>
      <c r="H44" s="48"/>
      <c r="J44" s="50"/>
      <c r="K44" s="5"/>
      <c r="L44" s="52"/>
      <c r="M44" s="52"/>
      <c r="O44" s="59"/>
    </row>
    <row r="45" spans="1:55">
      <c r="A45" s="5"/>
      <c r="B45" s="45"/>
      <c r="C45" s="189"/>
      <c r="D45" s="189"/>
      <c r="E45" s="189"/>
      <c r="G45" s="190"/>
      <c r="H45" s="48"/>
      <c r="J45" s="50"/>
      <c r="K45" s="5"/>
      <c r="L45" s="52"/>
      <c r="M45" s="52"/>
      <c r="O45" s="59"/>
    </row>
    <row r="46" spans="1:55">
      <c r="A46" s="5"/>
      <c r="B46" s="161"/>
      <c r="C46" s="189"/>
      <c r="D46" s="189"/>
      <c r="E46" s="189"/>
      <c r="G46" s="190"/>
      <c r="H46" s="48"/>
      <c r="J46" s="50"/>
      <c r="K46" s="5"/>
      <c r="L46" s="52"/>
      <c r="M46" s="52"/>
      <c r="O46" s="59"/>
    </row>
    <row r="47" spans="1:55">
      <c r="A47" s="5"/>
      <c r="B47" s="161"/>
      <c r="C47" s="189"/>
      <c r="D47" s="189"/>
      <c r="E47" s="189"/>
      <c r="G47" s="190"/>
    </row>
  </sheetData>
  <mergeCells count="4">
    <mergeCell ref="A1:O1"/>
    <mergeCell ref="A2:O2"/>
    <mergeCell ref="A3:O3"/>
    <mergeCell ref="B4:C4"/>
  </mergeCells>
  <pageMargins left="0.7" right="0.7" top="0.75" bottom="0.75" header="0.3" footer="0.3"/>
  <pageSetup paperSize="5" scale="41" orientation="landscape"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opLeftCell="A20" workbookViewId="0">
      <selection activeCell="G11" sqref="G11"/>
    </sheetView>
  </sheetViews>
  <sheetFormatPr defaultRowHeight="15.75"/>
  <cols>
    <col min="1" max="1" width="19" style="2" customWidth="1"/>
    <col min="2" max="2" width="13" style="14" customWidth="1"/>
    <col min="3" max="3" width="18.33203125" style="46" customWidth="1"/>
    <col min="4" max="4" width="16.21875" style="46" customWidth="1"/>
    <col min="5" max="6" width="15.33203125" style="46" hidden="1" customWidth="1"/>
    <col min="7" max="7" width="27.44140625" style="47" customWidth="1"/>
    <col min="8" max="8" width="23.5546875" style="49" customWidth="1"/>
    <col min="9" max="9" width="20.33203125" style="49" customWidth="1"/>
    <col min="10" max="10" width="16.33203125" style="61" hidden="1" customWidth="1"/>
    <col min="11" max="11" width="9.77734375" style="2" customWidth="1"/>
    <col min="12" max="12" width="12.109375" style="57" customWidth="1"/>
    <col min="13" max="13" width="26" style="57" customWidth="1"/>
    <col min="14" max="14" width="19.21875" style="2" customWidth="1"/>
    <col min="15" max="15" width="64.33203125" style="62" customWidth="1"/>
    <col min="16" max="16384" width="8.88671875" style="2"/>
  </cols>
  <sheetData>
    <row r="1" spans="1:15" s="4" customFormat="1" ht="23.25">
      <c r="A1" s="206" t="s">
        <v>223</v>
      </c>
      <c r="B1" s="206"/>
      <c r="C1" s="206"/>
      <c r="D1" s="206"/>
      <c r="E1" s="206"/>
      <c r="F1" s="206"/>
      <c r="G1" s="206"/>
      <c r="H1" s="206"/>
      <c r="I1" s="206"/>
      <c r="J1" s="206"/>
      <c r="K1" s="206"/>
      <c r="L1" s="206"/>
      <c r="M1" s="206"/>
      <c r="N1" s="206"/>
      <c r="O1" s="206"/>
    </row>
    <row r="2" spans="1:15" s="4" customFormat="1" ht="23.25">
      <c r="A2" s="206" t="s">
        <v>365</v>
      </c>
      <c r="B2" s="206"/>
      <c r="C2" s="206"/>
      <c r="D2" s="206"/>
      <c r="E2" s="206"/>
      <c r="F2" s="206"/>
      <c r="G2" s="206"/>
      <c r="H2" s="206"/>
      <c r="I2" s="206"/>
      <c r="J2" s="206"/>
      <c r="K2" s="206"/>
      <c r="L2" s="206"/>
      <c r="M2" s="206"/>
      <c r="N2" s="206"/>
      <c r="O2" s="206"/>
    </row>
    <row r="3" spans="1:15" s="4" customFormat="1" ht="23.25">
      <c r="A3" s="207" t="s">
        <v>366</v>
      </c>
      <c r="B3" s="207"/>
      <c r="C3" s="207"/>
      <c r="D3" s="207"/>
      <c r="E3" s="207"/>
      <c r="F3" s="207"/>
      <c r="G3" s="207"/>
      <c r="H3" s="207"/>
      <c r="I3" s="207"/>
      <c r="J3" s="207"/>
      <c r="K3" s="207"/>
      <c r="L3" s="207"/>
      <c r="M3" s="207"/>
      <c r="N3" s="207"/>
      <c r="O3" s="207"/>
    </row>
    <row r="4" spans="1:15" s="4" customFormat="1" ht="21" customHeight="1" thickBot="1">
      <c r="A4" s="98" t="s">
        <v>1</v>
      </c>
      <c r="B4" s="210"/>
      <c r="C4" s="211"/>
      <c r="D4" s="99"/>
      <c r="E4" s="99"/>
      <c r="F4" s="99"/>
      <c r="G4" s="64"/>
      <c r="H4" s="65"/>
      <c r="I4" s="66"/>
      <c r="J4" s="67" t="s">
        <v>2</v>
      </c>
      <c r="K4" s="68" t="s">
        <v>2</v>
      </c>
      <c r="L4" s="69" t="s">
        <v>2</v>
      </c>
      <c r="M4" s="69"/>
      <c r="O4" s="83"/>
    </row>
    <row r="5" spans="1:15" s="14" customFormat="1" ht="16.5" thickTop="1">
      <c r="A5" s="6" t="s">
        <v>3</v>
      </c>
      <c r="B5" s="6" t="s">
        <v>7</v>
      </c>
      <c r="C5" s="109" t="s">
        <v>8</v>
      </c>
      <c r="D5" s="7" t="s">
        <v>8</v>
      </c>
      <c r="E5" s="109" t="s">
        <v>8</v>
      </c>
      <c r="F5" s="109" t="s">
        <v>8</v>
      </c>
      <c r="G5" s="8" t="s">
        <v>195</v>
      </c>
      <c r="H5" s="6" t="s">
        <v>21</v>
      </c>
      <c r="I5" s="9"/>
      <c r="J5" s="60" t="s">
        <v>5</v>
      </c>
      <c r="K5" s="6"/>
      <c r="L5" s="10"/>
      <c r="M5" s="10"/>
      <c r="N5" s="9"/>
      <c r="O5" s="11"/>
    </row>
    <row r="6" spans="1:15" s="14" customFormat="1">
      <c r="A6" s="15" t="s">
        <v>6</v>
      </c>
      <c r="B6" s="15" t="s">
        <v>12</v>
      </c>
      <c r="C6" s="16" t="s">
        <v>12</v>
      </c>
      <c r="D6" s="16" t="s">
        <v>12</v>
      </c>
      <c r="E6" s="110" t="s">
        <v>12</v>
      </c>
      <c r="F6" s="16" t="s">
        <v>12</v>
      </c>
      <c r="G6" s="17" t="s">
        <v>194</v>
      </c>
      <c r="H6" s="15" t="s">
        <v>22</v>
      </c>
      <c r="I6" s="18" t="s">
        <v>14</v>
      </c>
      <c r="J6" s="19" t="s">
        <v>10</v>
      </c>
      <c r="K6" s="15"/>
      <c r="L6" s="20"/>
      <c r="M6" s="130"/>
      <c r="N6" s="18" t="s">
        <v>207</v>
      </c>
      <c r="O6" s="21"/>
    </row>
    <row r="7" spans="1:15" s="14" customFormat="1" ht="32.25" thickBot="1">
      <c r="A7" s="22" t="s">
        <v>11</v>
      </c>
      <c r="B7" s="22" t="s">
        <v>26</v>
      </c>
      <c r="C7" s="23" t="s">
        <v>75</v>
      </c>
      <c r="D7" s="23" t="s">
        <v>124</v>
      </c>
      <c r="E7" s="111" t="s">
        <v>125</v>
      </c>
      <c r="F7" s="23" t="s">
        <v>254</v>
      </c>
      <c r="G7" s="24" t="s">
        <v>13</v>
      </c>
      <c r="H7" s="22" t="s">
        <v>23</v>
      </c>
      <c r="I7" s="25"/>
      <c r="J7" s="26" t="s">
        <v>15</v>
      </c>
      <c r="K7" s="22" t="s">
        <v>24</v>
      </c>
      <c r="L7" s="27" t="s">
        <v>16</v>
      </c>
      <c r="M7" s="25" t="s">
        <v>17</v>
      </c>
      <c r="N7" s="25" t="s">
        <v>208</v>
      </c>
      <c r="O7" s="28" t="s">
        <v>18</v>
      </c>
    </row>
    <row r="8" spans="1:15" s="32" customFormat="1" ht="16.5" thickTop="1">
      <c r="A8" s="84"/>
      <c r="B8" s="85"/>
      <c r="C8" s="86"/>
      <c r="D8" s="86"/>
      <c r="E8" s="86"/>
      <c r="F8" s="86"/>
      <c r="G8" s="87"/>
      <c r="H8" s="88"/>
      <c r="I8" s="88"/>
      <c r="J8" s="89"/>
      <c r="K8" s="90"/>
      <c r="L8" s="100"/>
      <c r="M8" s="100"/>
      <c r="N8" s="92"/>
      <c r="O8" s="96"/>
    </row>
    <row r="9" spans="1:15" s="32" customFormat="1" ht="99" customHeight="1">
      <c r="A9" s="128" t="s">
        <v>370</v>
      </c>
      <c r="B9" s="85">
        <v>42179</v>
      </c>
      <c r="C9" s="86"/>
      <c r="D9" s="86">
        <v>1393.07</v>
      </c>
      <c r="E9" s="86"/>
      <c r="F9" s="86"/>
      <c r="G9" s="87" t="s">
        <v>196</v>
      </c>
      <c r="H9" s="90" t="s">
        <v>376</v>
      </c>
      <c r="I9" s="90" t="s">
        <v>375</v>
      </c>
      <c r="J9" s="89"/>
      <c r="K9" s="90">
        <v>356982</v>
      </c>
      <c r="L9" s="165" t="s">
        <v>247</v>
      </c>
      <c r="M9" s="91" t="s">
        <v>377</v>
      </c>
      <c r="N9" s="131">
        <v>627069</v>
      </c>
      <c r="O9" s="194" t="s">
        <v>378</v>
      </c>
    </row>
    <row r="10" spans="1:15" s="32" customFormat="1" ht="99.75" customHeight="1">
      <c r="A10" s="128" t="s">
        <v>370</v>
      </c>
      <c r="B10" s="85">
        <v>42179</v>
      </c>
      <c r="C10" s="86">
        <v>13937</v>
      </c>
      <c r="D10" s="86"/>
      <c r="E10" s="86"/>
      <c r="F10" s="86"/>
      <c r="G10" s="87" t="s">
        <v>197</v>
      </c>
      <c r="H10" s="90" t="s">
        <v>376</v>
      </c>
      <c r="I10" s="90" t="s">
        <v>375</v>
      </c>
      <c r="J10" s="89"/>
      <c r="K10" s="90">
        <v>356982</v>
      </c>
      <c r="L10" s="165" t="s">
        <v>247</v>
      </c>
      <c r="M10" s="91" t="s">
        <v>377</v>
      </c>
      <c r="N10" s="131">
        <v>627069</v>
      </c>
      <c r="O10" s="194" t="s">
        <v>378</v>
      </c>
    </row>
    <row r="11" spans="1:15" s="32" customFormat="1" ht="128.25" customHeight="1">
      <c r="A11" s="128"/>
      <c r="B11" s="85"/>
      <c r="C11" s="86"/>
      <c r="D11" s="86"/>
      <c r="E11" s="86"/>
      <c r="F11" s="86"/>
      <c r="G11" s="87"/>
      <c r="H11" s="90"/>
      <c r="I11" s="131"/>
      <c r="J11" s="152"/>
      <c r="K11" s="159"/>
      <c r="L11" s="166"/>
      <c r="M11" s="159"/>
      <c r="N11" s="159"/>
      <c r="O11" s="158"/>
    </row>
    <row r="12" spans="1:15" s="32" customFormat="1" ht="96.75" customHeight="1">
      <c r="A12" s="128"/>
      <c r="B12" s="85"/>
      <c r="C12" s="86"/>
      <c r="D12" s="86"/>
      <c r="E12" s="86"/>
      <c r="F12" s="86"/>
      <c r="G12" s="87"/>
      <c r="H12" s="90"/>
      <c r="I12" s="131"/>
      <c r="J12" s="153"/>
      <c r="K12" s="159"/>
      <c r="L12" s="166"/>
      <c r="M12" s="159"/>
      <c r="N12" s="159"/>
      <c r="O12" s="158"/>
    </row>
    <row r="13" spans="1:15" s="32" customFormat="1" ht="115.5" customHeight="1">
      <c r="A13" s="128"/>
      <c r="B13" s="85"/>
      <c r="C13" s="127"/>
      <c r="D13" s="127"/>
      <c r="E13" s="127"/>
      <c r="F13" s="127"/>
      <c r="G13" s="154"/>
      <c r="H13" s="155"/>
      <c r="I13" s="155"/>
      <c r="J13" s="156"/>
      <c r="K13" s="155"/>
      <c r="L13" s="165"/>
      <c r="M13" s="91"/>
      <c r="N13" s="128"/>
      <c r="O13" s="155"/>
    </row>
    <row r="14" spans="1:15" s="32" customFormat="1" ht="114" customHeight="1">
      <c r="A14" s="128"/>
      <c r="B14" s="85"/>
      <c r="C14" s="127"/>
      <c r="D14" s="127"/>
      <c r="E14" s="127"/>
      <c r="F14" s="127"/>
      <c r="G14" s="154"/>
      <c r="H14" s="155"/>
      <c r="I14" s="155"/>
      <c r="J14" s="156"/>
      <c r="K14" s="155"/>
      <c r="L14" s="165"/>
      <c r="M14" s="91"/>
      <c r="N14" s="128"/>
      <c r="O14" s="155"/>
    </row>
    <row r="15" spans="1:15" s="32" customFormat="1" ht="114" customHeight="1">
      <c r="A15" s="128"/>
      <c r="B15" s="85"/>
      <c r="C15" s="127"/>
      <c r="D15" s="127"/>
      <c r="E15" s="127"/>
      <c r="F15" s="127"/>
      <c r="G15" s="154"/>
      <c r="H15" s="155"/>
      <c r="I15" s="155"/>
      <c r="J15" s="156"/>
      <c r="K15" s="155"/>
      <c r="L15" s="165"/>
      <c r="M15" s="91"/>
      <c r="N15" s="128"/>
      <c r="O15" s="155"/>
    </row>
    <row r="16" spans="1:15" s="32" customFormat="1" ht="114" customHeight="1">
      <c r="A16" s="128"/>
      <c r="B16" s="85"/>
      <c r="C16" s="127"/>
      <c r="D16" s="127"/>
      <c r="E16" s="127"/>
      <c r="F16" s="127"/>
      <c r="G16" s="154"/>
      <c r="H16" s="155"/>
      <c r="I16" s="155"/>
      <c r="J16" s="156"/>
      <c r="K16" s="155"/>
      <c r="L16" s="165"/>
      <c r="M16" s="91"/>
      <c r="N16" s="128"/>
      <c r="O16" s="155"/>
    </row>
    <row r="17" spans="1:15" s="32" customFormat="1" ht="114" customHeight="1">
      <c r="A17" s="128"/>
      <c r="B17" s="85"/>
      <c r="C17" s="86"/>
      <c r="D17" s="86"/>
      <c r="E17" s="86"/>
      <c r="F17" s="86"/>
      <c r="G17" s="87"/>
      <c r="H17" s="90"/>
      <c r="I17" s="90"/>
      <c r="J17" s="89"/>
      <c r="K17" s="90"/>
      <c r="L17" s="165"/>
      <c r="M17" s="91"/>
      <c r="N17" s="131"/>
      <c r="O17" s="151"/>
    </row>
    <row r="18" spans="1:15" s="32" customFormat="1" ht="114" customHeight="1">
      <c r="A18" s="128"/>
      <c r="B18" s="85"/>
      <c r="C18" s="86"/>
      <c r="D18" s="86"/>
      <c r="E18" s="86"/>
      <c r="F18" s="86"/>
      <c r="G18" s="87"/>
      <c r="H18" s="90"/>
      <c r="I18" s="90"/>
      <c r="J18" s="89"/>
      <c r="K18" s="90"/>
      <c r="L18" s="165"/>
      <c r="M18" s="91"/>
      <c r="N18" s="131"/>
      <c r="O18" s="168"/>
    </row>
    <row r="19" spans="1:15" s="32" customFormat="1" ht="72.75" customHeight="1">
      <c r="A19" s="128"/>
      <c r="B19" s="85"/>
      <c r="C19" s="86"/>
      <c r="D19" s="86"/>
      <c r="E19" s="86"/>
      <c r="F19" s="86"/>
      <c r="G19" s="87"/>
      <c r="H19" s="90"/>
      <c r="I19" s="128"/>
      <c r="J19" s="89"/>
      <c r="K19" s="90"/>
      <c r="L19" s="165"/>
      <c r="M19" s="91"/>
      <c r="N19" s="90"/>
      <c r="O19" s="150"/>
    </row>
    <row r="20" spans="1:15" ht="21" customHeight="1" thickBot="1">
      <c r="A20" s="33" t="s">
        <v>19</v>
      </c>
      <c r="B20" s="33"/>
      <c r="C20" s="34">
        <f>SUM(C8:C19)</f>
        <v>13937</v>
      </c>
      <c r="D20" s="34">
        <f>SUM(D8:D19)</f>
        <v>1393.07</v>
      </c>
      <c r="E20" s="34">
        <f>SUM(E8:E17)</f>
        <v>0</v>
      </c>
      <c r="F20" s="34">
        <f>SUM(F8:F19)</f>
        <v>0</v>
      </c>
      <c r="G20" s="35"/>
      <c r="H20" s="36"/>
      <c r="I20" s="37"/>
      <c r="J20" s="38"/>
      <c r="K20" s="39"/>
      <c r="L20" s="167">
        <f>SUM(L8:L17)</f>
        <v>0</v>
      </c>
      <c r="M20" s="40"/>
      <c r="N20" s="41"/>
      <c r="O20" s="149"/>
    </row>
    <row r="21" spans="1:15" s="81" customFormat="1" ht="19.5" customHeight="1" thickTop="1">
      <c r="A21" s="70" t="s">
        <v>327</v>
      </c>
      <c r="B21" s="71"/>
      <c r="C21" s="72"/>
      <c r="D21" s="72"/>
      <c r="E21" s="72"/>
      <c r="F21" s="72"/>
      <c r="G21" s="73"/>
      <c r="H21" s="140" t="s">
        <v>257</v>
      </c>
      <c r="I21" s="138"/>
      <c r="J21" s="50"/>
      <c r="K21" s="51"/>
      <c r="L21" s="52"/>
      <c r="M21" s="52"/>
      <c r="N21" s="53"/>
      <c r="O21" s="2"/>
    </row>
    <row r="22" spans="1:15" s="81" customFormat="1" ht="18.75">
      <c r="A22" s="70" t="s">
        <v>326</v>
      </c>
      <c r="B22" s="71"/>
      <c r="C22" s="72"/>
      <c r="D22" s="72"/>
      <c r="E22" s="72"/>
      <c r="F22" s="72"/>
      <c r="G22" s="73"/>
      <c r="H22" s="137">
        <f>C20</f>
        <v>13937</v>
      </c>
      <c r="I22" s="135"/>
      <c r="J22" s="136"/>
      <c r="K22" s="51"/>
      <c r="L22" s="52"/>
      <c r="M22" s="52"/>
      <c r="N22" s="56"/>
      <c r="O22" s="2"/>
    </row>
    <row r="23" spans="1:15" s="81" customFormat="1" ht="18.75">
      <c r="A23" s="70" t="s">
        <v>219</v>
      </c>
      <c r="B23" s="71"/>
      <c r="C23" s="72"/>
      <c r="D23" s="72"/>
      <c r="E23" s="72"/>
      <c r="F23" s="72"/>
      <c r="G23" s="73"/>
      <c r="H23" s="2"/>
      <c r="I23" s="49"/>
      <c r="J23" s="139"/>
      <c r="K23" s="141"/>
      <c r="L23" s="144"/>
      <c r="M23" s="144"/>
      <c r="N23" s="145"/>
      <c r="O23" s="2"/>
    </row>
    <row r="24" spans="1:15" ht="18.75">
      <c r="A24" s="81"/>
      <c r="B24" s="1"/>
      <c r="C24" s="72"/>
      <c r="D24" s="72"/>
      <c r="E24" s="72"/>
      <c r="F24" s="72"/>
      <c r="H24" s="138" t="s">
        <v>258</v>
      </c>
      <c r="I24" s="135"/>
      <c r="J24" s="76"/>
      <c r="K24" s="79"/>
      <c r="N24" s="56"/>
      <c r="O24" s="108"/>
    </row>
    <row r="25" spans="1:15" ht="18.75">
      <c r="A25" s="81"/>
      <c r="B25" s="45"/>
      <c r="H25" s="137">
        <f>D20</f>
        <v>1393.07</v>
      </c>
      <c r="I25" s="138"/>
      <c r="J25" s="136"/>
      <c r="K25" s="51"/>
      <c r="L25" s="52"/>
      <c r="M25" s="52"/>
      <c r="N25" s="56"/>
      <c r="O25" s="108"/>
    </row>
    <row r="26" spans="1:15" ht="18.75">
      <c r="A26" s="113" t="s">
        <v>145</v>
      </c>
      <c r="B26" s="71"/>
      <c r="C26" s="72"/>
      <c r="D26" s="72"/>
      <c r="E26" s="72"/>
      <c r="F26" s="72"/>
      <c r="G26" s="73"/>
      <c r="H26" s="75"/>
      <c r="I26" s="75"/>
      <c r="J26" s="136"/>
      <c r="K26" s="51"/>
      <c r="L26" s="52"/>
      <c r="M26" s="52"/>
      <c r="N26" s="56"/>
      <c r="O26" s="108"/>
    </row>
    <row r="27" spans="1:15" ht="18.75">
      <c r="A27" s="114" t="s">
        <v>281</v>
      </c>
      <c r="B27" s="71"/>
      <c r="C27" s="72"/>
      <c r="D27" s="72"/>
      <c r="E27" s="72"/>
      <c r="F27" s="72"/>
      <c r="G27" s="73"/>
      <c r="H27" s="135" t="s">
        <v>369</v>
      </c>
      <c r="I27" s="135"/>
      <c r="J27" s="50"/>
      <c r="K27" s="51"/>
      <c r="L27" s="52"/>
      <c r="M27" s="52"/>
      <c r="N27" s="56"/>
      <c r="O27" s="108"/>
    </row>
    <row r="28" spans="1:15" ht="18.75">
      <c r="A28" s="122"/>
      <c r="B28" s="71"/>
      <c r="C28" s="72"/>
      <c r="D28" s="72"/>
      <c r="E28" s="72"/>
      <c r="F28" s="72"/>
      <c r="G28" s="73"/>
      <c r="H28" s="137">
        <f>C20+D20</f>
        <v>15330.07</v>
      </c>
      <c r="I28" s="135"/>
      <c r="J28" s="2"/>
      <c r="L28" s="2"/>
      <c r="M28" s="2"/>
      <c r="O28" s="108"/>
    </row>
    <row r="29" spans="1:15" ht="18.75">
      <c r="A29" s="70"/>
      <c r="H29" s="2"/>
      <c r="I29" s="2"/>
      <c r="J29" s="2"/>
      <c r="L29" s="2"/>
      <c r="M29" s="2"/>
      <c r="O29" s="108"/>
    </row>
    <row r="30" spans="1:15">
      <c r="B30" s="45"/>
      <c r="H30" s="2"/>
      <c r="I30" s="2"/>
      <c r="J30" s="2"/>
      <c r="L30" s="2"/>
      <c r="M30" s="2"/>
      <c r="O30" s="54"/>
    </row>
    <row r="31" spans="1:15">
      <c r="A31" s="5"/>
      <c r="B31" s="45"/>
      <c r="H31" s="2"/>
      <c r="I31" s="2"/>
      <c r="J31" s="2"/>
      <c r="L31" s="2"/>
      <c r="M31" s="2"/>
      <c r="O31" s="54"/>
    </row>
    <row r="32" spans="1:15">
      <c r="A32" s="5"/>
      <c r="B32" s="45"/>
      <c r="J32" s="50"/>
      <c r="K32" s="51"/>
      <c r="L32" s="52"/>
      <c r="M32" s="52"/>
      <c r="N32" s="56"/>
      <c r="O32" s="54"/>
    </row>
    <row r="33" spans="1:15">
      <c r="A33" s="5"/>
      <c r="B33" s="45"/>
      <c r="J33" s="50"/>
      <c r="K33" s="51"/>
      <c r="L33" s="52"/>
      <c r="M33" s="52"/>
      <c r="N33" s="53"/>
      <c r="O33" s="54"/>
    </row>
    <row r="34" spans="1:15">
      <c r="A34" s="5"/>
      <c r="B34" s="45"/>
      <c r="H34" s="48"/>
      <c r="J34" s="50"/>
      <c r="K34" s="51"/>
      <c r="L34" s="52"/>
      <c r="M34" s="52"/>
      <c r="N34" s="53"/>
      <c r="O34" s="54"/>
    </row>
    <row r="35" spans="1:15">
      <c r="A35" s="5"/>
      <c r="B35" s="45"/>
      <c r="H35" s="48"/>
      <c r="J35" s="50"/>
      <c r="K35" s="5"/>
      <c r="L35" s="52"/>
      <c r="M35" s="52"/>
      <c r="O35" s="59"/>
    </row>
    <row r="36" spans="1:15">
      <c r="A36" s="5"/>
      <c r="B36" s="45"/>
      <c r="H36" s="48"/>
      <c r="J36" s="50"/>
      <c r="K36" s="5"/>
      <c r="L36" s="52"/>
      <c r="M36" s="52"/>
      <c r="O36" s="59"/>
    </row>
    <row r="37" spans="1:15">
      <c r="A37" s="5"/>
      <c r="B37" s="161"/>
      <c r="H37" s="48"/>
      <c r="J37" s="50"/>
      <c r="K37" s="5"/>
      <c r="L37" s="52"/>
      <c r="M37" s="52"/>
      <c r="O37" s="59"/>
    </row>
    <row r="38" spans="1:15">
      <c r="A38" s="5"/>
      <c r="B38" s="161"/>
    </row>
  </sheetData>
  <mergeCells count="4">
    <mergeCell ref="A1:O1"/>
    <mergeCell ref="A2:O2"/>
    <mergeCell ref="A3:O3"/>
    <mergeCell ref="B4:C4"/>
  </mergeCells>
  <pageMargins left="0.7" right="0.7" top="0.75" bottom="0.75" header="0.3" footer="0.3"/>
  <pageSetup orientation="portrait" verticalDpi="0"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6"/>
  <sheetViews>
    <sheetView topLeftCell="A13" workbookViewId="0">
      <selection activeCell="A17" sqref="A17"/>
    </sheetView>
  </sheetViews>
  <sheetFormatPr defaultRowHeight="15.75"/>
  <cols>
    <col min="1" max="1" width="19" style="2" customWidth="1"/>
    <col min="2" max="2" width="13" style="14" customWidth="1"/>
    <col min="3" max="3" width="18.33203125" style="46" customWidth="1"/>
    <col min="4" max="4" width="16.21875" style="46" customWidth="1"/>
    <col min="5" max="6" width="15.33203125" style="46" hidden="1" customWidth="1"/>
    <col min="7" max="7" width="27.44140625" style="47" customWidth="1"/>
    <col min="8" max="8" width="23.5546875" style="49" customWidth="1"/>
    <col min="9" max="9" width="20.33203125" style="49" customWidth="1"/>
    <col min="10" max="10" width="16.33203125" style="61" hidden="1" customWidth="1"/>
    <col min="11" max="11" width="9.77734375" style="2" customWidth="1"/>
    <col min="12" max="12" width="12.109375" style="57" customWidth="1"/>
    <col min="13" max="13" width="26" style="57" customWidth="1"/>
    <col min="14" max="14" width="19.21875" style="2" customWidth="1"/>
    <col min="15" max="15" width="64.33203125" style="62" customWidth="1"/>
    <col min="16" max="16384" width="8.88671875" style="2"/>
  </cols>
  <sheetData>
    <row r="1" spans="1:15" s="4" customFormat="1" ht="23.25">
      <c r="A1" s="206" t="s">
        <v>223</v>
      </c>
      <c r="B1" s="206"/>
      <c r="C1" s="206"/>
      <c r="D1" s="206"/>
      <c r="E1" s="206"/>
      <c r="F1" s="206"/>
      <c r="G1" s="206"/>
      <c r="H1" s="206"/>
      <c r="I1" s="206"/>
      <c r="J1" s="206"/>
      <c r="K1" s="206"/>
      <c r="L1" s="206"/>
      <c r="M1" s="206"/>
      <c r="N1" s="206"/>
      <c r="O1" s="206"/>
    </row>
    <row r="2" spans="1:15" s="4" customFormat="1" ht="23.25">
      <c r="A2" s="206" t="s">
        <v>379</v>
      </c>
      <c r="B2" s="206"/>
      <c r="C2" s="206"/>
      <c r="D2" s="206"/>
      <c r="E2" s="206"/>
      <c r="F2" s="206"/>
      <c r="G2" s="206"/>
      <c r="H2" s="206"/>
      <c r="I2" s="206"/>
      <c r="J2" s="206"/>
      <c r="K2" s="206"/>
      <c r="L2" s="206"/>
      <c r="M2" s="206"/>
      <c r="N2" s="206"/>
      <c r="O2" s="206"/>
    </row>
    <row r="3" spans="1:15" s="4" customFormat="1" ht="23.25">
      <c r="A3" s="207" t="s">
        <v>380</v>
      </c>
      <c r="B3" s="207"/>
      <c r="C3" s="207"/>
      <c r="D3" s="207"/>
      <c r="E3" s="207"/>
      <c r="F3" s="207"/>
      <c r="G3" s="207"/>
      <c r="H3" s="207"/>
      <c r="I3" s="207"/>
      <c r="J3" s="207"/>
      <c r="K3" s="207"/>
      <c r="L3" s="207"/>
      <c r="M3" s="207"/>
      <c r="N3" s="207"/>
      <c r="O3" s="207"/>
    </row>
    <row r="4" spans="1:15" s="4" customFormat="1" ht="21" customHeight="1" thickBot="1">
      <c r="A4" s="98" t="s">
        <v>1</v>
      </c>
      <c r="B4" s="210"/>
      <c r="C4" s="211"/>
      <c r="D4" s="99"/>
      <c r="E4" s="99"/>
      <c r="F4" s="99"/>
      <c r="G4" s="64"/>
      <c r="H4" s="65"/>
      <c r="I4" s="66"/>
      <c r="J4" s="67" t="s">
        <v>2</v>
      </c>
      <c r="K4" s="68" t="s">
        <v>2</v>
      </c>
      <c r="L4" s="69" t="s">
        <v>2</v>
      </c>
      <c r="M4" s="69"/>
      <c r="O4" s="83"/>
    </row>
    <row r="5" spans="1:15" s="14" customFormat="1" ht="16.5" thickTop="1">
      <c r="A5" s="6" t="s">
        <v>3</v>
      </c>
      <c r="B5" s="6" t="s">
        <v>7</v>
      </c>
      <c r="C5" s="109" t="s">
        <v>8</v>
      </c>
      <c r="D5" s="7" t="s">
        <v>8</v>
      </c>
      <c r="E5" s="109" t="s">
        <v>8</v>
      </c>
      <c r="F5" s="109" t="s">
        <v>8</v>
      </c>
      <c r="G5" s="8" t="s">
        <v>195</v>
      </c>
      <c r="H5" s="6" t="s">
        <v>21</v>
      </c>
      <c r="I5" s="9"/>
      <c r="J5" s="60" t="s">
        <v>5</v>
      </c>
      <c r="K5" s="6"/>
      <c r="L5" s="10"/>
      <c r="M5" s="10"/>
      <c r="N5" s="9"/>
      <c r="O5" s="11"/>
    </row>
    <row r="6" spans="1:15" s="14" customFormat="1">
      <c r="A6" s="15" t="s">
        <v>6</v>
      </c>
      <c r="B6" s="15" t="s">
        <v>12</v>
      </c>
      <c r="C6" s="16" t="s">
        <v>12</v>
      </c>
      <c r="D6" s="16" t="s">
        <v>12</v>
      </c>
      <c r="E6" s="110" t="s">
        <v>12</v>
      </c>
      <c r="F6" s="16" t="s">
        <v>12</v>
      </c>
      <c r="G6" s="17" t="s">
        <v>194</v>
      </c>
      <c r="H6" s="15" t="s">
        <v>22</v>
      </c>
      <c r="I6" s="18" t="s">
        <v>14</v>
      </c>
      <c r="J6" s="19" t="s">
        <v>10</v>
      </c>
      <c r="K6" s="15"/>
      <c r="L6" s="20"/>
      <c r="M6" s="130"/>
      <c r="N6" s="18" t="s">
        <v>207</v>
      </c>
      <c r="O6" s="21"/>
    </row>
    <row r="7" spans="1:15" s="14" customFormat="1" ht="32.25" thickBot="1">
      <c r="A7" s="22" t="s">
        <v>11</v>
      </c>
      <c r="B7" s="22" t="s">
        <v>26</v>
      </c>
      <c r="C7" s="23" t="s">
        <v>75</v>
      </c>
      <c r="D7" s="23" t="s">
        <v>124</v>
      </c>
      <c r="E7" s="111" t="s">
        <v>125</v>
      </c>
      <c r="F7" s="23" t="s">
        <v>254</v>
      </c>
      <c r="G7" s="24" t="s">
        <v>13</v>
      </c>
      <c r="H7" s="22" t="s">
        <v>23</v>
      </c>
      <c r="I7" s="25"/>
      <c r="J7" s="26" t="s">
        <v>15</v>
      </c>
      <c r="K7" s="22" t="s">
        <v>24</v>
      </c>
      <c r="L7" s="27" t="s">
        <v>16</v>
      </c>
      <c r="M7" s="25" t="s">
        <v>17</v>
      </c>
      <c r="N7" s="25" t="s">
        <v>208</v>
      </c>
      <c r="O7" s="28" t="s">
        <v>18</v>
      </c>
    </row>
    <row r="8" spans="1:15" s="32" customFormat="1" ht="16.5" thickTop="1">
      <c r="A8" s="84"/>
      <c r="B8" s="85"/>
      <c r="C8" s="86"/>
      <c r="D8" s="86"/>
      <c r="E8" s="86"/>
      <c r="F8" s="86"/>
      <c r="G8" s="87"/>
      <c r="H8" s="88"/>
      <c r="I8" s="88"/>
      <c r="J8" s="89"/>
      <c r="K8" s="90"/>
      <c r="L8" s="100"/>
      <c r="M8" s="100"/>
      <c r="N8" s="92"/>
      <c r="O8" s="96"/>
    </row>
    <row r="9" spans="1:15" s="32" customFormat="1" ht="99" customHeight="1">
      <c r="A9" s="128" t="s">
        <v>322</v>
      </c>
      <c r="B9" s="85">
        <v>41922</v>
      </c>
      <c r="C9" s="86"/>
      <c r="D9" s="86">
        <v>9830.64</v>
      </c>
      <c r="E9" s="86"/>
      <c r="F9" s="86"/>
      <c r="G9" s="87" t="s">
        <v>196</v>
      </c>
      <c r="H9" s="90" t="s">
        <v>353</v>
      </c>
      <c r="I9" s="90" t="s">
        <v>354</v>
      </c>
      <c r="J9" s="89"/>
      <c r="K9" s="90">
        <v>361617</v>
      </c>
      <c r="L9" s="165" t="s">
        <v>247</v>
      </c>
      <c r="M9" s="91" t="s">
        <v>316</v>
      </c>
      <c r="N9" s="131">
        <v>577587</v>
      </c>
      <c r="O9" s="151" t="s">
        <v>352</v>
      </c>
    </row>
    <row r="10" spans="1:15" s="32" customFormat="1" ht="99.75" customHeight="1">
      <c r="A10" s="128" t="s">
        <v>322</v>
      </c>
      <c r="B10" s="85">
        <v>41922</v>
      </c>
      <c r="C10" s="86">
        <v>98306.25</v>
      </c>
      <c r="D10" s="86"/>
      <c r="E10" s="86"/>
      <c r="F10" s="86"/>
      <c r="G10" s="87" t="s">
        <v>197</v>
      </c>
      <c r="H10" s="90" t="s">
        <v>353</v>
      </c>
      <c r="I10" s="90" t="s">
        <v>354</v>
      </c>
      <c r="J10" s="89"/>
      <c r="K10" s="90">
        <v>361617</v>
      </c>
      <c r="L10" s="165" t="s">
        <v>247</v>
      </c>
      <c r="M10" s="91" t="s">
        <v>316</v>
      </c>
      <c r="N10" s="131">
        <v>577587</v>
      </c>
      <c r="O10" s="151" t="s">
        <v>352</v>
      </c>
    </row>
    <row r="11" spans="1:15" s="32" customFormat="1" ht="128.25" customHeight="1">
      <c r="A11" s="128" t="s">
        <v>323</v>
      </c>
      <c r="B11" s="85">
        <v>41935</v>
      </c>
      <c r="C11" s="86"/>
      <c r="D11" s="86">
        <v>3276.75</v>
      </c>
      <c r="E11" s="86"/>
      <c r="F11" s="86"/>
      <c r="G11" s="87" t="s">
        <v>196</v>
      </c>
      <c r="H11" s="90" t="s">
        <v>356</v>
      </c>
      <c r="I11" s="90" t="s">
        <v>357</v>
      </c>
      <c r="J11" s="89"/>
      <c r="K11" s="90">
        <v>361447</v>
      </c>
      <c r="L11" s="165" t="s">
        <v>247</v>
      </c>
      <c r="M11" s="91" t="s">
        <v>316</v>
      </c>
      <c r="N11" s="131">
        <v>580184</v>
      </c>
      <c r="O11" s="168" t="s">
        <v>355</v>
      </c>
    </row>
    <row r="12" spans="1:15" s="32" customFormat="1" ht="96.75" customHeight="1">
      <c r="A12" s="128" t="s">
        <v>323</v>
      </c>
      <c r="B12" s="85">
        <v>41935</v>
      </c>
      <c r="C12" s="86">
        <v>32768.75</v>
      </c>
      <c r="D12" s="86"/>
      <c r="E12" s="86"/>
      <c r="F12" s="86"/>
      <c r="G12" s="87" t="s">
        <v>197</v>
      </c>
      <c r="H12" s="90" t="s">
        <v>356</v>
      </c>
      <c r="I12" s="90" t="s">
        <v>357</v>
      </c>
      <c r="J12" s="89"/>
      <c r="K12" s="90">
        <v>361447</v>
      </c>
      <c r="L12" s="165" t="s">
        <v>247</v>
      </c>
      <c r="M12" s="91" t="s">
        <v>316</v>
      </c>
      <c r="N12" s="131">
        <v>580184</v>
      </c>
      <c r="O12" s="168" t="s">
        <v>355</v>
      </c>
    </row>
    <row r="13" spans="1:15" s="32" customFormat="1" ht="115.5" customHeight="1">
      <c r="A13" s="128" t="s">
        <v>368</v>
      </c>
      <c r="B13" s="85">
        <v>41991</v>
      </c>
      <c r="C13" s="86"/>
      <c r="D13" s="86">
        <v>2835</v>
      </c>
      <c r="E13" s="86"/>
      <c r="F13" s="86"/>
      <c r="G13" s="87" t="s">
        <v>196</v>
      </c>
      <c r="H13" s="90" t="s">
        <v>373</v>
      </c>
      <c r="I13" s="90" t="s">
        <v>372</v>
      </c>
      <c r="J13" s="89"/>
      <c r="K13" s="90">
        <v>305834</v>
      </c>
      <c r="L13" s="165" t="s">
        <v>247</v>
      </c>
      <c r="M13" s="91" t="s">
        <v>282</v>
      </c>
      <c r="N13" s="131">
        <v>582960</v>
      </c>
      <c r="O13" s="194" t="s">
        <v>371</v>
      </c>
    </row>
    <row r="14" spans="1:15" s="32" customFormat="1" ht="114" customHeight="1">
      <c r="A14" s="128" t="s">
        <v>368</v>
      </c>
      <c r="B14" s="85">
        <v>41991</v>
      </c>
      <c r="C14" s="86">
        <v>28350</v>
      </c>
      <c r="D14" s="86"/>
      <c r="E14" s="86"/>
      <c r="F14" s="86"/>
      <c r="G14" s="87" t="s">
        <v>197</v>
      </c>
      <c r="H14" s="90" t="s">
        <v>373</v>
      </c>
      <c r="I14" s="90" t="s">
        <v>372</v>
      </c>
      <c r="J14" s="89"/>
      <c r="K14" s="90">
        <v>305834</v>
      </c>
      <c r="L14" s="165" t="s">
        <v>247</v>
      </c>
      <c r="M14" s="91" t="s">
        <v>282</v>
      </c>
      <c r="N14" s="131">
        <v>582960</v>
      </c>
      <c r="O14" s="195" t="s">
        <v>381</v>
      </c>
    </row>
    <row r="15" spans="1:15" s="32" customFormat="1" ht="114" customHeight="1">
      <c r="A15" s="128" t="s">
        <v>370</v>
      </c>
      <c r="B15" s="85">
        <v>42179</v>
      </c>
      <c r="C15" s="86"/>
      <c r="D15" s="86">
        <v>1393.07</v>
      </c>
      <c r="E15" s="86"/>
      <c r="F15" s="86"/>
      <c r="G15" s="87" t="s">
        <v>196</v>
      </c>
      <c r="H15" s="90" t="s">
        <v>376</v>
      </c>
      <c r="I15" s="90" t="s">
        <v>375</v>
      </c>
      <c r="J15" s="89"/>
      <c r="K15" s="90">
        <v>356982</v>
      </c>
      <c r="L15" s="165" t="s">
        <v>247</v>
      </c>
      <c r="M15" s="91" t="s">
        <v>377</v>
      </c>
      <c r="N15" s="131">
        <v>627069</v>
      </c>
      <c r="O15" s="194" t="s">
        <v>378</v>
      </c>
    </row>
    <row r="16" spans="1:15" s="32" customFormat="1" ht="114" customHeight="1">
      <c r="A16" s="128" t="s">
        <v>370</v>
      </c>
      <c r="B16" s="85">
        <v>42179</v>
      </c>
      <c r="C16" s="86">
        <v>13937</v>
      </c>
      <c r="D16" s="86"/>
      <c r="E16" s="86"/>
      <c r="F16" s="86"/>
      <c r="G16" s="87" t="s">
        <v>197</v>
      </c>
      <c r="H16" s="90" t="s">
        <v>376</v>
      </c>
      <c r="I16" s="90" t="s">
        <v>375</v>
      </c>
      <c r="J16" s="89"/>
      <c r="K16" s="90">
        <v>356982</v>
      </c>
      <c r="L16" s="165" t="s">
        <v>247</v>
      </c>
      <c r="M16" s="91" t="s">
        <v>377</v>
      </c>
      <c r="N16" s="131">
        <v>627069</v>
      </c>
      <c r="O16" s="194" t="s">
        <v>378</v>
      </c>
    </row>
    <row r="17" spans="1:15" s="32" customFormat="1" ht="72.75" customHeight="1">
      <c r="A17" s="128"/>
      <c r="B17" s="85"/>
      <c r="C17" s="86"/>
      <c r="D17" s="86"/>
      <c r="E17" s="86"/>
      <c r="F17" s="86"/>
      <c r="G17" s="87"/>
      <c r="H17" s="90"/>
      <c r="I17" s="128"/>
      <c r="J17" s="89"/>
      <c r="K17" s="90"/>
      <c r="L17" s="165"/>
      <c r="M17" s="91"/>
      <c r="N17" s="90"/>
      <c r="O17" s="150"/>
    </row>
    <row r="18" spans="1:15" ht="21" customHeight="1" thickBot="1">
      <c r="A18" s="33" t="s">
        <v>19</v>
      </c>
      <c r="B18" s="33"/>
      <c r="C18" s="34">
        <f>SUM(C9:C17)</f>
        <v>173362</v>
      </c>
      <c r="D18" s="34">
        <f>SUM(D8:D17)</f>
        <v>17335.46</v>
      </c>
      <c r="E18" s="34">
        <f>SUM(E8:E14)</f>
        <v>0</v>
      </c>
      <c r="F18" s="34">
        <f>SUM(F8:F17)</f>
        <v>0</v>
      </c>
      <c r="G18" s="35"/>
      <c r="H18" s="36"/>
      <c r="I18" s="37"/>
      <c r="J18" s="38"/>
      <c r="K18" s="39"/>
      <c r="L18" s="167">
        <f>SUM(L8:L14)</f>
        <v>0</v>
      </c>
      <c r="M18" s="40"/>
      <c r="N18" s="41"/>
      <c r="O18" s="149"/>
    </row>
    <row r="19" spans="1:15" s="81" customFormat="1" ht="19.5" customHeight="1" thickTop="1">
      <c r="A19" s="70" t="s">
        <v>327</v>
      </c>
      <c r="B19" s="71"/>
      <c r="C19" s="72"/>
      <c r="D19" s="72"/>
      <c r="E19" s="72"/>
      <c r="F19" s="72"/>
      <c r="G19" s="73"/>
      <c r="H19" s="140" t="s">
        <v>257</v>
      </c>
      <c r="I19" s="138"/>
      <c r="J19" s="50"/>
      <c r="K19" s="51"/>
      <c r="L19" s="52"/>
      <c r="M19" s="52"/>
      <c r="N19" s="53"/>
      <c r="O19" s="2"/>
    </row>
    <row r="20" spans="1:15" s="81" customFormat="1" ht="18.75">
      <c r="A20" s="70" t="s">
        <v>326</v>
      </c>
      <c r="B20" s="71"/>
      <c r="C20" s="72"/>
      <c r="D20" s="72"/>
      <c r="E20" s="72"/>
      <c r="F20" s="72"/>
      <c r="G20" s="73"/>
      <c r="H20" s="137">
        <f>C18</f>
        <v>173362</v>
      </c>
      <c r="I20" s="135"/>
      <c r="J20" s="136"/>
      <c r="K20" s="51"/>
      <c r="L20" s="52"/>
      <c r="M20" s="52"/>
      <c r="N20" s="56"/>
      <c r="O20" s="2"/>
    </row>
    <row r="21" spans="1:15" s="81" customFormat="1" ht="18.75">
      <c r="A21" s="70" t="s">
        <v>219</v>
      </c>
      <c r="B21" s="71"/>
      <c r="C21" s="72"/>
      <c r="D21" s="72"/>
      <c r="E21" s="72"/>
      <c r="F21" s="72"/>
      <c r="G21" s="73"/>
      <c r="H21" s="2"/>
      <c r="I21" s="49"/>
      <c r="J21" s="139"/>
      <c r="K21" s="141"/>
      <c r="L21" s="144"/>
      <c r="M21" s="144"/>
      <c r="N21" s="145"/>
      <c r="O21" s="2"/>
    </row>
    <row r="22" spans="1:15" ht="18.75">
      <c r="A22" s="81"/>
      <c r="B22" s="1"/>
      <c r="C22" s="72"/>
      <c r="D22" s="72"/>
      <c r="E22" s="72"/>
      <c r="F22" s="72"/>
      <c r="H22" s="138" t="s">
        <v>258</v>
      </c>
      <c r="I22" s="135"/>
      <c r="J22" s="76"/>
      <c r="K22" s="79"/>
      <c r="N22" s="56"/>
      <c r="O22" s="108"/>
    </row>
    <row r="23" spans="1:15" ht="18.75">
      <c r="A23" s="81"/>
      <c r="B23" s="45"/>
      <c r="H23" s="137">
        <f>D18</f>
        <v>17335.46</v>
      </c>
      <c r="I23" s="138"/>
      <c r="J23" s="136"/>
      <c r="K23" s="51"/>
      <c r="L23" s="52"/>
      <c r="M23" s="52"/>
      <c r="N23" s="56"/>
      <c r="O23" s="108"/>
    </row>
    <row r="24" spans="1:15" ht="18.75">
      <c r="A24" s="113" t="s">
        <v>145</v>
      </c>
      <c r="B24" s="71"/>
      <c r="C24" s="72"/>
      <c r="D24" s="72"/>
      <c r="E24" s="72"/>
      <c r="F24" s="72"/>
      <c r="G24" s="73"/>
      <c r="H24" s="75"/>
      <c r="I24" s="75"/>
      <c r="J24" s="136"/>
      <c r="K24" s="51"/>
      <c r="L24" s="52"/>
      <c r="M24" s="52"/>
      <c r="N24" s="56"/>
      <c r="O24" s="108"/>
    </row>
    <row r="25" spans="1:15" ht="18.75">
      <c r="A25" s="114" t="s">
        <v>281</v>
      </c>
      <c r="B25" s="71"/>
      <c r="C25" s="72"/>
      <c r="D25" s="72"/>
      <c r="E25" s="72"/>
      <c r="F25" s="72"/>
      <c r="G25" s="73"/>
      <c r="H25" s="135" t="s">
        <v>369</v>
      </c>
      <c r="I25" s="135"/>
      <c r="J25" s="50"/>
      <c r="K25" s="51"/>
      <c r="L25" s="52"/>
      <c r="M25" s="52"/>
      <c r="N25" s="56"/>
      <c r="O25" s="108"/>
    </row>
    <row r="26" spans="1:15" ht="18.75">
      <c r="A26" s="122"/>
      <c r="B26" s="71"/>
      <c r="C26" s="72"/>
      <c r="D26" s="72"/>
      <c r="E26" s="72"/>
      <c r="F26" s="72"/>
      <c r="G26" s="73"/>
      <c r="H26" s="137">
        <f>C18+D18</f>
        <v>190697.46</v>
      </c>
      <c r="I26" s="135"/>
      <c r="J26" s="2"/>
      <c r="L26" s="2"/>
      <c r="M26" s="2"/>
      <c r="O26" s="108"/>
    </row>
    <row r="27" spans="1:15" ht="18.75">
      <c r="A27" s="70"/>
      <c r="H27" s="2"/>
      <c r="I27" s="2"/>
      <c r="J27" s="2"/>
      <c r="L27" s="2"/>
      <c r="M27" s="2"/>
      <c r="O27" s="108"/>
    </row>
    <row r="28" spans="1:15">
      <c r="B28" s="45"/>
      <c r="H28" s="2"/>
      <c r="I28" s="2"/>
      <c r="J28" s="2"/>
      <c r="L28" s="2"/>
      <c r="M28" s="2"/>
      <c r="O28" s="54"/>
    </row>
    <row r="29" spans="1:15">
      <c r="A29" s="5"/>
      <c r="B29" s="45"/>
      <c r="H29" s="2"/>
      <c r="I29" s="2"/>
      <c r="J29" s="2"/>
      <c r="L29" s="2"/>
      <c r="M29" s="2"/>
      <c r="O29" s="54"/>
    </row>
    <row r="30" spans="1:15">
      <c r="A30" s="5"/>
      <c r="B30" s="45"/>
      <c r="J30" s="50"/>
      <c r="K30" s="51"/>
      <c r="L30" s="52"/>
      <c r="M30" s="52"/>
      <c r="N30" s="56"/>
      <c r="O30" s="54"/>
    </row>
    <row r="31" spans="1:15">
      <c r="A31" s="5"/>
      <c r="B31" s="45"/>
      <c r="J31" s="50"/>
      <c r="K31" s="51"/>
      <c r="L31" s="52"/>
      <c r="M31" s="52"/>
      <c r="N31" s="53"/>
      <c r="O31" s="54"/>
    </row>
    <row r="32" spans="1:15">
      <c r="A32" s="5"/>
      <c r="B32" s="45"/>
      <c r="H32" s="48"/>
      <c r="J32" s="50"/>
      <c r="K32" s="51"/>
      <c r="L32" s="52"/>
      <c r="M32" s="52"/>
      <c r="N32" s="53"/>
      <c r="O32" s="54"/>
    </row>
    <row r="33" spans="1:15">
      <c r="A33" s="5"/>
      <c r="B33" s="45"/>
      <c r="H33" s="48"/>
      <c r="J33" s="50"/>
      <c r="K33" s="5"/>
      <c r="L33" s="52"/>
      <c r="M33" s="52"/>
      <c r="O33" s="59"/>
    </row>
    <row r="34" spans="1:15">
      <c r="A34" s="5"/>
      <c r="B34" s="45"/>
      <c r="H34" s="48"/>
      <c r="J34" s="50"/>
      <c r="K34" s="5"/>
      <c r="L34" s="52"/>
      <c r="M34" s="52"/>
      <c r="O34" s="59"/>
    </row>
    <row r="35" spans="1:15">
      <c r="A35" s="5"/>
      <c r="B35" s="161"/>
      <c r="H35" s="48"/>
      <c r="J35" s="50"/>
      <c r="K35" s="5"/>
      <c r="L35" s="52"/>
      <c r="M35" s="52"/>
      <c r="O35" s="59"/>
    </row>
    <row r="36" spans="1:15">
      <c r="A36" s="5"/>
      <c r="B36" s="161"/>
    </row>
  </sheetData>
  <mergeCells count="4">
    <mergeCell ref="A1:O1"/>
    <mergeCell ref="A2:O2"/>
    <mergeCell ref="A3:O3"/>
    <mergeCell ref="B4:C4"/>
  </mergeCells>
  <pageMargins left="0.7" right="0.7" top="0.75" bottom="0.75" header="0.3" footer="0.3"/>
  <legacy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39"/>
  <sheetViews>
    <sheetView zoomScale="55" zoomScaleNormal="55" workbookViewId="0">
      <selection activeCell="G12" sqref="G12"/>
    </sheetView>
  </sheetViews>
  <sheetFormatPr defaultRowHeight="15.75"/>
  <cols>
    <col min="1" max="1" width="19" style="2" customWidth="1"/>
    <col min="2" max="2" width="13" style="14" customWidth="1"/>
    <col min="3" max="3" width="18.33203125" style="46" customWidth="1"/>
    <col min="4" max="4" width="16.21875" style="46" customWidth="1"/>
    <col min="5" max="6" width="15.33203125" style="46" hidden="1" customWidth="1"/>
    <col min="7" max="7" width="27.44140625" style="47" customWidth="1"/>
    <col min="8" max="8" width="23.5546875" style="49" customWidth="1"/>
    <col min="9" max="9" width="20.33203125" style="49" customWidth="1"/>
    <col min="10" max="10" width="16.33203125" style="61" hidden="1" customWidth="1"/>
    <col min="11" max="11" width="9.77734375" style="2" customWidth="1"/>
    <col min="12" max="12" width="12.109375" style="57" customWidth="1"/>
    <col min="13" max="13" width="26" style="57" customWidth="1"/>
    <col min="14" max="14" width="19.21875" style="2" customWidth="1"/>
    <col min="15" max="15" width="64.33203125" style="62" customWidth="1"/>
    <col min="16" max="16384" width="8.88671875" style="2"/>
  </cols>
  <sheetData>
    <row r="1" spans="1:15" s="4" customFormat="1" ht="23.25">
      <c r="A1" s="206" t="s">
        <v>223</v>
      </c>
      <c r="B1" s="206"/>
      <c r="C1" s="206"/>
      <c r="D1" s="206"/>
      <c r="E1" s="206"/>
      <c r="F1" s="206"/>
      <c r="G1" s="206"/>
      <c r="H1" s="206"/>
      <c r="I1" s="206"/>
      <c r="J1" s="206"/>
      <c r="K1" s="206"/>
      <c r="L1" s="206"/>
      <c r="M1" s="206"/>
      <c r="N1" s="206"/>
      <c r="O1" s="206"/>
    </row>
    <row r="2" spans="1:15" s="4" customFormat="1" ht="23.25">
      <c r="A2" s="206" t="s">
        <v>365</v>
      </c>
      <c r="B2" s="206"/>
      <c r="C2" s="206"/>
      <c r="D2" s="206"/>
      <c r="E2" s="206"/>
      <c r="F2" s="206"/>
      <c r="G2" s="206"/>
      <c r="H2" s="206"/>
      <c r="I2" s="206"/>
      <c r="J2" s="206"/>
      <c r="K2" s="206"/>
      <c r="L2" s="206"/>
      <c r="M2" s="206"/>
      <c r="N2" s="206"/>
      <c r="O2" s="206"/>
    </row>
    <row r="3" spans="1:15" s="4" customFormat="1" ht="23.25">
      <c r="A3" s="207" t="s">
        <v>367</v>
      </c>
      <c r="B3" s="207"/>
      <c r="C3" s="207"/>
      <c r="D3" s="207"/>
      <c r="E3" s="207"/>
      <c r="F3" s="207"/>
      <c r="G3" s="207"/>
      <c r="H3" s="207"/>
      <c r="I3" s="207"/>
      <c r="J3" s="207"/>
      <c r="K3" s="207"/>
      <c r="L3" s="207"/>
      <c r="M3" s="207"/>
      <c r="N3" s="207"/>
      <c r="O3" s="207"/>
    </row>
    <row r="4" spans="1:15" s="4" customFormat="1" ht="21" customHeight="1" thickBot="1">
      <c r="A4" s="98" t="s">
        <v>1</v>
      </c>
      <c r="B4" s="210"/>
      <c r="C4" s="211"/>
      <c r="D4" s="99"/>
      <c r="E4" s="99"/>
      <c r="F4" s="99"/>
      <c r="G4" s="64"/>
      <c r="H4" s="65"/>
      <c r="I4" s="66"/>
      <c r="J4" s="67" t="s">
        <v>2</v>
      </c>
      <c r="K4" s="68" t="s">
        <v>2</v>
      </c>
      <c r="L4" s="69" t="s">
        <v>2</v>
      </c>
      <c r="M4" s="69"/>
      <c r="O4" s="83"/>
    </row>
    <row r="5" spans="1:15" s="14" customFormat="1" ht="16.5" thickTop="1">
      <c r="A5" s="6" t="s">
        <v>3</v>
      </c>
      <c r="B5" s="6" t="s">
        <v>7</v>
      </c>
      <c r="C5" s="109" t="s">
        <v>8</v>
      </c>
      <c r="D5" s="7" t="s">
        <v>8</v>
      </c>
      <c r="E5" s="109" t="s">
        <v>8</v>
      </c>
      <c r="F5" s="109" t="s">
        <v>8</v>
      </c>
      <c r="G5" s="8" t="s">
        <v>195</v>
      </c>
      <c r="H5" s="6" t="s">
        <v>21</v>
      </c>
      <c r="I5" s="9"/>
      <c r="J5" s="60" t="s">
        <v>5</v>
      </c>
      <c r="K5" s="6"/>
      <c r="L5" s="10"/>
      <c r="M5" s="10"/>
      <c r="N5" s="9"/>
      <c r="O5" s="11"/>
    </row>
    <row r="6" spans="1:15" s="14" customFormat="1">
      <c r="A6" s="15" t="s">
        <v>6</v>
      </c>
      <c r="B6" s="15" t="s">
        <v>12</v>
      </c>
      <c r="C6" s="16" t="s">
        <v>12</v>
      </c>
      <c r="D6" s="16" t="s">
        <v>12</v>
      </c>
      <c r="E6" s="110" t="s">
        <v>12</v>
      </c>
      <c r="F6" s="16" t="s">
        <v>12</v>
      </c>
      <c r="G6" s="17" t="s">
        <v>194</v>
      </c>
      <c r="H6" s="15" t="s">
        <v>22</v>
      </c>
      <c r="I6" s="18" t="s">
        <v>14</v>
      </c>
      <c r="J6" s="19" t="s">
        <v>10</v>
      </c>
      <c r="K6" s="15"/>
      <c r="L6" s="20"/>
      <c r="M6" s="130"/>
      <c r="N6" s="18" t="s">
        <v>207</v>
      </c>
      <c r="O6" s="21"/>
    </row>
    <row r="7" spans="1:15" s="14" customFormat="1" ht="32.25" thickBot="1">
      <c r="A7" s="22" t="s">
        <v>11</v>
      </c>
      <c r="B7" s="22" t="s">
        <v>26</v>
      </c>
      <c r="C7" s="23" t="s">
        <v>75</v>
      </c>
      <c r="D7" s="23" t="s">
        <v>124</v>
      </c>
      <c r="E7" s="111" t="s">
        <v>125</v>
      </c>
      <c r="F7" s="23" t="s">
        <v>254</v>
      </c>
      <c r="G7" s="24" t="s">
        <v>13</v>
      </c>
      <c r="H7" s="22" t="s">
        <v>23</v>
      </c>
      <c r="I7" s="25"/>
      <c r="J7" s="26" t="s">
        <v>15</v>
      </c>
      <c r="K7" s="22" t="s">
        <v>24</v>
      </c>
      <c r="L7" s="27" t="s">
        <v>16</v>
      </c>
      <c r="M7" s="25" t="s">
        <v>17</v>
      </c>
      <c r="N7" s="25" t="s">
        <v>208</v>
      </c>
      <c r="O7" s="28" t="s">
        <v>18</v>
      </c>
    </row>
    <row r="8" spans="1:15" s="32" customFormat="1" ht="16.5" thickTop="1">
      <c r="A8" s="84"/>
      <c r="B8" s="85"/>
      <c r="C8" s="86"/>
      <c r="D8" s="86"/>
      <c r="E8" s="86"/>
      <c r="F8" s="86"/>
      <c r="G8" s="87"/>
      <c r="H8" s="88"/>
      <c r="I8" s="88"/>
      <c r="J8" s="89"/>
      <c r="K8" s="90"/>
      <c r="L8" s="100"/>
      <c r="M8" s="100"/>
      <c r="N8" s="92"/>
      <c r="O8" s="96"/>
    </row>
    <row r="9" spans="1:15" s="32" customFormat="1" ht="99" customHeight="1">
      <c r="A9" s="128" t="s">
        <v>370</v>
      </c>
      <c r="B9" s="85">
        <v>42179</v>
      </c>
      <c r="C9" s="86"/>
      <c r="D9" s="86">
        <v>1393.07</v>
      </c>
      <c r="E9" s="86"/>
      <c r="F9" s="86"/>
      <c r="G9" s="87" t="s">
        <v>196</v>
      </c>
      <c r="H9" s="90" t="s">
        <v>376</v>
      </c>
      <c r="I9" s="90" t="s">
        <v>375</v>
      </c>
      <c r="J9" s="89"/>
      <c r="K9" s="90">
        <v>356982</v>
      </c>
      <c r="L9" s="165" t="s">
        <v>247</v>
      </c>
      <c r="M9" s="91" t="s">
        <v>377</v>
      </c>
      <c r="N9" s="131">
        <v>627069</v>
      </c>
      <c r="O9" s="194" t="s">
        <v>378</v>
      </c>
    </row>
    <row r="10" spans="1:15" s="32" customFormat="1" ht="99.75" customHeight="1">
      <c r="A10" s="128" t="s">
        <v>370</v>
      </c>
      <c r="B10" s="85">
        <v>42179</v>
      </c>
      <c r="C10" s="86">
        <v>13937</v>
      </c>
      <c r="D10" s="86"/>
      <c r="E10" s="86"/>
      <c r="F10" s="86"/>
      <c r="G10" s="87" t="s">
        <v>197</v>
      </c>
      <c r="H10" s="90" t="s">
        <v>376</v>
      </c>
      <c r="I10" s="90" t="s">
        <v>375</v>
      </c>
      <c r="J10" s="89"/>
      <c r="K10" s="90">
        <v>356982</v>
      </c>
      <c r="L10" s="165" t="s">
        <v>247</v>
      </c>
      <c r="M10" s="91" t="s">
        <v>377</v>
      </c>
      <c r="N10" s="131">
        <v>627069</v>
      </c>
      <c r="O10" s="194" t="s">
        <v>378</v>
      </c>
    </row>
    <row r="11" spans="1:15" s="32" customFormat="1" ht="128.25" customHeight="1">
      <c r="A11" s="128" t="s">
        <v>382</v>
      </c>
      <c r="B11" s="85">
        <v>42214</v>
      </c>
      <c r="C11" s="86"/>
      <c r="D11" s="86">
        <v>1330</v>
      </c>
      <c r="E11" s="86"/>
      <c r="F11" s="86"/>
      <c r="G11" s="87" t="s">
        <v>196</v>
      </c>
      <c r="H11" s="90" t="s">
        <v>385</v>
      </c>
      <c r="I11" s="131" t="s">
        <v>386</v>
      </c>
      <c r="J11" s="152"/>
      <c r="K11" s="159">
        <v>344843</v>
      </c>
      <c r="L11" s="166"/>
      <c r="M11" s="159" t="s">
        <v>387</v>
      </c>
      <c r="N11" s="159">
        <v>627758</v>
      </c>
      <c r="O11" s="158" t="s">
        <v>388</v>
      </c>
    </row>
    <row r="12" spans="1:15" s="32" customFormat="1" ht="96.75" customHeight="1">
      <c r="A12" s="128" t="s">
        <v>382</v>
      </c>
      <c r="B12" s="85">
        <v>42214</v>
      </c>
      <c r="C12" s="86">
        <v>13300</v>
      </c>
      <c r="D12" s="86"/>
      <c r="E12" s="86"/>
      <c r="F12" s="86"/>
      <c r="G12" s="87" t="s">
        <v>197</v>
      </c>
      <c r="H12" s="90" t="s">
        <v>385</v>
      </c>
      <c r="I12" s="131" t="s">
        <v>386</v>
      </c>
      <c r="J12" s="152"/>
      <c r="K12" s="159">
        <v>344843</v>
      </c>
      <c r="L12" s="196">
        <v>0.38</v>
      </c>
      <c r="M12" s="159" t="s">
        <v>387</v>
      </c>
      <c r="N12" s="159">
        <v>627758</v>
      </c>
      <c r="O12" s="158" t="s">
        <v>388</v>
      </c>
    </row>
    <row r="13" spans="1:15" s="32" customFormat="1" ht="88.5" customHeight="1">
      <c r="A13" s="128" t="s">
        <v>247</v>
      </c>
      <c r="B13" s="85">
        <v>42230</v>
      </c>
      <c r="C13" s="127"/>
      <c r="D13" s="127">
        <v>1</v>
      </c>
      <c r="E13" s="127"/>
      <c r="F13" s="127"/>
      <c r="G13" s="87" t="s">
        <v>196</v>
      </c>
      <c r="H13" s="90" t="s">
        <v>389</v>
      </c>
      <c r="I13" s="131" t="s">
        <v>390</v>
      </c>
      <c r="J13" s="152"/>
      <c r="K13" s="159">
        <v>437057</v>
      </c>
      <c r="L13" s="166" t="s">
        <v>130</v>
      </c>
      <c r="M13" s="159" t="s">
        <v>391</v>
      </c>
      <c r="N13" s="159">
        <v>637487</v>
      </c>
      <c r="O13" s="158" t="s">
        <v>392</v>
      </c>
    </row>
    <row r="14" spans="1:15" s="32" customFormat="1" ht="92.25" customHeight="1">
      <c r="A14" s="128" t="s">
        <v>393</v>
      </c>
      <c r="B14" s="85">
        <v>42233</v>
      </c>
      <c r="C14" s="127"/>
      <c r="D14" s="127">
        <v>200</v>
      </c>
      <c r="E14" s="127"/>
      <c r="F14" s="127"/>
      <c r="G14" s="87" t="s">
        <v>196</v>
      </c>
      <c r="H14" s="90" t="s">
        <v>383</v>
      </c>
      <c r="I14" s="131" t="s">
        <v>384</v>
      </c>
      <c r="J14" s="152"/>
      <c r="K14" s="159">
        <v>416879</v>
      </c>
      <c r="L14" s="166" t="s">
        <v>247</v>
      </c>
      <c r="M14" s="159" t="s">
        <v>120</v>
      </c>
      <c r="N14" s="159">
        <v>637899</v>
      </c>
      <c r="O14" s="158" t="s">
        <v>394</v>
      </c>
    </row>
    <row r="15" spans="1:15" s="32" customFormat="1" ht="115.5" customHeight="1">
      <c r="A15" s="128" t="s">
        <v>393</v>
      </c>
      <c r="B15" s="85">
        <v>42233</v>
      </c>
      <c r="C15" s="127">
        <v>0</v>
      </c>
      <c r="D15" s="127"/>
      <c r="E15" s="127"/>
      <c r="F15" s="127"/>
      <c r="G15" s="87" t="s">
        <v>197</v>
      </c>
      <c r="H15" s="90" t="s">
        <v>383</v>
      </c>
      <c r="I15" s="131" t="s">
        <v>384</v>
      </c>
      <c r="J15" s="152"/>
      <c r="K15" s="159">
        <v>416879</v>
      </c>
      <c r="L15" s="166" t="s">
        <v>247</v>
      </c>
      <c r="M15" s="159" t="s">
        <v>120</v>
      </c>
      <c r="N15" s="159">
        <v>637899</v>
      </c>
      <c r="O15" s="158" t="s">
        <v>394</v>
      </c>
    </row>
    <row r="16" spans="1:15" s="32" customFormat="1" ht="114" customHeight="1">
      <c r="A16" s="128" t="s">
        <v>395</v>
      </c>
      <c r="B16" s="85">
        <v>42305</v>
      </c>
      <c r="C16" s="127"/>
      <c r="D16" s="127">
        <v>1</v>
      </c>
      <c r="E16" s="127"/>
      <c r="F16" s="127"/>
      <c r="G16" s="87" t="s">
        <v>196</v>
      </c>
      <c r="H16" s="155"/>
      <c r="I16" s="155"/>
      <c r="J16" s="156"/>
      <c r="K16" s="155"/>
      <c r="L16" s="165"/>
      <c r="M16" s="91" t="s">
        <v>120</v>
      </c>
      <c r="N16" s="128"/>
      <c r="O16" s="158" t="s">
        <v>396</v>
      </c>
    </row>
    <row r="17" spans="1:15" s="32" customFormat="1" ht="114" customHeight="1">
      <c r="A17" s="128"/>
      <c r="B17" s="85"/>
      <c r="C17" s="127"/>
      <c r="D17" s="127"/>
      <c r="E17" s="127"/>
      <c r="F17" s="127"/>
      <c r="G17" s="154"/>
      <c r="H17" s="155"/>
      <c r="I17" s="155"/>
      <c r="J17" s="156"/>
      <c r="K17" s="155"/>
      <c r="L17" s="165"/>
      <c r="M17" s="91"/>
      <c r="N17" s="128"/>
      <c r="O17" s="155"/>
    </row>
    <row r="18" spans="1:15" s="32" customFormat="1" ht="72.75" customHeight="1">
      <c r="A18" s="128"/>
      <c r="B18" s="85"/>
      <c r="C18" s="86"/>
      <c r="D18" s="86"/>
      <c r="E18" s="86"/>
      <c r="F18" s="86"/>
      <c r="G18" s="87"/>
      <c r="H18" s="90"/>
      <c r="I18" s="128"/>
      <c r="J18" s="89"/>
      <c r="K18" s="90"/>
      <c r="L18" s="165"/>
      <c r="M18" s="91"/>
      <c r="N18" s="90"/>
      <c r="O18" s="150"/>
    </row>
    <row r="19" spans="1:15" ht="21" customHeight="1" thickBot="1">
      <c r="A19" s="33" t="s">
        <v>19</v>
      </c>
      <c r="B19" s="33"/>
      <c r="C19" s="34">
        <f>SUM(C8:C18)</f>
        <v>27237</v>
      </c>
      <c r="D19" s="34">
        <f>SUM(D8:D18)</f>
        <v>2925.0699999999997</v>
      </c>
      <c r="E19" s="34">
        <f>SUM(E8:E17)</f>
        <v>0</v>
      </c>
      <c r="F19" s="34">
        <f>SUM(F8:F18)</f>
        <v>0</v>
      </c>
      <c r="G19" s="35"/>
      <c r="H19" s="36"/>
      <c r="I19" s="37"/>
      <c r="J19" s="38"/>
      <c r="K19" s="39"/>
      <c r="L19" s="167">
        <f>SUM(L8:L17)</f>
        <v>0.38</v>
      </c>
      <c r="M19" s="40"/>
      <c r="N19" s="41"/>
      <c r="O19" s="149"/>
    </row>
    <row r="20" spans="1:15" s="81" customFormat="1" ht="21" customHeight="1" thickTop="1">
      <c r="A20" s="5"/>
      <c r="B20" s="71"/>
      <c r="C20" s="72"/>
      <c r="D20" s="72"/>
      <c r="E20" s="72"/>
      <c r="F20" s="72"/>
      <c r="G20" s="73"/>
      <c r="H20" s="140" t="s">
        <v>257</v>
      </c>
      <c r="I20" s="138"/>
      <c r="J20" s="139"/>
      <c r="K20" s="141"/>
      <c r="L20" s="142"/>
      <c r="M20" s="142"/>
      <c r="N20" s="79"/>
      <c r="O20" s="2"/>
    </row>
    <row r="21" spans="1:15" s="81" customFormat="1" ht="19.5" customHeight="1">
      <c r="A21" s="70" t="s">
        <v>325</v>
      </c>
      <c r="B21" s="71"/>
      <c r="C21" s="72"/>
      <c r="D21" s="72"/>
      <c r="E21" s="72"/>
      <c r="F21" s="72"/>
      <c r="G21" s="73"/>
      <c r="H21" s="137">
        <f>C19</f>
        <v>27237</v>
      </c>
      <c r="I21" s="135"/>
      <c r="J21" s="136"/>
      <c r="K21" s="143"/>
      <c r="L21" s="144"/>
      <c r="M21" s="144"/>
      <c r="N21" s="53"/>
      <c r="O21" s="2"/>
    </row>
    <row r="22" spans="1:15" s="81" customFormat="1" ht="19.5" customHeight="1">
      <c r="A22" s="70" t="s">
        <v>327</v>
      </c>
      <c r="B22" s="71"/>
      <c r="C22" s="72"/>
      <c r="D22" s="72"/>
      <c r="E22" s="72"/>
      <c r="F22" s="72"/>
      <c r="G22" s="73"/>
      <c r="H22" s="2"/>
      <c r="I22" s="49"/>
      <c r="J22" s="50"/>
      <c r="K22" s="51"/>
      <c r="L22" s="52"/>
      <c r="M22" s="52"/>
      <c r="N22" s="53"/>
      <c r="O22" s="2"/>
    </row>
    <row r="23" spans="1:15" s="81" customFormat="1" ht="18.75">
      <c r="A23" s="70" t="s">
        <v>326</v>
      </c>
      <c r="B23" s="71"/>
      <c r="C23" s="72"/>
      <c r="D23" s="72"/>
      <c r="E23" s="72"/>
      <c r="F23" s="72"/>
      <c r="G23" s="73"/>
      <c r="H23" s="138" t="s">
        <v>258</v>
      </c>
      <c r="I23" s="135"/>
      <c r="J23" s="136"/>
      <c r="K23" s="51"/>
      <c r="L23" s="52"/>
      <c r="M23" s="52"/>
      <c r="N23" s="56"/>
      <c r="O23" s="2"/>
    </row>
    <row r="24" spans="1:15" s="81" customFormat="1" ht="18.75">
      <c r="A24" s="70" t="s">
        <v>219</v>
      </c>
      <c r="B24" s="71"/>
      <c r="C24" s="72"/>
      <c r="D24" s="72"/>
      <c r="E24" s="72"/>
      <c r="F24" s="72"/>
      <c r="G24" s="73"/>
      <c r="H24" s="137">
        <f>D19</f>
        <v>2925.0699999999997</v>
      </c>
      <c r="I24" s="138"/>
      <c r="J24" s="139"/>
      <c r="K24" s="141"/>
      <c r="L24" s="144"/>
      <c r="M24" s="144"/>
      <c r="N24" s="145"/>
      <c r="O24" s="2"/>
    </row>
    <row r="25" spans="1:15" ht="18.75">
      <c r="A25" s="81"/>
      <c r="B25" s="1"/>
      <c r="C25" s="72"/>
      <c r="D25" s="72"/>
      <c r="E25" s="72"/>
      <c r="F25" s="72"/>
      <c r="H25" s="75"/>
      <c r="I25" s="75"/>
      <c r="J25" s="76"/>
      <c r="K25" s="79"/>
      <c r="N25" s="56"/>
      <c r="O25" s="108"/>
    </row>
    <row r="26" spans="1:15" ht="18.75">
      <c r="A26" s="81"/>
      <c r="B26" s="45"/>
      <c r="H26" s="135" t="s">
        <v>369</v>
      </c>
      <c r="I26" s="135"/>
      <c r="J26" s="136"/>
      <c r="K26" s="51"/>
      <c r="L26" s="52"/>
      <c r="M26" s="52"/>
      <c r="N26" s="56"/>
      <c r="O26" s="108"/>
    </row>
    <row r="27" spans="1:15" ht="18.75">
      <c r="A27" s="113" t="s">
        <v>145</v>
      </c>
      <c r="B27" s="71"/>
      <c r="C27" s="72"/>
      <c r="D27" s="72"/>
      <c r="E27" s="72"/>
      <c r="F27" s="72"/>
      <c r="G27" s="73"/>
      <c r="H27" s="137">
        <f>C19+D19</f>
        <v>30162.07</v>
      </c>
      <c r="I27" s="135"/>
      <c r="J27" s="136"/>
      <c r="K27" s="51"/>
      <c r="L27" s="52"/>
      <c r="M27" s="52"/>
      <c r="N27" s="56"/>
      <c r="O27" s="108"/>
    </row>
    <row r="28" spans="1:15" ht="18.75">
      <c r="A28" s="114" t="s">
        <v>281</v>
      </c>
      <c r="B28" s="71"/>
      <c r="C28" s="72"/>
      <c r="D28" s="72"/>
      <c r="E28" s="72"/>
      <c r="F28" s="72"/>
      <c r="G28" s="73"/>
      <c r="J28" s="50"/>
      <c r="K28" s="51"/>
      <c r="L28" s="52"/>
      <c r="M28" s="52"/>
      <c r="N28" s="56"/>
      <c r="O28" s="108"/>
    </row>
    <row r="29" spans="1:15" ht="18.75">
      <c r="A29" s="122"/>
      <c r="B29" s="71"/>
      <c r="C29" s="72"/>
      <c r="D29" s="72"/>
      <c r="E29" s="72"/>
      <c r="F29" s="72"/>
      <c r="G29" s="73"/>
      <c r="H29" s="2"/>
      <c r="I29" s="2"/>
      <c r="J29" s="2"/>
      <c r="L29" s="2"/>
      <c r="M29" s="2"/>
      <c r="O29" s="108"/>
    </row>
    <row r="30" spans="1:15" ht="18.75">
      <c r="A30" s="70"/>
      <c r="H30" s="2"/>
      <c r="I30" s="2"/>
      <c r="J30" s="2"/>
      <c r="L30" s="2"/>
      <c r="M30" s="2"/>
      <c r="O30" s="108"/>
    </row>
    <row r="31" spans="1:15">
      <c r="B31" s="45"/>
      <c r="H31" s="2"/>
      <c r="I31" s="2"/>
      <c r="J31" s="2"/>
      <c r="L31" s="2"/>
      <c r="M31" s="2"/>
      <c r="O31" s="54"/>
    </row>
    <row r="32" spans="1:15">
      <c r="A32" s="5"/>
      <c r="B32" s="45"/>
      <c r="H32" s="2"/>
      <c r="I32" s="2"/>
      <c r="J32" s="2"/>
      <c r="L32" s="2"/>
      <c r="M32" s="2"/>
      <c r="O32" s="54"/>
    </row>
    <row r="33" spans="1:15">
      <c r="A33" s="5"/>
      <c r="B33" s="45"/>
      <c r="J33" s="50"/>
      <c r="K33" s="51"/>
      <c r="L33" s="52"/>
      <c r="M33" s="52"/>
      <c r="N33" s="56"/>
      <c r="O33" s="54"/>
    </row>
    <row r="34" spans="1:15">
      <c r="A34" s="5"/>
      <c r="B34" s="45"/>
      <c r="J34" s="50"/>
      <c r="K34" s="51"/>
      <c r="L34" s="52"/>
      <c r="M34" s="52"/>
      <c r="N34" s="53"/>
      <c r="O34" s="54"/>
    </row>
    <row r="35" spans="1:15">
      <c r="A35" s="5"/>
      <c r="B35" s="45"/>
      <c r="H35" s="48"/>
      <c r="J35" s="50"/>
      <c r="K35" s="51"/>
      <c r="L35" s="52"/>
      <c r="M35" s="52"/>
      <c r="N35" s="53"/>
      <c r="O35" s="54"/>
    </row>
    <row r="36" spans="1:15">
      <c r="A36" s="5"/>
      <c r="B36" s="45"/>
      <c r="H36" s="48"/>
      <c r="J36" s="50"/>
      <c r="K36" s="5"/>
      <c r="L36" s="52"/>
      <c r="M36" s="52"/>
      <c r="O36" s="59"/>
    </row>
    <row r="37" spans="1:15">
      <c r="A37" s="5"/>
      <c r="B37" s="45"/>
      <c r="H37" s="48"/>
      <c r="J37" s="50"/>
      <c r="K37" s="5"/>
      <c r="L37" s="52"/>
      <c r="M37" s="52"/>
      <c r="O37" s="59"/>
    </row>
    <row r="38" spans="1:15">
      <c r="A38" s="5"/>
      <c r="B38" s="161"/>
      <c r="H38" s="48"/>
      <c r="J38" s="50"/>
      <c r="K38" s="5"/>
      <c r="L38" s="52"/>
      <c r="M38" s="52"/>
      <c r="O38" s="59"/>
    </row>
    <row r="39" spans="1:15">
      <c r="A39" s="5"/>
      <c r="B39" s="161"/>
    </row>
  </sheetData>
  <mergeCells count="4">
    <mergeCell ref="A1:O1"/>
    <mergeCell ref="A2:O2"/>
    <mergeCell ref="A3:O3"/>
    <mergeCell ref="B4:C4"/>
  </mergeCells>
  <pageMargins left="0.25" right="0.25" top="0.75" bottom="0.75" header="0.3" footer="0.3"/>
  <pageSetup paperSize="5" scale="53"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1"/>
  <sheetViews>
    <sheetView topLeftCell="A20" workbookViewId="0">
      <selection sqref="A1:IV65536"/>
    </sheetView>
  </sheetViews>
  <sheetFormatPr defaultRowHeight="15.75"/>
  <cols>
    <col min="1" max="1" width="13.88671875" style="2" customWidth="1"/>
    <col min="2" max="2" width="8.77734375" style="14" customWidth="1"/>
    <col min="3" max="5" width="10.33203125" style="46" customWidth="1"/>
    <col min="6" max="6" width="7.6640625" style="47" customWidth="1"/>
    <col min="7" max="7" width="14.21875" style="49" customWidth="1"/>
    <col min="8" max="8" width="16.21875" style="49" customWidth="1"/>
    <col min="9" max="9" width="12.5546875" style="61" bestFit="1" customWidth="1"/>
    <col min="10" max="10" width="8.33203125" style="2" customWidth="1"/>
    <col min="11" max="11" width="7.109375" style="57" customWidth="1"/>
    <col min="12" max="12" width="11" style="2" customWidth="1"/>
    <col min="13" max="13" width="48.5546875" style="62" customWidth="1"/>
    <col min="14" max="14" width="1.77734375" style="2" customWidth="1"/>
    <col min="15" max="16384" width="8.88671875" style="2"/>
  </cols>
  <sheetData>
    <row r="1" spans="1:14" s="4" customFormat="1" ht="23.25">
      <c r="A1" s="206" t="s">
        <v>0</v>
      </c>
      <c r="B1" s="206"/>
      <c r="C1" s="206"/>
      <c r="D1" s="206"/>
      <c r="E1" s="206"/>
      <c r="F1" s="206"/>
      <c r="G1" s="206"/>
      <c r="H1" s="206"/>
      <c r="I1" s="206"/>
      <c r="J1" s="206"/>
      <c r="K1" s="206"/>
      <c r="L1" s="206"/>
      <c r="M1" s="206"/>
    </row>
    <row r="2" spans="1:14" s="4" customFormat="1" ht="23.25">
      <c r="A2" s="206" t="s">
        <v>122</v>
      </c>
      <c r="B2" s="206"/>
      <c r="C2" s="206"/>
      <c r="D2" s="206"/>
      <c r="E2" s="206"/>
      <c r="F2" s="206"/>
      <c r="G2" s="206"/>
      <c r="H2" s="206"/>
      <c r="I2" s="206"/>
      <c r="J2" s="206"/>
      <c r="K2" s="206"/>
      <c r="L2" s="206"/>
      <c r="M2" s="206"/>
    </row>
    <row r="3" spans="1:14" s="4" customFormat="1" ht="23.25">
      <c r="A3" s="207" t="s">
        <v>123</v>
      </c>
      <c r="B3" s="207"/>
      <c r="C3" s="207"/>
      <c r="D3" s="207"/>
      <c r="E3" s="207"/>
      <c r="F3" s="207"/>
      <c r="G3" s="207"/>
      <c r="H3" s="207"/>
      <c r="I3" s="207"/>
      <c r="J3" s="207"/>
      <c r="K3" s="207"/>
      <c r="L3" s="207"/>
      <c r="M3" s="207"/>
    </row>
    <row r="4" spans="1:14" s="4" customFormat="1" ht="21" customHeight="1" thickBot="1">
      <c r="A4" s="98" t="s">
        <v>1</v>
      </c>
      <c r="B4" s="210">
        <f ca="1">TODAY()</f>
        <v>42972</v>
      </c>
      <c r="C4" s="211"/>
      <c r="D4" s="99"/>
      <c r="E4" s="99"/>
      <c r="F4" s="64"/>
      <c r="G4" s="65"/>
      <c r="H4" s="66"/>
      <c r="I4" s="67" t="s">
        <v>2</v>
      </c>
      <c r="J4" s="68" t="s">
        <v>2</v>
      </c>
      <c r="K4" s="69" t="s">
        <v>2</v>
      </c>
      <c r="M4" s="83"/>
    </row>
    <row r="5" spans="1:14" s="14" customFormat="1" ht="16.5" thickTop="1">
      <c r="A5" s="6" t="s">
        <v>3</v>
      </c>
      <c r="B5" s="6" t="s">
        <v>7</v>
      </c>
      <c r="C5" s="7" t="s">
        <v>8</v>
      </c>
      <c r="D5" s="7" t="s">
        <v>8</v>
      </c>
      <c r="E5" s="109" t="s">
        <v>8</v>
      </c>
      <c r="F5" s="8" t="s">
        <v>4</v>
      </c>
      <c r="G5" s="6" t="s">
        <v>21</v>
      </c>
      <c r="H5" s="9"/>
      <c r="I5" s="60" t="s">
        <v>5</v>
      </c>
      <c r="J5" s="6"/>
      <c r="K5" s="10"/>
      <c r="L5" s="9"/>
      <c r="M5" s="11"/>
      <c r="N5" s="2"/>
    </row>
    <row r="6" spans="1:14" s="14" customFormat="1">
      <c r="A6" s="15" t="s">
        <v>6</v>
      </c>
      <c r="B6" s="15" t="s">
        <v>12</v>
      </c>
      <c r="C6" s="16" t="s">
        <v>12</v>
      </c>
      <c r="D6" s="16" t="s">
        <v>12</v>
      </c>
      <c r="E6" s="110" t="s">
        <v>12</v>
      </c>
      <c r="F6" s="17" t="s">
        <v>9</v>
      </c>
      <c r="G6" s="15" t="s">
        <v>22</v>
      </c>
      <c r="H6" s="18" t="s">
        <v>14</v>
      </c>
      <c r="I6" s="19" t="s">
        <v>10</v>
      </c>
      <c r="J6" s="15"/>
      <c r="K6" s="20"/>
      <c r="L6" s="13"/>
      <c r="M6" s="21"/>
      <c r="N6" s="2"/>
    </row>
    <row r="7" spans="1:14" s="14" customFormat="1" ht="48" thickBot="1">
      <c r="A7" s="22" t="s">
        <v>11</v>
      </c>
      <c r="B7" s="22" t="s">
        <v>26</v>
      </c>
      <c r="C7" s="23" t="s">
        <v>75</v>
      </c>
      <c r="D7" s="23" t="s">
        <v>124</v>
      </c>
      <c r="E7" s="111" t="s">
        <v>125</v>
      </c>
      <c r="F7" s="24" t="s">
        <v>13</v>
      </c>
      <c r="G7" s="22" t="s">
        <v>23</v>
      </c>
      <c r="H7" s="25"/>
      <c r="I7" s="26" t="s">
        <v>15</v>
      </c>
      <c r="J7" s="22" t="s">
        <v>24</v>
      </c>
      <c r="K7" s="27" t="s">
        <v>16</v>
      </c>
      <c r="L7" s="25" t="s">
        <v>17</v>
      </c>
      <c r="M7" s="28" t="s">
        <v>18</v>
      </c>
      <c r="N7" s="2"/>
    </row>
    <row r="8" spans="1:14" s="32" customFormat="1" ht="48" thickTop="1">
      <c r="A8" s="84" t="s">
        <v>76</v>
      </c>
      <c r="B8" s="85">
        <v>39115</v>
      </c>
      <c r="C8" s="86">
        <v>16125</v>
      </c>
      <c r="D8" s="86">
        <v>3225</v>
      </c>
      <c r="E8" s="86"/>
      <c r="F8" s="87">
        <v>78950</v>
      </c>
      <c r="G8" s="88" t="s">
        <v>77</v>
      </c>
      <c r="H8" s="88" t="s">
        <v>78</v>
      </c>
      <c r="I8" s="89" t="s">
        <v>79</v>
      </c>
      <c r="J8" s="90">
        <v>61332</v>
      </c>
      <c r="K8" s="100">
        <v>0.64500000000000002</v>
      </c>
      <c r="L8" s="92" t="s">
        <v>52</v>
      </c>
      <c r="M8" s="96"/>
      <c r="N8" s="2"/>
    </row>
    <row r="9" spans="1:14" s="32" customFormat="1" ht="31.5">
      <c r="A9" s="84" t="s">
        <v>80</v>
      </c>
      <c r="B9" s="85">
        <v>39129</v>
      </c>
      <c r="C9" s="86">
        <v>0</v>
      </c>
      <c r="D9" s="101">
        <v>-1612.5</v>
      </c>
      <c r="E9" s="101"/>
      <c r="F9" s="87">
        <v>78950</v>
      </c>
      <c r="G9" s="88" t="s">
        <v>81</v>
      </c>
      <c r="H9" s="88" t="s">
        <v>78</v>
      </c>
      <c r="I9" s="89" t="s">
        <v>79</v>
      </c>
      <c r="J9" s="90">
        <v>61332</v>
      </c>
      <c r="K9" s="100"/>
      <c r="L9" s="92" t="s">
        <v>52</v>
      </c>
      <c r="M9" s="96" t="s">
        <v>82</v>
      </c>
      <c r="N9" s="2"/>
    </row>
    <row r="10" spans="1:14" s="32" customFormat="1" ht="54.75" customHeight="1">
      <c r="A10" s="84" t="s">
        <v>83</v>
      </c>
      <c r="B10" s="85">
        <v>39143</v>
      </c>
      <c r="C10" s="86">
        <v>18750</v>
      </c>
      <c r="D10" s="86">
        <v>0</v>
      </c>
      <c r="E10" s="86"/>
      <c r="F10" s="87">
        <v>78950</v>
      </c>
      <c r="G10" s="88" t="s">
        <v>84</v>
      </c>
      <c r="H10" s="88" t="s">
        <v>85</v>
      </c>
      <c r="I10" s="89" t="s">
        <v>86</v>
      </c>
      <c r="J10" s="90">
        <v>108297</v>
      </c>
      <c r="K10" s="91">
        <v>0.75</v>
      </c>
      <c r="L10" s="92" t="s">
        <v>87</v>
      </c>
      <c r="M10" s="96" t="s">
        <v>88</v>
      </c>
      <c r="N10" s="2"/>
    </row>
    <row r="11" spans="1:14" s="32" customFormat="1" ht="39.75" customHeight="1">
      <c r="A11" s="84" t="s">
        <v>89</v>
      </c>
      <c r="B11" s="85">
        <v>39143</v>
      </c>
      <c r="C11" s="86">
        <v>20000</v>
      </c>
      <c r="D11" s="86">
        <v>2000</v>
      </c>
      <c r="E11" s="86"/>
      <c r="F11" s="87">
        <v>78950</v>
      </c>
      <c r="G11" s="88" t="s">
        <v>90</v>
      </c>
      <c r="H11" s="88" t="s">
        <v>91</v>
      </c>
      <c r="I11" s="89" t="s">
        <v>92</v>
      </c>
      <c r="J11" s="90">
        <v>44985</v>
      </c>
      <c r="K11" s="91">
        <v>0.8</v>
      </c>
      <c r="L11" s="92" t="s">
        <v>93</v>
      </c>
      <c r="M11" s="96" t="s">
        <v>94</v>
      </c>
      <c r="N11" s="2"/>
    </row>
    <row r="12" spans="1:14" s="32" customFormat="1" ht="63.75" customHeight="1">
      <c r="A12" s="84" t="s">
        <v>95</v>
      </c>
      <c r="B12" s="85">
        <v>39170</v>
      </c>
      <c r="C12" s="86">
        <v>31500</v>
      </c>
      <c r="D12" s="86">
        <v>3150</v>
      </c>
      <c r="E12" s="86"/>
      <c r="F12" s="87">
        <v>78950</v>
      </c>
      <c r="G12" s="88" t="s">
        <v>96</v>
      </c>
      <c r="H12" s="88" t="s">
        <v>97</v>
      </c>
      <c r="I12" s="89" t="s">
        <v>98</v>
      </c>
      <c r="J12" s="90">
        <v>60885</v>
      </c>
      <c r="K12" s="91">
        <v>1.26</v>
      </c>
      <c r="L12" s="92" t="s">
        <v>99</v>
      </c>
      <c r="M12" s="102" t="s">
        <v>100</v>
      </c>
      <c r="N12" s="2"/>
    </row>
    <row r="13" spans="1:14" s="32" customFormat="1" ht="66.75" customHeight="1">
      <c r="A13" s="84" t="s">
        <v>101</v>
      </c>
      <c r="B13" s="85">
        <v>39178</v>
      </c>
      <c r="C13" s="86">
        <v>27925</v>
      </c>
      <c r="D13" s="86">
        <v>2792</v>
      </c>
      <c r="E13" s="86"/>
      <c r="F13" s="87">
        <v>78950</v>
      </c>
      <c r="G13" s="88" t="s">
        <v>102</v>
      </c>
      <c r="H13" s="88" t="s">
        <v>103</v>
      </c>
      <c r="I13" s="103" t="s">
        <v>104</v>
      </c>
      <c r="J13" s="90">
        <v>65983</v>
      </c>
      <c r="K13" s="91">
        <v>1.117</v>
      </c>
      <c r="L13" s="92" t="s">
        <v>66</v>
      </c>
      <c r="M13" s="104" t="s">
        <v>105</v>
      </c>
      <c r="N13" s="2"/>
    </row>
    <row r="14" spans="1:14" s="32" customFormat="1" ht="113.25" customHeight="1">
      <c r="A14" s="84" t="s">
        <v>106</v>
      </c>
      <c r="B14" s="85">
        <v>39188</v>
      </c>
      <c r="C14" s="86">
        <v>7000</v>
      </c>
      <c r="D14" s="86">
        <v>700</v>
      </c>
      <c r="E14" s="86"/>
      <c r="F14" s="87">
        <v>78950</v>
      </c>
      <c r="G14" s="88" t="s">
        <v>107</v>
      </c>
      <c r="H14" s="88" t="s">
        <v>107</v>
      </c>
      <c r="I14" s="103" t="s">
        <v>108</v>
      </c>
      <c r="J14" s="90">
        <v>109780</v>
      </c>
      <c r="K14" s="91">
        <f>0.08+0.2</f>
        <v>0.28000000000000003</v>
      </c>
      <c r="L14" s="92" t="s">
        <v>109</v>
      </c>
      <c r="M14" s="105" t="s">
        <v>110</v>
      </c>
      <c r="N14" s="2"/>
    </row>
    <row r="15" spans="1:14" s="32" customFormat="1" ht="113.25" customHeight="1">
      <c r="A15" s="84" t="s">
        <v>111</v>
      </c>
      <c r="B15" s="85">
        <v>39195</v>
      </c>
      <c r="C15" s="86">
        <v>17500</v>
      </c>
      <c r="D15" s="86">
        <v>1750</v>
      </c>
      <c r="E15" s="86"/>
      <c r="F15" s="87">
        <v>78950</v>
      </c>
      <c r="G15" s="88" t="s">
        <v>112</v>
      </c>
      <c r="H15" s="88" t="s">
        <v>113</v>
      </c>
      <c r="I15" s="89" t="s">
        <v>114</v>
      </c>
      <c r="J15" s="90">
        <v>4281</v>
      </c>
      <c r="K15" s="91">
        <v>0.7</v>
      </c>
      <c r="L15" s="92" t="s">
        <v>115</v>
      </c>
      <c r="M15" s="106" t="s">
        <v>116</v>
      </c>
      <c r="N15" s="2"/>
    </row>
    <row r="16" spans="1:14" s="32" customFormat="1" ht="113.25" customHeight="1">
      <c r="A16" s="84" t="s">
        <v>117</v>
      </c>
      <c r="B16" s="85">
        <v>39261</v>
      </c>
      <c r="C16" s="86">
        <v>2075</v>
      </c>
      <c r="D16" s="86">
        <v>0</v>
      </c>
      <c r="E16" s="86"/>
      <c r="F16" s="87">
        <v>78950</v>
      </c>
      <c r="G16" s="88" t="s">
        <v>118</v>
      </c>
      <c r="H16" s="88" t="s">
        <v>119</v>
      </c>
      <c r="I16" s="89"/>
      <c r="J16" s="90">
        <v>5967</v>
      </c>
      <c r="K16" s="91">
        <f>0.044+0.039</f>
        <v>8.299999999999999E-2</v>
      </c>
      <c r="L16" s="92" t="s">
        <v>120</v>
      </c>
      <c r="M16" s="104" t="s">
        <v>121</v>
      </c>
      <c r="N16" s="2"/>
    </row>
    <row r="17" spans="1:14" s="32" customFormat="1" ht="113.25" customHeight="1">
      <c r="A17" s="84" t="s">
        <v>126</v>
      </c>
      <c r="B17" s="85">
        <v>39293</v>
      </c>
      <c r="C17" s="86">
        <v>33250</v>
      </c>
      <c r="D17" s="86">
        <v>3325</v>
      </c>
      <c r="E17" s="86"/>
      <c r="F17" s="112" t="s">
        <v>127</v>
      </c>
      <c r="G17" s="88" t="s">
        <v>128</v>
      </c>
      <c r="H17" s="88" t="s">
        <v>129</v>
      </c>
      <c r="I17" s="89"/>
      <c r="J17" s="90" t="s">
        <v>130</v>
      </c>
      <c r="K17" s="91">
        <v>0.95</v>
      </c>
      <c r="L17" s="92"/>
      <c r="M17" s="104" t="s">
        <v>131</v>
      </c>
      <c r="N17" s="2"/>
    </row>
    <row r="18" spans="1:14" s="32" customFormat="1" ht="113.25" customHeight="1">
      <c r="A18" s="84" t="s">
        <v>132</v>
      </c>
      <c r="B18" s="85">
        <v>39339</v>
      </c>
      <c r="C18" s="86">
        <v>22500</v>
      </c>
      <c r="D18" s="86">
        <v>2250</v>
      </c>
      <c r="E18" s="86"/>
      <c r="F18" s="112" t="s">
        <v>133</v>
      </c>
      <c r="G18" s="88"/>
      <c r="H18" s="88" t="s">
        <v>134</v>
      </c>
      <c r="I18" s="89"/>
      <c r="J18" s="90">
        <v>84791</v>
      </c>
      <c r="K18" s="91">
        <v>0.9</v>
      </c>
      <c r="L18" s="92"/>
      <c r="M18" s="104" t="s">
        <v>135</v>
      </c>
      <c r="N18" s="2"/>
    </row>
    <row r="19" spans="1:14" s="32" customFormat="1" ht="113.25" customHeight="1">
      <c r="A19" s="84" t="s">
        <v>136</v>
      </c>
      <c r="B19" s="85">
        <v>39359</v>
      </c>
      <c r="C19" s="86">
        <v>31500</v>
      </c>
      <c r="D19" s="86"/>
      <c r="E19" s="86"/>
      <c r="F19" s="87">
        <v>78950</v>
      </c>
      <c r="G19" s="88" t="s">
        <v>137</v>
      </c>
      <c r="H19" s="88" t="s">
        <v>138</v>
      </c>
      <c r="I19" s="89"/>
      <c r="J19" s="90">
        <v>1591</v>
      </c>
      <c r="K19" s="91">
        <v>1.26</v>
      </c>
      <c r="L19" s="92" t="s">
        <v>139</v>
      </c>
      <c r="M19" s="104" t="s">
        <v>140</v>
      </c>
      <c r="N19" s="2"/>
    </row>
    <row r="20" spans="1:14" s="32" customFormat="1" ht="113.25" customHeight="1">
      <c r="A20" s="84" t="s">
        <v>141</v>
      </c>
      <c r="B20" s="85">
        <v>39399</v>
      </c>
      <c r="C20" s="86">
        <v>1500</v>
      </c>
      <c r="D20" s="86">
        <v>150</v>
      </c>
      <c r="E20" s="86"/>
      <c r="F20" s="112" t="s">
        <v>133</v>
      </c>
      <c r="G20" s="88" t="s">
        <v>142</v>
      </c>
      <c r="H20" s="88" t="s">
        <v>143</v>
      </c>
      <c r="I20" s="89"/>
      <c r="J20" s="90">
        <v>59512</v>
      </c>
      <c r="K20" s="91">
        <v>0.06</v>
      </c>
      <c r="L20" s="92" t="s">
        <v>120</v>
      </c>
      <c r="M20" s="104" t="s">
        <v>144</v>
      </c>
      <c r="N20" s="2"/>
    </row>
    <row r="21" spans="1:14" ht="21" customHeight="1" thickBot="1">
      <c r="A21" s="33" t="s">
        <v>19</v>
      </c>
      <c r="B21" s="33"/>
      <c r="C21" s="34">
        <f>SUM(C8:C20)</f>
        <v>229625</v>
      </c>
      <c r="D21" s="34">
        <f>SUM(D8:D20)</f>
        <v>17729.5</v>
      </c>
      <c r="E21" s="34"/>
      <c r="F21" s="35"/>
      <c r="G21" s="36"/>
      <c r="H21" s="37"/>
      <c r="I21" s="38"/>
      <c r="J21" s="39"/>
      <c r="K21" s="40">
        <f>SUM(K8:K20)</f>
        <v>8.8050000000000015</v>
      </c>
      <c r="L21" s="41"/>
      <c r="M21" s="107"/>
    </row>
    <row r="22" spans="1:14" ht="8.25" customHeight="1" thickTop="1">
      <c r="A22" s="5"/>
      <c r="B22" s="45"/>
      <c r="G22" s="48"/>
      <c r="I22" s="50"/>
      <c r="J22" s="51"/>
      <c r="K22" s="52"/>
      <c r="L22" s="53"/>
      <c r="M22" s="108"/>
    </row>
    <row r="23" spans="1:14" s="81" customFormat="1" ht="21" customHeight="1">
      <c r="A23" s="70" t="s">
        <v>49</v>
      </c>
      <c r="B23" s="71"/>
      <c r="C23" s="72"/>
      <c r="D23" s="72"/>
      <c r="E23" s="72"/>
      <c r="F23" s="73"/>
      <c r="G23" s="74"/>
      <c r="H23" s="75"/>
      <c r="I23" s="76"/>
      <c r="J23" s="77"/>
      <c r="K23" s="78"/>
      <c r="L23" s="79"/>
      <c r="M23" s="108"/>
    </row>
    <row r="24" spans="1:14" s="81" customFormat="1" ht="19.5" customHeight="1">
      <c r="A24" s="70" t="s">
        <v>48</v>
      </c>
      <c r="B24" s="71"/>
      <c r="C24" s="72"/>
      <c r="D24" s="72"/>
      <c r="E24" s="72"/>
      <c r="F24" s="73"/>
      <c r="G24" s="74"/>
      <c r="H24" s="75"/>
      <c r="I24" s="76"/>
      <c r="J24" s="77"/>
      <c r="K24" s="78"/>
      <c r="L24" s="79"/>
      <c r="M24" s="108"/>
    </row>
    <row r="25" spans="1:14" s="81" customFormat="1" ht="18.75">
      <c r="A25" s="70" t="s">
        <v>60</v>
      </c>
      <c r="B25" s="71"/>
      <c r="C25" s="72"/>
      <c r="D25" s="72"/>
      <c r="E25" s="72"/>
      <c r="F25" s="73"/>
      <c r="G25" s="74"/>
      <c r="H25" s="75"/>
      <c r="I25" s="76"/>
      <c r="J25" s="77"/>
      <c r="K25" s="78"/>
      <c r="L25" s="79"/>
      <c r="M25" s="108"/>
    </row>
    <row r="26" spans="1:14" s="81" customFormat="1" ht="18.75">
      <c r="A26" s="81" t="s">
        <v>27</v>
      </c>
      <c r="B26" s="71"/>
      <c r="C26" s="72"/>
      <c r="D26" s="72"/>
      <c r="E26" s="72"/>
      <c r="F26" s="73"/>
      <c r="G26" s="74"/>
      <c r="H26" s="75"/>
      <c r="I26" s="76"/>
      <c r="J26" s="77"/>
      <c r="K26" s="78"/>
      <c r="L26" s="79"/>
      <c r="M26" s="108"/>
    </row>
    <row r="27" spans="1:14" ht="18.75">
      <c r="A27" s="81"/>
      <c r="B27" s="1"/>
      <c r="C27" s="72"/>
      <c r="D27" s="72"/>
      <c r="E27" s="72"/>
      <c r="G27" s="48"/>
      <c r="I27" s="50"/>
      <c r="J27" s="51"/>
      <c r="K27" s="52"/>
      <c r="L27" s="53"/>
      <c r="M27" s="108"/>
    </row>
    <row r="28" spans="1:14" ht="18.75">
      <c r="A28" s="113" t="s">
        <v>145</v>
      </c>
      <c r="B28" s="45"/>
      <c r="I28" s="50"/>
      <c r="J28" s="51"/>
      <c r="K28" s="52"/>
      <c r="L28" s="53"/>
      <c r="M28" s="108"/>
    </row>
    <row r="29" spans="1:14" ht="18.75">
      <c r="A29" s="114" t="s">
        <v>146</v>
      </c>
      <c r="B29" s="115"/>
      <c r="C29" s="116"/>
      <c r="D29" s="116"/>
      <c r="E29" s="116"/>
      <c r="F29" s="117"/>
      <c r="G29" s="118"/>
      <c r="H29" s="119"/>
      <c r="I29" s="120"/>
      <c r="J29" s="121"/>
      <c r="K29" s="52"/>
      <c r="L29" s="56"/>
      <c r="M29" s="108"/>
    </row>
    <row r="30" spans="1:14" ht="18.75">
      <c r="A30" s="122" t="s">
        <v>147</v>
      </c>
      <c r="B30" s="115"/>
      <c r="C30" s="116"/>
      <c r="D30" s="116"/>
      <c r="E30" s="116"/>
      <c r="F30" s="117"/>
      <c r="G30" s="118"/>
      <c r="H30" s="118"/>
      <c r="I30" s="123"/>
      <c r="J30" s="124"/>
      <c r="K30" s="52"/>
      <c r="L30" s="56"/>
      <c r="M30" s="108"/>
    </row>
    <row r="31" spans="1:14" ht="18.75">
      <c r="A31" s="114" t="s">
        <v>148</v>
      </c>
      <c r="B31" s="115"/>
      <c r="C31" s="116"/>
      <c r="D31" s="116"/>
      <c r="E31" s="116"/>
      <c r="F31" s="117"/>
      <c r="G31" s="118"/>
      <c r="H31" s="118"/>
      <c r="I31" s="123"/>
      <c r="J31" s="125"/>
      <c r="L31" s="56"/>
      <c r="M31" s="108"/>
    </row>
    <row r="32" spans="1:14">
      <c r="I32" s="50"/>
      <c r="J32" s="51"/>
      <c r="K32" s="52"/>
      <c r="L32" s="56"/>
      <c r="M32" s="108"/>
    </row>
    <row r="33" spans="1:13">
      <c r="A33" s="5"/>
      <c r="B33" s="45"/>
      <c r="I33" s="50"/>
      <c r="J33" s="51"/>
      <c r="K33" s="52"/>
      <c r="L33" s="56"/>
      <c r="M33" s="54"/>
    </row>
    <row r="34" spans="1:13">
      <c r="A34" s="5"/>
      <c r="B34" s="45"/>
      <c r="I34" s="50"/>
      <c r="J34" s="51"/>
      <c r="K34" s="52"/>
      <c r="L34" s="56"/>
      <c r="M34" s="54"/>
    </row>
    <row r="35" spans="1:13">
      <c r="A35" s="5"/>
      <c r="B35" s="45"/>
      <c r="I35" s="50"/>
      <c r="J35" s="51"/>
      <c r="K35" s="52"/>
      <c r="L35" s="56"/>
      <c r="M35" s="54"/>
    </row>
    <row r="36" spans="1:13">
      <c r="A36" s="5"/>
      <c r="B36" s="45"/>
      <c r="I36" s="50"/>
      <c r="J36" s="51"/>
      <c r="K36" s="52"/>
      <c r="L36" s="53"/>
      <c r="M36" s="54"/>
    </row>
    <row r="37" spans="1:13">
      <c r="A37" s="5"/>
      <c r="B37" s="45"/>
      <c r="G37" s="48"/>
      <c r="I37" s="50"/>
      <c r="J37" s="51"/>
      <c r="K37" s="52"/>
      <c r="L37" s="53"/>
      <c r="M37" s="54"/>
    </row>
    <row r="38" spans="1:13">
      <c r="A38" s="5"/>
      <c r="B38" s="45"/>
      <c r="G38" s="48"/>
      <c r="I38" s="50"/>
      <c r="J38" s="5"/>
      <c r="K38" s="52"/>
      <c r="M38" s="59"/>
    </row>
    <row r="39" spans="1:13">
      <c r="A39" s="5"/>
      <c r="B39" s="45"/>
      <c r="G39" s="48"/>
      <c r="I39" s="50"/>
      <c r="J39" s="5"/>
      <c r="K39" s="52"/>
      <c r="M39" s="59"/>
    </row>
    <row r="40" spans="1:13">
      <c r="A40" s="5"/>
      <c r="B40" s="45"/>
      <c r="G40" s="48"/>
      <c r="I40" s="50"/>
      <c r="J40" s="5"/>
      <c r="K40" s="52"/>
      <c r="M40" s="59"/>
    </row>
    <row r="41" spans="1:13">
      <c r="B41" s="45"/>
    </row>
  </sheetData>
  <mergeCells count="4">
    <mergeCell ref="B4:C4"/>
    <mergeCell ref="A1:M1"/>
    <mergeCell ref="A2:M2"/>
    <mergeCell ref="A3:M3"/>
  </mergeCells>
  <phoneticPr fontId="1" type="noConversion"/>
  <pageMargins left="0.75" right="0.75" top="1" bottom="1" header="0.5" footer="0.5"/>
  <headerFooter alignWithMargins="0"/>
  <legacyDrawing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3"/>
  <sheetViews>
    <sheetView workbookViewId="0">
      <selection activeCell="A9" sqref="A9"/>
    </sheetView>
  </sheetViews>
  <sheetFormatPr defaultRowHeight="15.75"/>
  <cols>
    <col min="1" max="1" width="19" style="2" customWidth="1"/>
    <col min="2" max="2" width="13" style="14" customWidth="1"/>
    <col min="3" max="3" width="18.33203125" style="46" customWidth="1"/>
    <col min="4" max="4" width="16.21875" style="46" customWidth="1"/>
    <col min="5" max="6" width="15.33203125" style="46" hidden="1" customWidth="1"/>
    <col min="7" max="7" width="27.44140625" style="47" customWidth="1"/>
    <col min="8" max="8" width="23.5546875" style="49" customWidth="1"/>
    <col min="9" max="9" width="20.33203125" style="49" customWidth="1"/>
    <col min="10" max="10" width="16.33203125" style="61" hidden="1" customWidth="1"/>
    <col min="11" max="11" width="9.77734375" style="2" customWidth="1"/>
    <col min="12" max="12" width="12.109375" style="57" customWidth="1"/>
    <col min="13" max="13" width="26" style="57" customWidth="1"/>
    <col min="14" max="14" width="19.21875" style="2" customWidth="1"/>
    <col min="15" max="15" width="64.33203125" style="62" customWidth="1"/>
    <col min="16" max="16384" width="8.88671875" style="2"/>
  </cols>
  <sheetData>
    <row r="1" spans="1:15" s="4" customFormat="1" ht="23.25">
      <c r="A1" s="206" t="s">
        <v>223</v>
      </c>
      <c r="B1" s="206"/>
      <c r="C1" s="206"/>
      <c r="D1" s="206"/>
      <c r="E1" s="206"/>
      <c r="F1" s="206"/>
      <c r="G1" s="206"/>
      <c r="H1" s="206"/>
      <c r="I1" s="206"/>
      <c r="J1" s="206"/>
      <c r="K1" s="206"/>
      <c r="L1" s="206"/>
      <c r="M1" s="206"/>
      <c r="N1" s="206"/>
      <c r="O1" s="206"/>
    </row>
    <row r="2" spans="1:15" s="4" customFormat="1" ht="23.25">
      <c r="A2" s="206" t="s">
        <v>397</v>
      </c>
      <c r="B2" s="206"/>
      <c r="C2" s="206"/>
      <c r="D2" s="206"/>
      <c r="E2" s="206"/>
      <c r="F2" s="206"/>
      <c r="G2" s="206"/>
      <c r="H2" s="206"/>
      <c r="I2" s="206"/>
      <c r="J2" s="206"/>
      <c r="K2" s="206"/>
      <c r="L2" s="206"/>
      <c r="M2" s="206"/>
      <c r="N2" s="206"/>
      <c r="O2" s="206"/>
    </row>
    <row r="3" spans="1:15" s="4" customFormat="1" ht="23.25">
      <c r="A3" s="207" t="s">
        <v>398</v>
      </c>
      <c r="B3" s="207"/>
      <c r="C3" s="207"/>
      <c r="D3" s="207"/>
      <c r="E3" s="207"/>
      <c r="F3" s="207"/>
      <c r="G3" s="207"/>
      <c r="H3" s="207"/>
      <c r="I3" s="207"/>
      <c r="J3" s="207"/>
      <c r="K3" s="207"/>
      <c r="L3" s="207"/>
      <c r="M3" s="207"/>
      <c r="N3" s="207"/>
      <c r="O3" s="207"/>
    </row>
    <row r="4" spans="1:15" s="4" customFormat="1" ht="21" customHeight="1" thickBot="1">
      <c r="A4" s="98" t="s">
        <v>1</v>
      </c>
      <c r="B4" s="210"/>
      <c r="C4" s="211"/>
      <c r="D4" s="99"/>
      <c r="E4" s="99"/>
      <c r="F4" s="99"/>
      <c r="G4" s="64"/>
      <c r="H4" s="65"/>
      <c r="I4" s="66"/>
      <c r="J4" s="67" t="s">
        <v>2</v>
      </c>
      <c r="K4" s="68" t="s">
        <v>2</v>
      </c>
      <c r="L4" s="69" t="s">
        <v>2</v>
      </c>
      <c r="M4" s="69"/>
      <c r="O4" s="83"/>
    </row>
    <row r="5" spans="1:15" s="14" customFormat="1" ht="16.5" thickTop="1">
      <c r="A5" s="6" t="s">
        <v>3</v>
      </c>
      <c r="B5" s="6" t="s">
        <v>7</v>
      </c>
      <c r="C5" s="109" t="s">
        <v>8</v>
      </c>
      <c r="D5" s="7" t="s">
        <v>8</v>
      </c>
      <c r="E5" s="109" t="s">
        <v>8</v>
      </c>
      <c r="F5" s="109" t="s">
        <v>8</v>
      </c>
      <c r="G5" s="8" t="s">
        <v>195</v>
      </c>
      <c r="H5" s="6" t="s">
        <v>21</v>
      </c>
      <c r="I5" s="9"/>
      <c r="J5" s="60" t="s">
        <v>5</v>
      </c>
      <c r="K5" s="6"/>
      <c r="L5" s="10"/>
      <c r="M5" s="10"/>
      <c r="N5" s="9"/>
      <c r="O5" s="11"/>
    </row>
    <row r="6" spans="1:15" s="14" customFormat="1">
      <c r="A6" s="15" t="s">
        <v>6</v>
      </c>
      <c r="B6" s="15" t="s">
        <v>12</v>
      </c>
      <c r="C6" s="16" t="s">
        <v>12</v>
      </c>
      <c r="D6" s="16" t="s">
        <v>12</v>
      </c>
      <c r="E6" s="110" t="s">
        <v>12</v>
      </c>
      <c r="F6" s="16" t="s">
        <v>12</v>
      </c>
      <c r="G6" s="17" t="s">
        <v>194</v>
      </c>
      <c r="H6" s="15" t="s">
        <v>22</v>
      </c>
      <c r="I6" s="18" t="s">
        <v>14</v>
      </c>
      <c r="J6" s="19" t="s">
        <v>10</v>
      </c>
      <c r="K6" s="15"/>
      <c r="L6" s="20"/>
      <c r="M6" s="130"/>
      <c r="N6" s="18" t="s">
        <v>207</v>
      </c>
      <c r="O6" s="21"/>
    </row>
    <row r="7" spans="1:15" s="14" customFormat="1" ht="32.25" thickBot="1">
      <c r="A7" s="22" t="s">
        <v>11</v>
      </c>
      <c r="B7" s="22" t="s">
        <v>26</v>
      </c>
      <c r="C7" s="23" t="s">
        <v>75</v>
      </c>
      <c r="D7" s="23" t="s">
        <v>124</v>
      </c>
      <c r="E7" s="111" t="s">
        <v>125</v>
      </c>
      <c r="F7" s="23" t="s">
        <v>254</v>
      </c>
      <c r="G7" s="24" t="s">
        <v>13</v>
      </c>
      <c r="H7" s="22" t="s">
        <v>23</v>
      </c>
      <c r="I7" s="25"/>
      <c r="J7" s="26" t="s">
        <v>15</v>
      </c>
      <c r="K7" s="22" t="s">
        <v>24</v>
      </c>
      <c r="L7" s="27" t="s">
        <v>16</v>
      </c>
      <c r="M7" s="25" t="s">
        <v>17</v>
      </c>
      <c r="N7" s="25" t="s">
        <v>208</v>
      </c>
      <c r="O7" s="28" t="s">
        <v>18</v>
      </c>
    </row>
    <row r="8" spans="1:15" s="32" customFormat="1" ht="16.5" thickTop="1">
      <c r="A8" s="84"/>
      <c r="B8" s="85"/>
      <c r="C8" s="86"/>
      <c r="D8" s="86"/>
      <c r="E8" s="86"/>
      <c r="F8" s="86"/>
      <c r="G8" s="87"/>
      <c r="H8" s="88"/>
      <c r="I8" s="88"/>
      <c r="J8" s="89"/>
      <c r="K8" s="90"/>
      <c r="L8" s="100"/>
      <c r="M8" s="100"/>
      <c r="N8" s="92"/>
      <c r="O8" s="96"/>
    </row>
    <row r="9" spans="1:15" s="32" customFormat="1" ht="99" customHeight="1">
      <c r="A9" s="128" t="s">
        <v>400</v>
      </c>
      <c r="B9" s="85"/>
      <c r="C9" s="86"/>
      <c r="D9" s="86"/>
      <c r="E9" s="86"/>
      <c r="F9" s="86"/>
      <c r="G9" s="87"/>
      <c r="H9" s="90"/>
      <c r="I9" s="90"/>
      <c r="J9" s="89"/>
      <c r="K9" s="90"/>
      <c r="L9" s="165"/>
      <c r="M9" s="91"/>
      <c r="N9" s="131"/>
      <c r="O9" s="194"/>
    </row>
    <row r="10" spans="1:15" s="32" customFormat="1" ht="99.75" customHeight="1">
      <c r="A10" s="128"/>
      <c r="B10" s="85"/>
      <c r="C10" s="86"/>
      <c r="D10" s="86"/>
      <c r="E10" s="86"/>
      <c r="F10" s="86"/>
      <c r="G10" s="87"/>
      <c r="H10" s="90"/>
      <c r="I10" s="90"/>
      <c r="J10" s="89"/>
      <c r="K10" s="90"/>
      <c r="L10" s="165"/>
      <c r="M10" s="91"/>
      <c r="N10" s="131"/>
      <c r="O10" s="194"/>
    </row>
    <row r="11" spans="1:15" s="32" customFormat="1" ht="128.25" customHeight="1">
      <c r="A11" s="128"/>
      <c r="B11" s="85"/>
      <c r="C11" s="86"/>
      <c r="D11" s="86"/>
      <c r="E11" s="86"/>
      <c r="F11" s="86"/>
      <c r="G11" s="87"/>
      <c r="H11" s="90"/>
      <c r="I11" s="131"/>
      <c r="J11" s="152"/>
      <c r="K11" s="159"/>
      <c r="L11" s="166"/>
      <c r="M11" s="159"/>
      <c r="N11" s="159"/>
      <c r="O11" s="158"/>
    </row>
    <row r="12" spans="1:15" s="32" customFormat="1" ht="96.75" customHeight="1">
      <c r="A12" s="128"/>
      <c r="B12" s="85"/>
      <c r="C12" s="86"/>
      <c r="D12" s="86"/>
      <c r="E12" s="86"/>
      <c r="F12" s="86"/>
      <c r="G12" s="87"/>
      <c r="H12" s="90"/>
      <c r="I12" s="131"/>
      <c r="J12" s="153"/>
      <c r="K12" s="159"/>
      <c r="L12" s="166"/>
      <c r="M12" s="159"/>
      <c r="N12" s="159"/>
      <c r="O12" s="158"/>
    </row>
    <row r="13" spans="1:15" s="32" customFormat="1" ht="88.5" customHeight="1">
      <c r="A13" s="128"/>
      <c r="B13" s="85"/>
      <c r="C13" s="127"/>
      <c r="D13" s="127"/>
      <c r="E13" s="127"/>
      <c r="F13" s="127"/>
      <c r="G13" s="154"/>
      <c r="H13" s="155"/>
      <c r="I13" s="155"/>
      <c r="J13" s="156"/>
      <c r="K13" s="155"/>
      <c r="L13" s="165"/>
      <c r="M13" s="91"/>
      <c r="N13" s="128"/>
      <c r="O13" s="157"/>
    </row>
    <row r="14" spans="1:15" s="32" customFormat="1" ht="92.25" customHeight="1">
      <c r="A14" s="128"/>
      <c r="B14" s="85"/>
      <c r="C14" s="127"/>
      <c r="D14" s="127"/>
      <c r="E14" s="127"/>
      <c r="F14" s="127"/>
      <c r="G14" s="154"/>
      <c r="H14" s="155"/>
      <c r="I14" s="155"/>
      <c r="J14" s="156"/>
      <c r="K14" s="155"/>
      <c r="L14" s="165"/>
      <c r="M14" s="91"/>
      <c r="N14" s="128"/>
      <c r="O14" s="157"/>
    </row>
    <row r="15" spans="1:15" s="32" customFormat="1" ht="115.5" customHeight="1">
      <c r="A15" s="128"/>
      <c r="B15" s="85"/>
      <c r="C15" s="127"/>
      <c r="D15" s="127"/>
      <c r="E15" s="127"/>
      <c r="F15" s="127"/>
      <c r="G15" s="154"/>
      <c r="H15" s="155"/>
      <c r="I15" s="155"/>
      <c r="J15" s="156"/>
      <c r="K15" s="155"/>
      <c r="L15" s="165"/>
      <c r="M15" s="91"/>
      <c r="N15" s="128"/>
      <c r="O15" s="151"/>
    </row>
    <row r="16" spans="1:15" s="32" customFormat="1" ht="114" customHeight="1">
      <c r="A16" s="128"/>
      <c r="B16" s="85"/>
      <c r="C16" s="127"/>
      <c r="D16" s="127"/>
      <c r="E16" s="127"/>
      <c r="F16" s="127"/>
      <c r="G16" s="154"/>
      <c r="H16" s="155"/>
      <c r="I16" s="155"/>
      <c r="J16" s="156"/>
      <c r="K16" s="155"/>
      <c r="L16" s="165"/>
      <c r="M16" s="91"/>
      <c r="N16" s="128"/>
      <c r="O16" s="151"/>
    </row>
    <row r="17" spans="1:15" s="32" customFormat="1" ht="114" customHeight="1">
      <c r="A17" s="128"/>
      <c r="B17" s="85"/>
      <c r="C17" s="127"/>
      <c r="D17" s="127"/>
      <c r="E17" s="127"/>
      <c r="F17" s="127"/>
      <c r="G17" s="154"/>
      <c r="H17" s="155"/>
      <c r="I17" s="155"/>
      <c r="J17" s="156"/>
      <c r="K17" s="155"/>
      <c r="L17" s="165"/>
      <c r="M17" s="91"/>
      <c r="N17" s="128"/>
      <c r="O17" s="151"/>
    </row>
    <row r="18" spans="1:15" s="32" customFormat="1" ht="114" customHeight="1">
      <c r="A18" s="128"/>
      <c r="B18" s="85"/>
      <c r="C18" s="127"/>
      <c r="D18" s="127"/>
      <c r="E18" s="127"/>
      <c r="F18" s="127"/>
      <c r="G18" s="154"/>
      <c r="H18" s="155"/>
      <c r="I18" s="155"/>
      <c r="J18" s="156"/>
      <c r="K18" s="155"/>
      <c r="L18" s="165"/>
      <c r="M18" s="91"/>
      <c r="N18" s="128"/>
      <c r="O18" s="151"/>
    </row>
    <row r="19" spans="1:15" s="32" customFormat="1" ht="114" customHeight="1">
      <c r="A19" s="128"/>
      <c r="B19" s="85"/>
      <c r="C19" s="127"/>
      <c r="D19" s="127"/>
      <c r="E19" s="127"/>
      <c r="F19" s="127"/>
      <c r="G19" s="154"/>
      <c r="H19" s="155"/>
      <c r="I19" s="155"/>
      <c r="J19" s="156"/>
      <c r="K19" s="155"/>
      <c r="L19" s="165"/>
      <c r="M19" s="91"/>
      <c r="N19" s="128"/>
      <c r="O19" s="155"/>
    </row>
    <row r="20" spans="1:15" s="32" customFormat="1" ht="114" customHeight="1">
      <c r="A20" s="128"/>
      <c r="B20" s="85"/>
      <c r="C20" s="127"/>
      <c r="D20" s="127"/>
      <c r="E20" s="127"/>
      <c r="F20" s="127"/>
      <c r="G20" s="154"/>
      <c r="H20" s="155"/>
      <c r="I20" s="155"/>
      <c r="J20" s="156"/>
      <c r="K20" s="155"/>
      <c r="L20" s="165"/>
      <c r="M20" s="91"/>
      <c r="N20" s="128"/>
      <c r="O20" s="155"/>
    </row>
    <row r="21" spans="1:15" s="32" customFormat="1" ht="114" customHeight="1">
      <c r="A21" s="128"/>
      <c r="B21" s="85"/>
      <c r="C21" s="127"/>
      <c r="D21" s="127"/>
      <c r="E21" s="127"/>
      <c r="F21" s="127"/>
      <c r="G21" s="154"/>
      <c r="H21" s="155"/>
      <c r="I21" s="155"/>
      <c r="J21" s="156"/>
      <c r="K21" s="155"/>
      <c r="L21" s="165"/>
      <c r="M21" s="91"/>
      <c r="N21" s="128"/>
      <c r="O21" s="155"/>
    </row>
    <row r="22" spans="1:15" s="32" customFormat="1" ht="72.75" customHeight="1">
      <c r="A22" s="128"/>
      <c r="B22" s="85"/>
      <c r="C22" s="86"/>
      <c r="D22" s="86"/>
      <c r="E22" s="86"/>
      <c r="F22" s="86"/>
      <c r="G22" s="87"/>
      <c r="H22" s="90"/>
      <c r="I22" s="128"/>
      <c r="J22" s="89"/>
      <c r="K22" s="90"/>
      <c r="L22" s="165"/>
      <c r="M22" s="91"/>
      <c r="N22" s="90"/>
      <c r="O22" s="150"/>
    </row>
    <row r="23" spans="1:15" ht="21" customHeight="1" thickBot="1">
      <c r="A23" s="33" t="s">
        <v>19</v>
      </c>
      <c r="B23" s="33"/>
      <c r="C23" s="34">
        <f>SUM(C8:C22)</f>
        <v>0</v>
      </c>
      <c r="D23" s="34">
        <f>SUM(D8:D22)</f>
        <v>0</v>
      </c>
      <c r="E23" s="34">
        <f>SUM(E8:E21)</f>
        <v>0</v>
      </c>
      <c r="F23" s="34">
        <f>SUM(F8:F22)</f>
        <v>0</v>
      </c>
      <c r="G23" s="35"/>
      <c r="H23" s="36"/>
      <c r="I23" s="37"/>
      <c r="J23" s="38"/>
      <c r="K23" s="39"/>
      <c r="L23" s="167">
        <f>SUM(L8:L21)</f>
        <v>0</v>
      </c>
      <c r="M23" s="40"/>
      <c r="N23" s="41"/>
      <c r="O23" s="149"/>
    </row>
    <row r="24" spans="1:15" s="81" customFormat="1" ht="21" customHeight="1" thickTop="1">
      <c r="A24" s="5"/>
      <c r="B24" s="71"/>
      <c r="C24" s="72"/>
      <c r="D24" s="72"/>
      <c r="E24" s="72"/>
      <c r="F24" s="72"/>
      <c r="G24" s="73"/>
      <c r="H24" s="140" t="s">
        <v>257</v>
      </c>
      <c r="I24" s="138"/>
      <c r="J24" s="139"/>
      <c r="K24" s="141"/>
      <c r="L24" s="142"/>
      <c r="M24" s="142"/>
      <c r="N24" s="79"/>
      <c r="O24" s="2"/>
    </row>
    <row r="25" spans="1:15" s="81" customFormat="1" ht="19.5" customHeight="1">
      <c r="A25" s="70" t="s">
        <v>325</v>
      </c>
      <c r="B25" s="71"/>
      <c r="C25" s="72"/>
      <c r="D25" s="72"/>
      <c r="E25" s="72"/>
      <c r="F25" s="72"/>
      <c r="G25" s="73"/>
      <c r="H25" s="137">
        <f>C23+D23</f>
        <v>0</v>
      </c>
      <c r="I25" s="135"/>
      <c r="J25" s="136"/>
      <c r="K25" s="143"/>
      <c r="L25" s="144"/>
      <c r="M25" s="144"/>
      <c r="N25" s="53"/>
      <c r="O25" s="2"/>
    </row>
    <row r="26" spans="1:15" s="81" customFormat="1" ht="19.5" customHeight="1">
      <c r="A26" s="70" t="s">
        <v>327</v>
      </c>
      <c r="B26" s="71"/>
      <c r="C26" s="72"/>
      <c r="D26" s="72"/>
      <c r="E26" s="72"/>
      <c r="F26" s="72"/>
      <c r="G26" s="73"/>
      <c r="H26" s="2"/>
      <c r="I26" s="49"/>
      <c r="J26" s="50"/>
      <c r="K26" s="51"/>
      <c r="L26" s="52"/>
      <c r="M26" s="52"/>
      <c r="N26" s="53"/>
      <c r="O26" s="2"/>
    </row>
    <row r="27" spans="1:15" s="81" customFormat="1" ht="18.75">
      <c r="A27" s="70" t="s">
        <v>326</v>
      </c>
      <c r="B27" s="71"/>
      <c r="C27" s="72"/>
      <c r="D27" s="72"/>
      <c r="E27" s="72"/>
      <c r="F27" s="72"/>
      <c r="G27" s="73"/>
      <c r="H27" s="138" t="s">
        <v>258</v>
      </c>
      <c r="I27" s="135"/>
      <c r="J27" s="136"/>
      <c r="K27" s="51"/>
      <c r="L27" s="52"/>
      <c r="M27" s="52"/>
      <c r="N27" s="56"/>
      <c r="O27" s="2"/>
    </row>
    <row r="28" spans="1:15" s="81" customFormat="1" ht="18.75">
      <c r="A28" s="70" t="s">
        <v>219</v>
      </c>
      <c r="B28" s="71"/>
      <c r="C28" s="72"/>
      <c r="D28" s="72"/>
      <c r="E28" s="72"/>
      <c r="F28" s="72"/>
      <c r="G28" s="73"/>
      <c r="H28" s="137">
        <f>D23</f>
        <v>0</v>
      </c>
      <c r="I28" s="138"/>
      <c r="J28" s="139"/>
      <c r="K28" s="141"/>
      <c r="L28" s="144"/>
      <c r="M28" s="144"/>
      <c r="N28" s="145"/>
      <c r="O28" s="2"/>
    </row>
    <row r="29" spans="1:15" ht="18.75">
      <c r="A29" s="81"/>
      <c r="B29" s="1"/>
      <c r="C29" s="72"/>
      <c r="D29" s="72"/>
      <c r="E29" s="72"/>
      <c r="F29" s="72"/>
      <c r="H29" s="75"/>
      <c r="I29" s="75"/>
      <c r="J29" s="76"/>
      <c r="K29" s="79"/>
      <c r="N29" s="56"/>
      <c r="O29" s="108"/>
    </row>
    <row r="30" spans="1:15" ht="18.75">
      <c r="A30" s="81"/>
      <c r="B30" s="45"/>
      <c r="H30" s="135" t="s">
        <v>399</v>
      </c>
      <c r="I30" s="135"/>
      <c r="J30" s="136"/>
      <c r="K30" s="51"/>
      <c r="L30" s="52"/>
      <c r="M30" s="52"/>
      <c r="N30" s="56"/>
      <c r="O30" s="108"/>
    </row>
    <row r="31" spans="1:15" ht="18.75">
      <c r="A31" s="113" t="s">
        <v>145</v>
      </c>
      <c r="B31" s="71"/>
      <c r="C31" s="72"/>
      <c r="D31" s="72"/>
      <c r="E31" s="72"/>
      <c r="F31" s="72"/>
      <c r="G31" s="73"/>
      <c r="H31" s="137">
        <f>C23+D23</f>
        <v>0</v>
      </c>
      <c r="I31" s="135"/>
      <c r="J31" s="136"/>
      <c r="K31" s="51"/>
      <c r="L31" s="52"/>
      <c r="M31" s="52"/>
      <c r="N31" s="56"/>
      <c r="O31" s="108"/>
    </row>
    <row r="32" spans="1:15" ht="18.75">
      <c r="A32" s="114" t="s">
        <v>281</v>
      </c>
      <c r="B32" s="71"/>
      <c r="C32" s="72"/>
      <c r="D32" s="72"/>
      <c r="E32" s="72"/>
      <c r="F32" s="72"/>
      <c r="G32" s="73"/>
      <c r="J32" s="50"/>
      <c r="K32" s="51"/>
      <c r="L32" s="52"/>
      <c r="M32" s="52"/>
      <c r="N32" s="56"/>
      <c r="O32" s="108"/>
    </row>
    <row r="33" spans="1:15" ht="18.75">
      <c r="A33" s="122"/>
      <c r="B33" s="71"/>
      <c r="C33" s="72"/>
      <c r="D33" s="72"/>
      <c r="E33" s="72"/>
      <c r="F33" s="72"/>
      <c r="G33" s="73"/>
      <c r="H33" s="2"/>
      <c r="I33" s="2"/>
      <c r="J33" s="2"/>
      <c r="L33" s="2"/>
      <c r="M33" s="2"/>
      <c r="O33" s="108"/>
    </row>
    <row r="34" spans="1:15" ht="18.75">
      <c r="A34" s="70"/>
      <c r="H34" s="2"/>
      <c r="I34" s="2"/>
      <c r="J34" s="2"/>
      <c r="L34" s="2"/>
      <c r="M34" s="2"/>
      <c r="O34" s="108"/>
    </row>
    <row r="35" spans="1:15">
      <c r="B35" s="45"/>
      <c r="H35" s="2"/>
      <c r="I35" s="2"/>
      <c r="J35" s="2"/>
      <c r="L35" s="2"/>
      <c r="M35" s="2"/>
      <c r="O35" s="54"/>
    </row>
    <row r="36" spans="1:15">
      <c r="A36" s="5"/>
      <c r="B36" s="45"/>
      <c r="H36" s="2"/>
      <c r="I36" s="2"/>
      <c r="J36" s="2"/>
      <c r="L36" s="2"/>
      <c r="M36" s="2"/>
      <c r="O36" s="54"/>
    </row>
    <row r="37" spans="1:15">
      <c r="A37" s="5"/>
      <c r="B37" s="45"/>
      <c r="J37" s="50"/>
      <c r="K37" s="51"/>
      <c r="L37" s="52"/>
      <c r="M37" s="52"/>
      <c r="N37" s="56"/>
      <c r="O37" s="54"/>
    </row>
    <row r="38" spans="1:15">
      <c r="A38" s="5"/>
      <c r="B38" s="45"/>
      <c r="J38" s="50"/>
      <c r="K38" s="51"/>
      <c r="L38" s="52"/>
      <c r="M38" s="52"/>
      <c r="N38" s="53"/>
      <c r="O38" s="54"/>
    </row>
    <row r="39" spans="1:15">
      <c r="A39" s="5"/>
      <c r="B39" s="45"/>
      <c r="H39" s="48"/>
      <c r="J39" s="50"/>
      <c r="K39" s="51"/>
      <c r="L39" s="52"/>
      <c r="M39" s="52"/>
      <c r="N39" s="53"/>
      <c r="O39" s="54"/>
    </row>
    <row r="40" spans="1:15">
      <c r="A40" s="5"/>
      <c r="B40" s="45"/>
      <c r="H40" s="48"/>
      <c r="J40" s="50"/>
      <c r="K40" s="5"/>
      <c r="L40" s="52"/>
      <c r="M40" s="52"/>
      <c r="O40" s="59"/>
    </row>
    <row r="41" spans="1:15">
      <c r="A41" s="5"/>
      <c r="B41" s="45"/>
      <c r="H41" s="48"/>
      <c r="J41" s="50"/>
      <c r="K41" s="5"/>
      <c r="L41" s="52"/>
      <c r="M41" s="52"/>
      <c r="O41" s="59"/>
    </row>
    <row r="42" spans="1:15">
      <c r="A42" s="5"/>
      <c r="B42" s="161"/>
      <c r="H42" s="48"/>
      <c r="J42" s="50"/>
      <c r="K42" s="5"/>
      <c r="L42" s="52"/>
      <c r="M42" s="52"/>
      <c r="O42" s="59"/>
    </row>
    <row r="43" spans="1:15">
      <c r="A43" s="5"/>
      <c r="B43" s="161"/>
    </row>
  </sheetData>
  <mergeCells count="4">
    <mergeCell ref="A1:O1"/>
    <mergeCell ref="A2:O2"/>
    <mergeCell ref="A3:O3"/>
    <mergeCell ref="B4:C4"/>
  </mergeCells>
  <pageMargins left="0.7" right="0.7" top="0.75" bottom="0.75" header="0.3" footer="0.3"/>
  <legacy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33"/>
  <sheetViews>
    <sheetView tabSelected="1" view="pageBreakPreview" zoomScale="60" zoomScaleNormal="93" zoomScalePageLayoutView="69" workbookViewId="0">
      <selection activeCell="P4" sqref="P4"/>
    </sheetView>
  </sheetViews>
  <sheetFormatPr defaultRowHeight="15.75"/>
  <cols>
    <col min="1" max="1" width="19" style="2" customWidth="1"/>
    <col min="2" max="2" width="13" style="14" customWidth="1"/>
    <col min="3" max="3" width="18.33203125" style="46" customWidth="1"/>
    <col min="4" max="4" width="16.21875" style="46" customWidth="1"/>
    <col min="5" max="6" width="15.33203125" style="46" hidden="1" customWidth="1"/>
    <col min="7" max="7" width="23.44140625" style="47" customWidth="1"/>
    <col min="8" max="8" width="23.5546875" style="49" customWidth="1"/>
    <col min="9" max="9" width="20.33203125" style="49" customWidth="1"/>
    <col min="10" max="10" width="16.33203125" style="61" hidden="1" customWidth="1"/>
    <col min="11" max="11" width="7.33203125" style="2" bestFit="1" customWidth="1"/>
    <col min="12" max="12" width="6.88671875" style="57" bestFit="1" customWidth="1"/>
    <col min="13" max="13" width="11.21875" style="57" bestFit="1" customWidth="1"/>
    <col min="14" max="14" width="14.44140625" style="2" customWidth="1"/>
    <col min="15" max="15" width="15.33203125" style="2" customWidth="1"/>
    <col min="16" max="16" width="36.88671875" style="62" customWidth="1"/>
    <col min="17" max="16384" width="8.88671875" style="2"/>
  </cols>
  <sheetData>
    <row r="1" spans="1:16" s="4" customFormat="1" ht="23.25">
      <c r="A1" s="206" t="s">
        <v>223</v>
      </c>
      <c r="B1" s="206"/>
      <c r="C1" s="206"/>
      <c r="D1" s="206"/>
      <c r="E1" s="206"/>
      <c r="F1" s="206"/>
      <c r="G1" s="206"/>
      <c r="H1" s="206"/>
      <c r="I1" s="206"/>
      <c r="J1" s="206"/>
      <c r="K1" s="206"/>
      <c r="L1" s="206"/>
      <c r="M1" s="206"/>
      <c r="N1" s="206"/>
      <c r="O1" s="206"/>
      <c r="P1" s="206"/>
    </row>
    <row r="2" spans="1:16" s="4" customFormat="1" ht="23.25">
      <c r="A2" s="206" t="s">
        <v>397</v>
      </c>
      <c r="B2" s="206"/>
      <c r="C2" s="206"/>
      <c r="D2" s="206"/>
      <c r="E2" s="206"/>
      <c r="F2" s="206"/>
      <c r="G2" s="206"/>
      <c r="H2" s="206"/>
      <c r="I2" s="206"/>
      <c r="J2" s="206"/>
      <c r="K2" s="206"/>
      <c r="L2" s="206"/>
      <c r="M2" s="206"/>
      <c r="N2" s="206"/>
      <c r="O2" s="206"/>
      <c r="P2" s="206"/>
    </row>
    <row r="3" spans="1:16" s="4" customFormat="1" ht="23.25">
      <c r="A3" s="207" t="s">
        <v>398</v>
      </c>
      <c r="B3" s="207"/>
      <c r="C3" s="207"/>
      <c r="D3" s="207"/>
      <c r="E3" s="207"/>
      <c r="F3" s="207"/>
      <c r="G3" s="207"/>
      <c r="H3" s="207"/>
      <c r="I3" s="207"/>
      <c r="J3" s="207"/>
      <c r="K3" s="207"/>
      <c r="L3" s="207"/>
      <c r="M3" s="207"/>
      <c r="N3" s="207"/>
      <c r="O3" s="207"/>
      <c r="P3" s="207"/>
    </row>
    <row r="4" spans="1:16" s="4" customFormat="1" ht="21" customHeight="1" thickBot="1">
      <c r="A4" s="205" t="s">
        <v>1</v>
      </c>
      <c r="B4" s="210">
        <v>43299</v>
      </c>
      <c r="C4" s="211"/>
      <c r="D4" s="99"/>
      <c r="E4" s="99"/>
      <c r="F4" s="99"/>
      <c r="G4" s="64"/>
      <c r="H4" s="65"/>
      <c r="I4" s="66"/>
      <c r="J4" s="67" t="s">
        <v>2</v>
      </c>
      <c r="K4" s="68" t="s">
        <v>2</v>
      </c>
      <c r="L4" s="69" t="s">
        <v>2</v>
      </c>
      <c r="M4" s="69"/>
      <c r="P4" s="83"/>
    </row>
    <row r="5" spans="1:16" s="203" customFormat="1" ht="33" thickTop="1" thickBot="1">
      <c r="A5" s="197" t="s">
        <v>407</v>
      </c>
      <c r="B5" s="197" t="s">
        <v>416</v>
      </c>
      <c r="C5" s="198" t="s">
        <v>408</v>
      </c>
      <c r="D5" s="198" t="s">
        <v>409</v>
      </c>
      <c r="E5" s="198" t="s">
        <v>125</v>
      </c>
      <c r="F5" s="198" t="s">
        <v>254</v>
      </c>
      <c r="G5" s="199" t="s">
        <v>194</v>
      </c>
      <c r="H5" s="197" t="s">
        <v>410</v>
      </c>
      <c r="I5" s="200" t="s">
        <v>14</v>
      </c>
      <c r="J5" s="201" t="s">
        <v>15</v>
      </c>
      <c r="K5" s="197" t="s">
        <v>24</v>
      </c>
      <c r="L5" s="202" t="s">
        <v>16</v>
      </c>
      <c r="M5" s="200" t="s">
        <v>17</v>
      </c>
      <c r="N5" s="200" t="s">
        <v>411</v>
      </c>
      <c r="O5" s="200" t="s">
        <v>412</v>
      </c>
      <c r="P5" s="197" t="s">
        <v>18</v>
      </c>
    </row>
    <row r="6" spans="1:16" s="32" customFormat="1" ht="91.5" customHeight="1" thickTop="1">
      <c r="A6" s="128" t="s">
        <v>401</v>
      </c>
      <c r="B6" s="85">
        <v>42402</v>
      </c>
      <c r="C6" s="86">
        <v>0</v>
      </c>
      <c r="D6" s="86">
        <v>1</v>
      </c>
      <c r="E6" s="86"/>
      <c r="F6" s="86"/>
      <c r="G6" s="87">
        <v>422043</v>
      </c>
      <c r="H6" s="90" t="s">
        <v>404</v>
      </c>
      <c r="I6" s="88" t="s">
        <v>405</v>
      </c>
      <c r="J6" s="89"/>
      <c r="K6" s="90">
        <v>360575</v>
      </c>
      <c r="L6" s="100"/>
      <c r="M6" s="100" t="s">
        <v>153</v>
      </c>
      <c r="N6" s="131">
        <v>673847</v>
      </c>
      <c r="O6" s="204">
        <v>42403</v>
      </c>
      <c r="P6" s="96" t="s">
        <v>417</v>
      </c>
    </row>
    <row r="7" spans="1:16" s="32" customFormat="1" ht="99" customHeight="1">
      <c r="A7" s="128" t="s">
        <v>402</v>
      </c>
      <c r="B7" s="85">
        <v>42404</v>
      </c>
      <c r="C7" s="86">
        <v>38850</v>
      </c>
      <c r="D7" s="86">
        <v>0</v>
      </c>
      <c r="E7" s="86"/>
      <c r="F7" s="86"/>
      <c r="G7" s="87">
        <v>421005</v>
      </c>
      <c r="H7" s="90" t="s">
        <v>404</v>
      </c>
      <c r="I7" s="90" t="s">
        <v>405</v>
      </c>
      <c r="J7" s="89"/>
      <c r="K7" s="90">
        <v>360575</v>
      </c>
      <c r="L7" s="165"/>
      <c r="M7" s="91" t="s">
        <v>153</v>
      </c>
      <c r="N7" s="131">
        <v>673847</v>
      </c>
      <c r="O7" s="204">
        <v>42403</v>
      </c>
      <c r="P7" s="194" t="s">
        <v>415</v>
      </c>
    </row>
    <row r="8" spans="1:16" s="32" customFormat="1" ht="99.75" customHeight="1">
      <c r="A8" s="128" t="s">
        <v>402</v>
      </c>
      <c r="B8" s="85">
        <v>42404</v>
      </c>
      <c r="C8" s="127">
        <v>0</v>
      </c>
      <c r="D8" s="127">
        <v>3884</v>
      </c>
      <c r="E8" s="127"/>
      <c r="F8" s="127"/>
      <c r="G8" s="87">
        <v>422043</v>
      </c>
      <c r="H8" s="90" t="s">
        <v>404</v>
      </c>
      <c r="I8" s="90" t="s">
        <v>405</v>
      </c>
      <c r="J8" s="89"/>
      <c r="K8" s="90">
        <v>360575</v>
      </c>
      <c r="L8" s="165"/>
      <c r="M8" s="91" t="s">
        <v>153</v>
      </c>
      <c r="N8" s="131">
        <v>673847</v>
      </c>
      <c r="O8" s="204">
        <v>42403</v>
      </c>
      <c r="P8" s="194" t="s">
        <v>415</v>
      </c>
    </row>
    <row r="9" spans="1:16" s="32" customFormat="1" ht="128.25" customHeight="1">
      <c r="A9" s="128" t="s">
        <v>403</v>
      </c>
      <c r="B9" s="85">
        <v>42539</v>
      </c>
      <c r="C9" s="127">
        <v>0</v>
      </c>
      <c r="D9" s="127">
        <v>0.5</v>
      </c>
      <c r="E9" s="127"/>
      <c r="F9" s="127"/>
      <c r="G9" s="87">
        <v>422043</v>
      </c>
      <c r="H9" s="90" t="s">
        <v>413</v>
      </c>
      <c r="I9" s="131" t="s">
        <v>413</v>
      </c>
      <c r="J9" s="152"/>
      <c r="K9" s="159" t="s">
        <v>413</v>
      </c>
      <c r="L9" s="166"/>
      <c r="M9" s="159" t="s">
        <v>413</v>
      </c>
      <c r="N9" s="159" t="s">
        <v>413</v>
      </c>
      <c r="O9" s="159"/>
      <c r="P9" s="158" t="s">
        <v>414</v>
      </c>
    </row>
    <row r="10" spans="1:16" s="32" customFormat="1" ht="72.75" customHeight="1">
      <c r="A10" s="128"/>
      <c r="B10" s="85"/>
      <c r="C10" s="86"/>
      <c r="D10" s="86"/>
      <c r="E10" s="86"/>
      <c r="F10" s="86"/>
      <c r="G10" s="87"/>
      <c r="H10" s="90"/>
      <c r="I10" s="128"/>
      <c r="J10" s="89"/>
      <c r="K10" s="90"/>
      <c r="L10" s="165"/>
      <c r="M10" s="91"/>
      <c r="N10" s="90"/>
      <c r="O10" s="90"/>
      <c r="P10" s="150"/>
    </row>
    <row r="11" spans="1:16" ht="21" customHeight="1" thickBot="1">
      <c r="A11" s="33" t="s">
        <v>19</v>
      </c>
      <c r="B11" s="33"/>
      <c r="C11" s="34">
        <f>SUM(C6:C10)</f>
        <v>38850</v>
      </c>
      <c r="D11" s="34">
        <f>SUM(D6:D10)</f>
        <v>3885.5</v>
      </c>
      <c r="E11" s="34">
        <f>SUM(E6:E9)</f>
        <v>0</v>
      </c>
      <c r="F11" s="34">
        <f>SUM(F6:F10)</f>
        <v>0</v>
      </c>
      <c r="G11" s="35"/>
      <c r="H11" s="36"/>
      <c r="I11" s="37"/>
      <c r="J11" s="38"/>
      <c r="K11" s="39"/>
      <c r="L11" s="167">
        <f>SUM(L6:L9)</f>
        <v>0</v>
      </c>
      <c r="M11" s="40"/>
      <c r="N11" s="41"/>
      <c r="O11" s="41"/>
      <c r="P11" s="149"/>
    </row>
    <row r="12" spans="1:16" s="81" customFormat="1" ht="21" customHeight="1" thickTop="1">
      <c r="A12" s="5"/>
      <c r="B12" s="71"/>
      <c r="C12" s="72"/>
      <c r="D12" s="72"/>
      <c r="E12" s="72"/>
      <c r="F12" s="72"/>
      <c r="G12" s="73"/>
      <c r="H12" s="140" t="s">
        <v>257</v>
      </c>
      <c r="I12" s="138"/>
      <c r="J12" s="139"/>
      <c r="K12" s="141"/>
      <c r="L12" s="142"/>
      <c r="M12" s="142"/>
      <c r="N12" s="79"/>
      <c r="O12" s="79"/>
      <c r="P12" s="2"/>
    </row>
    <row r="13" spans="1:16" s="81" customFormat="1" ht="19.5" customHeight="1">
      <c r="A13" s="70" t="s">
        <v>325</v>
      </c>
      <c r="B13" s="71"/>
      <c r="C13" s="72"/>
      <c r="D13" s="72"/>
      <c r="E13" s="72"/>
      <c r="F13" s="72"/>
      <c r="G13" s="73"/>
      <c r="H13" s="137">
        <f>C11</f>
        <v>38850</v>
      </c>
      <c r="I13" s="135"/>
      <c r="J13" s="136"/>
      <c r="K13" s="143"/>
      <c r="L13" s="144"/>
      <c r="M13" s="144"/>
      <c r="N13" s="53"/>
      <c r="O13" s="53"/>
      <c r="P13" s="2"/>
    </row>
    <row r="14" spans="1:16" s="81" customFormat="1" ht="19.5" customHeight="1">
      <c r="A14" s="70" t="s">
        <v>418</v>
      </c>
      <c r="B14" s="71"/>
      <c r="C14" s="72"/>
      <c r="D14" s="72"/>
      <c r="E14" s="72"/>
      <c r="F14" s="72"/>
      <c r="G14" s="73"/>
      <c r="H14" s="2"/>
      <c r="I14" s="49"/>
      <c r="J14" s="50"/>
      <c r="K14" s="51"/>
      <c r="L14" s="52"/>
      <c r="M14" s="52"/>
      <c r="N14" s="53"/>
      <c r="O14" s="53"/>
      <c r="P14" s="2"/>
    </row>
    <row r="15" spans="1:16" s="81" customFormat="1" ht="18.75">
      <c r="A15" s="70" t="s">
        <v>326</v>
      </c>
      <c r="B15" s="71"/>
      <c r="C15" s="72"/>
      <c r="D15" s="72"/>
      <c r="E15" s="72"/>
      <c r="F15" s="72"/>
      <c r="G15" s="73"/>
      <c r="H15" s="138" t="s">
        <v>258</v>
      </c>
      <c r="I15" s="135"/>
      <c r="J15" s="136"/>
      <c r="K15" s="51"/>
      <c r="L15" s="52"/>
      <c r="M15" s="52"/>
      <c r="N15" s="56"/>
      <c r="O15" s="56"/>
      <c r="P15" s="2"/>
    </row>
    <row r="16" spans="1:16" s="81" customFormat="1" ht="18.75">
      <c r="A16" s="70" t="s">
        <v>219</v>
      </c>
      <c r="B16" s="71"/>
      <c r="C16" s="72"/>
      <c r="D16" s="72"/>
      <c r="E16" s="72"/>
      <c r="F16" s="72"/>
      <c r="G16" s="73"/>
      <c r="H16" s="137">
        <f>D11</f>
        <v>3885.5</v>
      </c>
      <c r="I16" s="138"/>
      <c r="J16" s="139"/>
      <c r="K16" s="141"/>
      <c r="L16" s="144"/>
      <c r="M16" s="144"/>
      <c r="N16" s="145"/>
      <c r="O16" s="145"/>
      <c r="P16" s="2"/>
    </row>
    <row r="17" spans="1:16" ht="18.75">
      <c r="A17" s="81"/>
      <c r="B17" s="1"/>
      <c r="C17" s="72"/>
      <c r="D17" s="72"/>
      <c r="E17" s="72"/>
      <c r="F17" s="72"/>
      <c r="H17" s="75"/>
      <c r="I17" s="75"/>
      <c r="J17" s="76"/>
      <c r="K17" s="79"/>
      <c r="N17" s="56"/>
      <c r="O17" s="56"/>
      <c r="P17" s="108"/>
    </row>
    <row r="18" spans="1:16" ht="18.75">
      <c r="A18" s="81"/>
      <c r="B18" s="45"/>
      <c r="H18" s="135" t="s">
        <v>369</v>
      </c>
      <c r="I18" s="135"/>
      <c r="J18" s="136"/>
      <c r="K18" s="51"/>
      <c r="L18" s="52"/>
      <c r="M18" s="52"/>
      <c r="N18" s="56"/>
      <c r="O18" s="56"/>
      <c r="P18" s="108"/>
    </row>
    <row r="19" spans="1:16" ht="18.75">
      <c r="A19" s="113"/>
      <c r="B19" s="71"/>
      <c r="C19" s="72"/>
      <c r="D19" s="72"/>
      <c r="E19" s="72"/>
      <c r="F19" s="72"/>
      <c r="G19" s="73"/>
      <c r="H19" s="137">
        <f>C11+D11</f>
        <v>42735.5</v>
      </c>
      <c r="I19" s="135"/>
      <c r="J19" s="136"/>
      <c r="K19" s="51"/>
      <c r="L19" s="52"/>
      <c r="M19" s="52"/>
      <c r="N19" s="56"/>
      <c r="O19" s="56"/>
      <c r="P19" s="108"/>
    </row>
    <row r="20" spans="1:16" ht="18.75">
      <c r="A20" s="114"/>
      <c r="B20" s="71"/>
      <c r="C20" s="72"/>
      <c r="D20" s="72"/>
      <c r="E20" s="72"/>
      <c r="F20" s="72"/>
      <c r="G20" s="73"/>
      <c r="J20" s="50"/>
      <c r="K20" s="51"/>
      <c r="L20" s="52"/>
      <c r="M20" s="52"/>
      <c r="N20" s="56"/>
      <c r="O20" s="56"/>
      <c r="P20" s="108"/>
    </row>
    <row r="21" spans="1:16" ht="18.75">
      <c r="A21" s="122"/>
      <c r="B21" s="71"/>
      <c r="C21" s="72"/>
      <c r="D21" s="72"/>
      <c r="E21" s="72"/>
      <c r="F21" s="72"/>
      <c r="G21" s="73"/>
      <c r="H21" s="2"/>
      <c r="I21" s="2"/>
      <c r="J21" s="2"/>
      <c r="L21" s="2"/>
      <c r="M21" s="2"/>
      <c r="P21" s="108"/>
    </row>
    <row r="22" spans="1:16" ht="18.75">
      <c r="A22" s="70"/>
      <c r="H22" s="2"/>
      <c r="I22" s="2"/>
      <c r="J22" s="2"/>
      <c r="L22" s="2"/>
      <c r="M22" s="2"/>
      <c r="P22" s="108"/>
    </row>
    <row r="23" spans="1:16">
      <c r="B23" s="45"/>
      <c r="H23" s="2"/>
      <c r="I23" s="2"/>
      <c r="J23" s="2"/>
      <c r="L23" s="2"/>
      <c r="M23" s="2"/>
      <c r="P23" s="54"/>
    </row>
    <row r="24" spans="1:16">
      <c r="A24" s="5"/>
      <c r="B24" s="45"/>
      <c r="H24" s="2"/>
      <c r="I24" s="2"/>
      <c r="J24" s="2"/>
      <c r="L24" s="2"/>
      <c r="M24" s="2"/>
      <c r="P24" s="54"/>
    </row>
    <row r="25" spans="1:16">
      <c r="A25" s="5"/>
      <c r="B25" s="45"/>
      <c r="J25" s="50"/>
      <c r="K25" s="51"/>
      <c r="L25" s="52"/>
      <c r="M25" s="52"/>
      <c r="N25" s="56"/>
      <c r="O25" s="56"/>
      <c r="P25" s="54"/>
    </row>
    <row r="26" spans="1:16">
      <c r="A26" s="5"/>
      <c r="B26" s="45"/>
      <c r="J26" s="50"/>
      <c r="K26" s="51"/>
      <c r="L26" s="52"/>
      <c r="M26" s="52"/>
      <c r="N26" s="53"/>
      <c r="O26" s="53"/>
      <c r="P26" s="54"/>
    </row>
    <row r="27" spans="1:16">
      <c r="A27" s="5"/>
      <c r="B27" s="45"/>
      <c r="H27" s="48"/>
      <c r="J27" s="50"/>
      <c r="K27" s="51"/>
      <c r="L27" s="52"/>
      <c r="M27" s="52"/>
      <c r="N27" s="53"/>
      <c r="O27" s="53"/>
      <c r="P27" s="54"/>
    </row>
    <row r="28" spans="1:16">
      <c r="A28" s="5"/>
      <c r="B28" s="45"/>
      <c r="H28" s="48"/>
      <c r="J28" s="50"/>
      <c r="K28" s="5"/>
      <c r="L28" s="52"/>
      <c r="M28" s="52"/>
      <c r="P28" s="59"/>
    </row>
    <row r="29" spans="1:16">
      <c r="A29" s="5"/>
      <c r="B29" s="45"/>
      <c r="H29" s="48"/>
      <c r="J29" s="50"/>
      <c r="K29" s="5"/>
      <c r="L29" s="52"/>
      <c r="M29" s="52"/>
      <c r="P29" s="59"/>
    </row>
    <row r="30" spans="1:16">
      <c r="A30" s="5"/>
      <c r="B30" s="161"/>
      <c r="H30" s="48"/>
      <c r="J30" s="50"/>
      <c r="K30" s="5"/>
      <c r="L30" s="52"/>
      <c r="M30" s="52"/>
      <c r="P30" s="59"/>
    </row>
    <row r="31" spans="1:16">
      <c r="A31" s="5"/>
      <c r="B31" s="161"/>
    </row>
    <row r="33" spans="4:4">
      <c r="D33" s="46" t="s">
        <v>406</v>
      </c>
    </row>
  </sheetData>
  <mergeCells count="4">
    <mergeCell ref="A1:P1"/>
    <mergeCell ref="A2:P2"/>
    <mergeCell ref="A3:P3"/>
    <mergeCell ref="B4:C4"/>
  </mergeCells>
  <pageMargins left="0.25" right="0.25" top="0.75" bottom="0.75" header="0.3" footer="0.3"/>
  <pageSetup scale="49"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2"/>
  <sheetViews>
    <sheetView topLeftCell="A20" workbookViewId="0">
      <selection activeCell="C22" sqref="C22"/>
    </sheetView>
  </sheetViews>
  <sheetFormatPr defaultRowHeight="15.75"/>
  <cols>
    <col min="1" max="1" width="13.88671875" style="2" customWidth="1"/>
    <col min="2" max="2" width="8.77734375" style="14" customWidth="1"/>
    <col min="3" max="5" width="10.33203125" style="46" customWidth="1"/>
    <col min="6" max="6" width="7.6640625" style="47" customWidth="1"/>
    <col min="7" max="7" width="14.21875" style="49" customWidth="1"/>
    <col min="8" max="8" width="16.21875" style="49" customWidth="1"/>
    <col min="9" max="9" width="12.5546875" style="61" bestFit="1" customWidth="1"/>
    <col min="10" max="10" width="8.33203125" style="2" customWidth="1"/>
    <col min="11" max="11" width="7.109375" style="57" customWidth="1"/>
    <col min="12" max="12" width="11" style="2" customWidth="1"/>
    <col min="13" max="13" width="48.5546875" style="62" customWidth="1"/>
    <col min="14" max="14" width="1.77734375" style="2" customWidth="1"/>
    <col min="15" max="16384" width="8.88671875" style="2"/>
  </cols>
  <sheetData>
    <row r="1" spans="1:14" s="4" customFormat="1" ht="23.25">
      <c r="A1" s="206" t="s">
        <v>0</v>
      </c>
      <c r="B1" s="206"/>
      <c r="C1" s="206"/>
      <c r="D1" s="206"/>
      <c r="E1" s="206"/>
      <c r="F1" s="206"/>
      <c r="G1" s="206"/>
      <c r="H1" s="206"/>
      <c r="I1" s="206"/>
      <c r="J1" s="206"/>
      <c r="K1" s="206"/>
      <c r="L1" s="206"/>
      <c r="M1" s="206"/>
    </row>
    <row r="2" spans="1:14" s="4" customFormat="1" ht="23.25">
      <c r="A2" s="206" t="s">
        <v>149</v>
      </c>
      <c r="B2" s="206"/>
      <c r="C2" s="206"/>
      <c r="D2" s="206"/>
      <c r="E2" s="206"/>
      <c r="F2" s="206"/>
      <c r="G2" s="206"/>
      <c r="H2" s="206"/>
      <c r="I2" s="206"/>
      <c r="J2" s="206"/>
      <c r="K2" s="206"/>
      <c r="L2" s="206"/>
      <c r="M2" s="206"/>
    </row>
    <row r="3" spans="1:14" s="4" customFormat="1" ht="23.25">
      <c r="A3" s="207" t="s">
        <v>150</v>
      </c>
      <c r="B3" s="207"/>
      <c r="C3" s="207"/>
      <c r="D3" s="207"/>
      <c r="E3" s="207"/>
      <c r="F3" s="207"/>
      <c r="G3" s="207"/>
      <c r="H3" s="207"/>
      <c r="I3" s="207"/>
      <c r="J3" s="207"/>
      <c r="K3" s="207"/>
      <c r="L3" s="207"/>
      <c r="M3" s="207"/>
    </row>
    <row r="4" spans="1:14" s="4" customFormat="1" ht="21" customHeight="1" thickBot="1">
      <c r="A4" s="98" t="s">
        <v>1</v>
      </c>
      <c r="B4" s="210">
        <f ca="1">TODAY()</f>
        <v>42972</v>
      </c>
      <c r="C4" s="211"/>
      <c r="D4" s="99"/>
      <c r="E4" s="99"/>
      <c r="F4" s="64"/>
      <c r="G4" s="65"/>
      <c r="H4" s="66"/>
      <c r="I4" s="67" t="s">
        <v>2</v>
      </c>
      <c r="J4" s="68" t="s">
        <v>2</v>
      </c>
      <c r="K4" s="69" t="s">
        <v>2</v>
      </c>
      <c r="M4" s="83"/>
    </row>
    <row r="5" spans="1:14" s="14" customFormat="1" ht="16.5" thickTop="1">
      <c r="A5" s="6" t="s">
        <v>3</v>
      </c>
      <c r="B5" s="6" t="s">
        <v>7</v>
      </c>
      <c r="C5" s="109" t="s">
        <v>8</v>
      </c>
      <c r="D5" s="7" t="s">
        <v>8</v>
      </c>
      <c r="E5" s="109" t="s">
        <v>8</v>
      </c>
      <c r="F5" s="8" t="s">
        <v>4</v>
      </c>
      <c r="G5" s="6" t="s">
        <v>21</v>
      </c>
      <c r="H5" s="9"/>
      <c r="I5" s="60" t="s">
        <v>5</v>
      </c>
      <c r="J5" s="6"/>
      <c r="K5" s="10"/>
      <c r="L5" s="9"/>
      <c r="M5" s="11"/>
      <c r="N5" s="2"/>
    </row>
    <row r="6" spans="1:14" s="14" customFormat="1">
      <c r="A6" s="15" t="s">
        <v>6</v>
      </c>
      <c r="B6" s="15" t="s">
        <v>12</v>
      </c>
      <c r="C6" s="16" t="s">
        <v>12</v>
      </c>
      <c r="D6" s="16" t="s">
        <v>12</v>
      </c>
      <c r="E6" s="110" t="s">
        <v>12</v>
      </c>
      <c r="F6" s="17" t="s">
        <v>9</v>
      </c>
      <c r="G6" s="15" t="s">
        <v>22</v>
      </c>
      <c r="H6" s="18" t="s">
        <v>14</v>
      </c>
      <c r="I6" s="19" t="s">
        <v>10</v>
      </c>
      <c r="J6" s="15"/>
      <c r="K6" s="20"/>
      <c r="L6" s="13"/>
      <c r="M6" s="21"/>
      <c r="N6" s="2"/>
    </row>
    <row r="7" spans="1:14" s="14" customFormat="1" ht="48" thickBot="1">
      <c r="A7" s="22" t="s">
        <v>11</v>
      </c>
      <c r="B7" s="22" t="s">
        <v>26</v>
      </c>
      <c r="C7" s="23" t="s">
        <v>75</v>
      </c>
      <c r="D7" s="23" t="s">
        <v>124</v>
      </c>
      <c r="E7" s="111" t="s">
        <v>125</v>
      </c>
      <c r="F7" s="24" t="s">
        <v>13</v>
      </c>
      <c r="G7" s="22" t="s">
        <v>23</v>
      </c>
      <c r="H7" s="25"/>
      <c r="I7" s="26" t="s">
        <v>15</v>
      </c>
      <c r="J7" s="22" t="s">
        <v>24</v>
      </c>
      <c r="K7" s="27" t="s">
        <v>16</v>
      </c>
      <c r="L7" s="25" t="s">
        <v>17</v>
      </c>
      <c r="M7" s="28" t="s">
        <v>18</v>
      </c>
      <c r="N7" s="2"/>
    </row>
    <row r="8" spans="1:14" s="32" customFormat="1" ht="16.5" thickTop="1">
      <c r="A8" s="84"/>
      <c r="B8" s="85"/>
      <c r="C8" s="86"/>
      <c r="D8" s="86"/>
      <c r="E8" s="86"/>
      <c r="F8" s="87"/>
      <c r="G8" s="88"/>
      <c r="H8" s="88"/>
      <c r="I8" s="89"/>
      <c r="J8" s="90"/>
      <c r="K8" s="100"/>
      <c r="L8" s="92"/>
      <c r="M8" s="96"/>
      <c r="N8" s="2"/>
    </row>
    <row r="9" spans="1:14" s="32" customFormat="1" ht="47.25">
      <c r="A9" s="126" t="s">
        <v>151</v>
      </c>
      <c r="B9" s="85">
        <v>39470</v>
      </c>
      <c r="C9" s="86"/>
      <c r="D9" s="101"/>
      <c r="E9" s="127">
        <v>49837.5</v>
      </c>
      <c r="F9" s="87">
        <v>77159</v>
      </c>
      <c r="G9" s="88"/>
      <c r="H9" s="88" t="s">
        <v>152</v>
      </c>
      <c r="I9" s="89"/>
      <c r="J9" s="90"/>
      <c r="K9" s="100"/>
      <c r="L9" s="92" t="s">
        <v>153</v>
      </c>
      <c r="M9" s="96"/>
      <c r="N9" s="2"/>
    </row>
    <row r="10" spans="1:14" s="32" customFormat="1" ht="54.75" customHeight="1">
      <c r="A10" s="84" t="s">
        <v>154</v>
      </c>
      <c r="B10" s="85">
        <v>39486</v>
      </c>
      <c r="C10" s="86">
        <v>36000</v>
      </c>
      <c r="D10" s="86"/>
      <c r="E10" s="86"/>
      <c r="F10" s="87">
        <v>78950</v>
      </c>
      <c r="G10" s="88"/>
      <c r="H10" s="88"/>
      <c r="I10" s="89"/>
      <c r="J10" s="90">
        <v>4301</v>
      </c>
      <c r="K10" s="91">
        <v>0.8</v>
      </c>
      <c r="L10" s="92"/>
      <c r="M10" s="96"/>
      <c r="N10" s="2"/>
    </row>
    <row r="11" spans="1:14" s="32" customFormat="1" ht="39.75" customHeight="1">
      <c r="A11" s="84" t="s">
        <v>154</v>
      </c>
      <c r="B11" s="85">
        <v>39486</v>
      </c>
      <c r="C11" s="86"/>
      <c r="D11" s="86">
        <v>3600</v>
      </c>
      <c r="E11" s="86"/>
      <c r="F11" s="87">
        <v>77199</v>
      </c>
      <c r="G11" s="88"/>
      <c r="H11" s="88"/>
      <c r="I11" s="89"/>
      <c r="J11" s="90">
        <v>4301</v>
      </c>
      <c r="K11" s="91">
        <v>0.8</v>
      </c>
      <c r="L11" s="92"/>
      <c r="M11" s="96"/>
      <c r="N11" s="2"/>
    </row>
    <row r="12" spans="1:14" s="32" customFormat="1" ht="63.75" customHeight="1">
      <c r="A12" s="84" t="s">
        <v>155</v>
      </c>
      <c r="B12" s="85">
        <v>39486</v>
      </c>
      <c r="C12" s="86"/>
      <c r="D12" s="86"/>
      <c r="E12" s="86">
        <v>15525</v>
      </c>
      <c r="F12" s="87">
        <v>77159</v>
      </c>
      <c r="G12" s="88"/>
      <c r="H12" s="88" t="s">
        <v>152</v>
      </c>
      <c r="I12" s="89"/>
      <c r="J12" s="90"/>
      <c r="K12" s="91"/>
      <c r="L12" s="92"/>
      <c r="M12" s="102"/>
      <c r="N12" s="2"/>
    </row>
    <row r="13" spans="1:14" s="32" customFormat="1" ht="66.75" customHeight="1">
      <c r="A13" s="84" t="s">
        <v>156</v>
      </c>
      <c r="B13" s="85">
        <v>39560</v>
      </c>
      <c r="C13" s="86">
        <v>10500</v>
      </c>
      <c r="D13" s="86"/>
      <c r="E13" s="86"/>
      <c r="F13" s="87">
        <v>78950</v>
      </c>
      <c r="G13" s="88"/>
      <c r="H13" s="88"/>
      <c r="I13" s="103"/>
      <c r="J13" s="90">
        <v>5596</v>
      </c>
      <c r="K13" s="91">
        <v>0.3</v>
      </c>
      <c r="L13" s="92"/>
      <c r="M13" s="104"/>
      <c r="N13" s="2"/>
    </row>
    <row r="14" spans="1:14" s="32" customFormat="1" ht="113.25" customHeight="1">
      <c r="A14" s="84" t="s">
        <v>156</v>
      </c>
      <c r="B14" s="85">
        <v>39560</v>
      </c>
      <c r="C14" s="86"/>
      <c r="D14" s="86">
        <v>1050</v>
      </c>
      <c r="E14" s="86"/>
      <c r="F14" s="87">
        <v>77199</v>
      </c>
      <c r="G14" s="88"/>
      <c r="H14" s="88"/>
      <c r="I14" s="103"/>
      <c r="J14" s="90">
        <v>5596</v>
      </c>
      <c r="K14" s="91">
        <v>0.3</v>
      </c>
      <c r="L14" s="92"/>
      <c r="M14" s="105"/>
      <c r="N14" s="2"/>
    </row>
    <row r="15" spans="1:14" s="32" customFormat="1" ht="113.25" customHeight="1">
      <c r="A15" s="84" t="s">
        <v>157</v>
      </c>
      <c r="B15" s="85">
        <v>39611</v>
      </c>
      <c r="C15" s="86"/>
      <c r="D15" s="86"/>
      <c r="E15" s="86">
        <v>3618.75</v>
      </c>
      <c r="F15" s="87">
        <v>77159</v>
      </c>
      <c r="G15" s="88"/>
      <c r="H15" s="88" t="s">
        <v>152</v>
      </c>
      <c r="I15" s="89"/>
      <c r="J15" s="90"/>
      <c r="K15" s="91"/>
      <c r="L15" s="92"/>
      <c r="M15" s="106"/>
      <c r="N15" s="2"/>
    </row>
    <row r="16" spans="1:14" s="32" customFormat="1" ht="113.25" customHeight="1">
      <c r="A16" s="84" t="s">
        <v>157</v>
      </c>
      <c r="B16" s="85">
        <v>39611</v>
      </c>
      <c r="C16" s="86"/>
      <c r="D16" s="86"/>
      <c r="E16" s="86">
        <v>3768.75</v>
      </c>
      <c r="F16" s="87">
        <v>77159</v>
      </c>
      <c r="G16" s="88"/>
      <c r="H16" s="88" t="s">
        <v>152</v>
      </c>
      <c r="I16" s="89"/>
      <c r="J16" s="90"/>
      <c r="K16" s="91"/>
      <c r="L16" s="92"/>
      <c r="M16" s="104"/>
      <c r="N16" s="2"/>
    </row>
    <row r="17" spans="1:14" s="32" customFormat="1" ht="113.25" customHeight="1">
      <c r="A17" s="84" t="s">
        <v>157</v>
      </c>
      <c r="B17" s="85">
        <v>39611</v>
      </c>
      <c r="C17" s="86"/>
      <c r="D17" s="86"/>
      <c r="E17" s="86">
        <v>4443.75</v>
      </c>
      <c r="F17" s="112">
        <v>77159</v>
      </c>
      <c r="G17" s="88"/>
      <c r="H17" s="88" t="s">
        <v>152</v>
      </c>
      <c r="I17" s="89"/>
      <c r="J17" s="90"/>
      <c r="K17" s="91"/>
      <c r="L17" s="92"/>
      <c r="M17" s="104"/>
      <c r="N17" s="2"/>
    </row>
    <row r="18" spans="1:14" s="32" customFormat="1" ht="113.25" customHeight="1">
      <c r="A18" s="84" t="s">
        <v>158</v>
      </c>
      <c r="B18" s="85">
        <v>39622</v>
      </c>
      <c r="C18" s="86"/>
      <c r="D18" s="86"/>
      <c r="E18" s="86">
        <v>3618.75</v>
      </c>
      <c r="F18" s="112">
        <v>77159</v>
      </c>
      <c r="G18" s="88"/>
      <c r="H18" s="88" t="s">
        <v>152</v>
      </c>
      <c r="I18" s="89"/>
      <c r="J18" s="90"/>
      <c r="K18" s="91"/>
      <c r="L18" s="92"/>
      <c r="M18" s="104"/>
      <c r="N18" s="2"/>
    </row>
    <row r="19" spans="1:14" s="32" customFormat="1" ht="113.25" customHeight="1">
      <c r="A19" s="84" t="s">
        <v>159</v>
      </c>
      <c r="B19" s="85" t="s">
        <v>160</v>
      </c>
      <c r="C19" s="86"/>
      <c r="D19" s="86"/>
      <c r="E19" s="86">
        <v>3881.25</v>
      </c>
      <c r="F19" s="87">
        <v>77159</v>
      </c>
      <c r="G19" s="88"/>
      <c r="H19" s="88" t="s">
        <v>152</v>
      </c>
      <c r="I19" s="89"/>
      <c r="J19" s="90"/>
      <c r="K19" s="91"/>
      <c r="L19" s="92"/>
      <c r="M19" s="104"/>
      <c r="N19" s="2"/>
    </row>
    <row r="20" spans="1:14" s="32" customFormat="1" ht="113.25" customHeight="1">
      <c r="A20" s="84"/>
      <c r="B20" s="85"/>
      <c r="C20" s="86"/>
      <c r="D20" s="86"/>
      <c r="E20" s="86"/>
      <c r="F20" s="112"/>
      <c r="G20" s="88"/>
      <c r="H20" s="88"/>
      <c r="I20" s="89"/>
      <c r="J20" s="90"/>
      <c r="K20" s="91"/>
      <c r="L20" s="92"/>
      <c r="M20" s="104"/>
      <c r="N20" s="2"/>
    </row>
    <row r="21" spans="1:14" s="32" customFormat="1" ht="96" customHeight="1">
      <c r="A21" s="84"/>
      <c r="B21" s="85"/>
      <c r="C21" s="86"/>
      <c r="D21" s="86"/>
      <c r="E21" s="86"/>
      <c r="F21" s="87"/>
      <c r="G21" s="88"/>
      <c r="H21" s="88"/>
      <c r="I21" s="89"/>
      <c r="J21" s="90"/>
      <c r="K21" s="91"/>
      <c r="L21" s="92"/>
      <c r="M21" s="104"/>
      <c r="N21" s="2"/>
    </row>
    <row r="22" spans="1:14" ht="21" customHeight="1" thickBot="1">
      <c r="A22" s="33" t="s">
        <v>19</v>
      </c>
      <c r="B22" s="33"/>
      <c r="C22" s="34">
        <f>SUM(C8:C21)</f>
        <v>46500</v>
      </c>
      <c r="D22" s="34">
        <f>SUM(D8:D21)</f>
        <v>4650</v>
      </c>
      <c r="E22" s="34">
        <f>SUM(E8:E21)</f>
        <v>84693.75</v>
      </c>
      <c r="F22" s="35"/>
      <c r="G22" s="36"/>
      <c r="H22" s="37"/>
      <c r="I22" s="38"/>
      <c r="J22" s="39"/>
      <c r="K22" s="40">
        <f>SUM(K8:K21)</f>
        <v>2.2000000000000002</v>
      </c>
      <c r="L22" s="41"/>
      <c r="M22" s="107"/>
    </row>
    <row r="23" spans="1:14" ht="8.25" customHeight="1" thickTop="1">
      <c r="A23" s="5"/>
      <c r="B23" s="45"/>
      <c r="G23" s="48"/>
      <c r="I23" s="50"/>
      <c r="J23" s="51"/>
      <c r="K23" s="52"/>
      <c r="L23" s="53"/>
      <c r="M23" s="108"/>
    </row>
    <row r="24" spans="1:14" s="81" customFormat="1" ht="21" customHeight="1">
      <c r="A24" s="70" t="s">
        <v>49</v>
      </c>
      <c r="B24" s="71"/>
      <c r="C24" s="72"/>
      <c r="D24" s="72"/>
      <c r="E24" s="72"/>
      <c r="F24" s="73"/>
      <c r="G24" s="74"/>
      <c r="H24" s="75"/>
      <c r="I24" s="76"/>
      <c r="J24" s="77"/>
      <c r="K24" s="78"/>
      <c r="L24" s="79"/>
      <c r="M24" s="108"/>
    </row>
    <row r="25" spans="1:14" s="81" customFormat="1" ht="19.5" customHeight="1">
      <c r="A25" s="70" t="s">
        <v>48</v>
      </c>
      <c r="B25" s="71"/>
      <c r="C25" s="72"/>
      <c r="D25" s="72"/>
      <c r="E25" s="72"/>
      <c r="F25" s="73"/>
      <c r="G25" s="74"/>
      <c r="H25" s="75"/>
      <c r="I25" s="76"/>
      <c r="J25" s="77"/>
      <c r="K25" s="78"/>
      <c r="L25" s="79"/>
      <c r="M25" s="108"/>
    </row>
    <row r="26" spans="1:14" s="81" customFormat="1" ht="18.75">
      <c r="A26" s="70" t="s">
        <v>60</v>
      </c>
      <c r="B26" s="71"/>
      <c r="C26" s="72"/>
      <c r="D26" s="72"/>
      <c r="E26" s="72"/>
      <c r="F26" s="73"/>
      <c r="G26" s="74"/>
      <c r="H26" s="75"/>
      <c r="I26" s="76"/>
      <c r="J26" s="77"/>
      <c r="K26" s="78"/>
      <c r="L26" s="79"/>
      <c r="M26" s="108"/>
    </row>
    <row r="27" spans="1:14" s="81" customFormat="1" ht="18.75">
      <c r="A27" s="81" t="s">
        <v>27</v>
      </c>
      <c r="B27" s="71"/>
      <c r="C27" s="72"/>
      <c r="D27" s="72"/>
      <c r="E27" s="72"/>
      <c r="F27" s="73"/>
      <c r="G27" s="74"/>
      <c r="H27" s="75"/>
      <c r="I27" s="76"/>
      <c r="J27" s="77"/>
      <c r="K27" s="78"/>
      <c r="L27" s="79"/>
      <c r="M27" s="108"/>
    </row>
    <row r="28" spans="1:14" ht="18.75">
      <c r="A28" s="81"/>
      <c r="B28" s="1"/>
      <c r="C28" s="72"/>
      <c r="D28" s="72"/>
      <c r="E28" s="72"/>
      <c r="G28" s="48"/>
      <c r="I28" s="50"/>
      <c r="J28" s="51"/>
      <c r="K28" s="52"/>
      <c r="L28" s="53"/>
      <c r="M28" s="108"/>
    </row>
    <row r="29" spans="1:14" ht="18.75">
      <c r="A29" s="113" t="s">
        <v>145</v>
      </c>
      <c r="B29" s="45"/>
      <c r="I29" s="50"/>
      <c r="J29" s="51"/>
      <c r="K29" s="52"/>
      <c r="L29" s="53"/>
      <c r="M29" s="108"/>
    </row>
    <row r="30" spans="1:14" ht="18.75">
      <c r="A30" s="114" t="s">
        <v>161</v>
      </c>
      <c r="B30" s="71"/>
      <c r="C30" s="72"/>
      <c r="D30" s="72"/>
      <c r="E30" s="72"/>
      <c r="F30" s="73"/>
      <c r="G30" s="75"/>
      <c r="I30" s="50"/>
      <c r="J30" s="51"/>
      <c r="K30" s="52"/>
      <c r="L30" s="56"/>
      <c r="M30" s="108"/>
    </row>
    <row r="31" spans="1:14" ht="18.75">
      <c r="A31" s="122" t="s">
        <v>162</v>
      </c>
      <c r="B31" s="71"/>
      <c r="C31" s="72"/>
      <c r="D31" s="72"/>
      <c r="E31" s="72"/>
      <c r="F31" s="73"/>
      <c r="G31" s="75"/>
      <c r="H31" s="75"/>
      <c r="I31" s="76"/>
      <c r="J31" s="77"/>
      <c r="K31" s="52"/>
      <c r="L31" s="56"/>
      <c r="M31" s="108"/>
    </row>
    <row r="32" spans="1:14" ht="18.75">
      <c r="A32" s="70" t="s">
        <v>163</v>
      </c>
      <c r="B32" s="71"/>
      <c r="C32" s="72"/>
      <c r="D32" s="72"/>
      <c r="E32" s="72"/>
      <c r="F32" s="73"/>
      <c r="G32" s="75"/>
      <c r="H32" s="75"/>
      <c r="I32" s="76"/>
      <c r="J32" s="79"/>
      <c r="L32" s="56"/>
      <c r="M32" s="108"/>
    </row>
    <row r="33" spans="1:13">
      <c r="I33" s="50"/>
      <c r="J33" s="51"/>
      <c r="K33" s="52"/>
      <c r="L33" s="56"/>
      <c r="M33" s="108"/>
    </row>
    <row r="34" spans="1:13">
      <c r="A34" s="5"/>
      <c r="B34" s="45"/>
      <c r="I34" s="50"/>
      <c r="J34" s="51"/>
      <c r="K34" s="52"/>
      <c r="L34" s="56"/>
      <c r="M34" s="54"/>
    </row>
    <row r="35" spans="1:13">
      <c r="A35" s="5"/>
      <c r="B35" s="45"/>
      <c r="I35" s="50"/>
      <c r="J35" s="51"/>
      <c r="K35" s="52"/>
      <c r="L35" s="56"/>
      <c r="M35" s="54"/>
    </row>
    <row r="36" spans="1:13">
      <c r="A36" s="5"/>
      <c r="B36" s="45"/>
      <c r="I36" s="50"/>
      <c r="J36" s="51"/>
      <c r="K36" s="52"/>
      <c r="L36" s="56"/>
      <c r="M36" s="54"/>
    </row>
    <row r="37" spans="1:13">
      <c r="A37" s="5"/>
      <c r="B37" s="45"/>
      <c r="I37" s="50"/>
      <c r="J37" s="51"/>
      <c r="K37" s="52"/>
      <c r="L37" s="53"/>
      <c r="M37" s="54"/>
    </row>
    <row r="38" spans="1:13">
      <c r="A38" s="5"/>
      <c r="B38" s="45"/>
      <c r="G38" s="48"/>
      <c r="I38" s="50"/>
      <c r="J38" s="51"/>
      <c r="K38" s="52"/>
      <c r="L38" s="53"/>
      <c r="M38" s="54"/>
    </row>
    <row r="39" spans="1:13">
      <c r="A39" s="5"/>
      <c r="B39" s="45"/>
      <c r="G39" s="48"/>
      <c r="I39" s="50"/>
      <c r="J39" s="5"/>
      <c r="K39" s="52"/>
      <c r="M39" s="59"/>
    </row>
    <row r="40" spans="1:13">
      <c r="A40" s="5"/>
      <c r="B40" s="45"/>
      <c r="G40" s="48"/>
      <c r="I40" s="50"/>
      <c r="J40" s="5"/>
      <c r="K40" s="52"/>
      <c r="M40" s="59"/>
    </row>
    <row r="41" spans="1:13">
      <c r="A41" s="5"/>
      <c r="B41" s="45"/>
      <c r="G41" s="48"/>
      <c r="I41" s="50"/>
      <c r="J41" s="5"/>
      <c r="K41" s="52"/>
      <c r="M41" s="59"/>
    </row>
    <row r="42" spans="1:13">
      <c r="B42" s="45"/>
    </row>
  </sheetData>
  <mergeCells count="4">
    <mergeCell ref="A1:M1"/>
    <mergeCell ref="A2:M2"/>
    <mergeCell ref="A3:M3"/>
    <mergeCell ref="B4:C4"/>
  </mergeCells>
  <phoneticPr fontId="1" type="noConversion"/>
  <pageMargins left="0.75" right="0.75" top="1" bottom="1" header="0.5" footer="0.5"/>
  <pageSetup paperSize="5" scale="75" orientation="landscape" verticalDpi="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9"/>
  <sheetViews>
    <sheetView topLeftCell="A12" workbookViewId="0">
      <selection activeCell="C13" sqref="C13"/>
    </sheetView>
  </sheetViews>
  <sheetFormatPr defaultRowHeight="15.75"/>
  <cols>
    <col min="1" max="1" width="13.88671875" style="2" customWidth="1"/>
    <col min="2" max="2" width="8.77734375" style="14" customWidth="1"/>
    <col min="3" max="5" width="10.33203125" style="46" customWidth="1"/>
    <col min="6" max="6" width="7.6640625" style="47" customWidth="1"/>
    <col min="7" max="7" width="14.21875" style="49" customWidth="1"/>
    <col min="8" max="8" width="16.21875" style="49" customWidth="1"/>
    <col min="9" max="9" width="12.5546875" style="61" bestFit="1" customWidth="1"/>
    <col min="10" max="10" width="8.33203125" style="2" customWidth="1"/>
    <col min="11" max="11" width="7.109375" style="57" customWidth="1"/>
    <col min="12" max="12" width="11" style="2" customWidth="1"/>
    <col min="13" max="13" width="48.5546875" style="62" customWidth="1"/>
    <col min="14" max="14" width="1.77734375" style="2" customWidth="1"/>
    <col min="15" max="16384" width="8.88671875" style="2"/>
  </cols>
  <sheetData>
    <row r="1" spans="1:14" s="4" customFormat="1" ht="23.25">
      <c r="A1" s="206" t="s">
        <v>0</v>
      </c>
      <c r="B1" s="206"/>
      <c r="C1" s="206"/>
      <c r="D1" s="206"/>
      <c r="E1" s="206"/>
      <c r="F1" s="206"/>
      <c r="G1" s="206"/>
      <c r="H1" s="206"/>
      <c r="I1" s="206"/>
      <c r="J1" s="206"/>
      <c r="K1" s="206"/>
      <c r="L1" s="206"/>
      <c r="M1" s="206"/>
    </row>
    <row r="2" spans="1:14" s="4" customFormat="1" ht="23.25">
      <c r="A2" s="206" t="s">
        <v>149</v>
      </c>
      <c r="B2" s="206"/>
      <c r="C2" s="206"/>
      <c r="D2" s="206"/>
      <c r="E2" s="206"/>
      <c r="F2" s="206"/>
      <c r="G2" s="206"/>
      <c r="H2" s="206"/>
      <c r="I2" s="206"/>
      <c r="J2" s="206"/>
      <c r="K2" s="206"/>
      <c r="L2" s="206"/>
      <c r="M2" s="206"/>
    </row>
    <row r="3" spans="1:14" s="4" customFormat="1" ht="23.25">
      <c r="A3" s="207" t="s">
        <v>164</v>
      </c>
      <c r="B3" s="207"/>
      <c r="C3" s="207"/>
      <c r="D3" s="207"/>
      <c r="E3" s="207"/>
      <c r="F3" s="207"/>
      <c r="G3" s="207"/>
      <c r="H3" s="207"/>
      <c r="I3" s="207"/>
      <c r="J3" s="207"/>
      <c r="K3" s="207"/>
      <c r="L3" s="207"/>
      <c r="M3" s="207"/>
    </row>
    <row r="4" spans="1:14" s="4" customFormat="1" ht="21" customHeight="1" thickBot="1">
      <c r="A4" s="98" t="s">
        <v>1</v>
      </c>
      <c r="B4" s="210">
        <f ca="1">TODAY()</f>
        <v>42972</v>
      </c>
      <c r="C4" s="211"/>
      <c r="D4" s="99"/>
      <c r="E4" s="99"/>
      <c r="F4" s="64"/>
      <c r="G4" s="65"/>
      <c r="H4" s="66"/>
      <c r="I4" s="67" t="s">
        <v>2</v>
      </c>
      <c r="J4" s="68" t="s">
        <v>2</v>
      </c>
      <c r="K4" s="69" t="s">
        <v>2</v>
      </c>
      <c r="M4" s="83"/>
    </row>
    <row r="5" spans="1:14" s="14" customFormat="1" ht="16.5" thickTop="1">
      <c r="A5" s="6" t="s">
        <v>3</v>
      </c>
      <c r="B5" s="6" t="s">
        <v>7</v>
      </c>
      <c r="C5" s="109" t="s">
        <v>8</v>
      </c>
      <c r="D5" s="7" t="s">
        <v>8</v>
      </c>
      <c r="E5" s="109" t="s">
        <v>8</v>
      </c>
      <c r="F5" s="8" t="s">
        <v>4</v>
      </c>
      <c r="G5" s="6" t="s">
        <v>21</v>
      </c>
      <c r="H5" s="9"/>
      <c r="I5" s="60" t="s">
        <v>5</v>
      </c>
      <c r="J5" s="6"/>
      <c r="K5" s="10"/>
      <c r="L5" s="9"/>
      <c r="M5" s="11"/>
      <c r="N5" s="2"/>
    </row>
    <row r="6" spans="1:14" s="14" customFormat="1">
      <c r="A6" s="15" t="s">
        <v>6</v>
      </c>
      <c r="B6" s="15" t="s">
        <v>12</v>
      </c>
      <c r="C6" s="16" t="s">
        <v>12</v>
      </c>
      <c r="D6" s="16" t="s">
        <v>12</v>
      </c>
      <c r="E6" s="110" t="s">
        <v>12</v>
      </c>
      <c r="F6" s="17" t="s">
        <v>9</v>
      </c>
      <c r="G6" s="15" t="s">
        <v>22</v>
      </c>
      <c r="H6" s="18" t="s">
        <v>14</v>
      </c>
      <c r="I6" s="19" t="s">
        <v>10</v>
      </c>
      <c r="J6" s="15"/>
      <c r="K6" s="20"/>
      <c r="L6" s="13"/>
      <c r="M6" s="21"/>
      <c r="N6" s="2"/>
    </row>
    <row r="7" spans="1:14" s="14" customFormat="1" ht="48" thickBot="1">
      <c r="A7" s="22" t="s">
        <v>11</v>
      </c>
      <c r="B7" s="22" t="s">
        <v>26</v>
      </c>
      <c r="C7" s="23" t="s">
        <v>75</v>
      </c>
      <c r="D7" s="23" t="s">
        <v>124</v>
      </c>
      <c r="E7" s="111" t="s">
        <v>125</v>
      </c>
      <c r="F7" s="24" t="s">
        <v>13</v>
      </c>
      <c r="G7" s="22" t="s">
        <v>23</v>
      </c>
      <c r="H7" s="25"/>
      <c r="I7" s="26" t="s">
        <v>15</v>
      </c>
      <c r="J7" s="22" t="s">
        <v>24</v>
      </c>
      <c r="K7" s="27" t="s">
        <v>16</v>
      </c>
      <c r="L7" s="25" t="s">
        <v>17</v>
      </c>
      <c r="M7" s="28" t="s">
        <v>18</v>
      </c>
      <c r="N7" s="2"/>
    </row>
    <row r="8" spans="1:14" s="32" customFormat="1" ht="16.5" thickTop="1">
      <c r="A8" s="84"/>
      <c r="B8" s="85"/>
      <c r="C8" s="86"/>
      <c r="D8" s="86"/>
      <c r="E8" s="86"/>
      <c r="F8" s="87"/>
      <c r="G8" s="88"/>
      <c r="H8" s="88"/>
      <c r="I8" s="89"/>
      <c r="J8" s="90"/>
      <c r="K8" s="100"/>
      <c r="L8" s="92"/>
      <c r="M8" s="96"/>
      <c r="N8" s="2"/>
    </row>
    <row r="9" spans="1:14" s="32" customFormat="1" ht="47.25">
      <c r="A9" s="126" t="s">
        <v>151</v>
      </c>
      <c r="B9" s="85">
        <v>39470</v>
      </c>
      <c r="C9" s="86"/>
      <c r="D9" s="101"/>
      <c r="E9" s="127">
        <v>49837.5</v>
      </c>
      <c r="F9" s="87">
        <v>77159</v>
      </c>
      <c r="G9" s="88"/>
      <c r="H9" s="88" t="s">
        <v>152</v>
      </c>
      <c r="I9" s="89"/>
      <c r="J9" s="90"/>
      <c r="K9" s="100"/>
      <c r="L9" s="92" t="s">
        <v>153</v>
      </c>
      <c r="M9" s="96"/>
      <c r="N9" s="2"/>
    </row>
    <row r="10" spans="1:14" s="32" customFormat="1" ht="54.75" customHeight="1">
      <c r="A10" s="84" t="s">
        <v>154</v>
      </c>
      <c r="B10" s="85">
        <v>39486</v>
      </c>
      <c r="C10" s="86">
        <v>36000</v>
      </c>
      <c r="D10" s="86"/>
      <c r="E10" s="86"/>
      <c r="F10" s="87">
        <v>78950</v>
      </c>
      <c r="G10" s="88"/>
      <c r="H10" s="88"/>
      <c r="I10" s="89"/>
      <c r="J10" s="90">
        <v>4301</v>
      </c>
      <c r="K10" s="91">
        <v>0.8</v>
      </c>
      <c r="L10" s="92"/>
      <c r="M10" s="96"/>
      <c r="N10" s="2"/>
    </row>
    <row r="11" spans="1:14" s="32" customFormat="1" ht="39.75" customHeight="1">
      <c r="A11" s="84" t="s">
        <v>154</v>
      </c>
      <c r="B11" s="85">
        <v>39486</v>
      </c>
      <c r="C11" s="86"/>
      <c r="D11" s="86">
        <v>3600</v>
      </c>
      <c r="E11" s="86"/>
      <c r="F11" s="87">
        <v>77199</v>
      </c>
      <c r="G11" s="88"/>
      <c r="H11" s="88"/>
      <c r="I11" s="89"/>
      <c r="J11" s="90">
        <v>4301</v>
      </c>
      <c r="K11" s="91">
        <v>0.8</v>
      </c>
      <c r="L11" s="92"/>
      <c r="M11" s="96"/>
      <c r="N11" s="2"/>
    </row>
    <row r="12" spans="1:14" s="32" customFormat="1" ht="63.75" customHeight="1">
      <c r="A12" s="84" t="s">
        <v>155</v>
      </c>
      <c r="B12" s="85">
        <v>39486</v>
      </c>
      <c r="C12" s="86"/>
      <c r="D12" s="86"/>
      <c r="E12" s="86">
        <v>15525</v>
      </c>
      <c r="F12" s="87">
        <v>77159</v>
      </c>
      <c r="G12" s="88"/>
      <c r="H12" s="88" t="s">
        <v>152</v>
      </c>
      <c r="I12" s="89"/>
      <c r="J12" s="90"/>
      <c r="K12" s="91"/>
      <c r="L12" s="92"/>
      <c r="M12" s="102"/>
      <c r="N12" s="2"/>
    </row>
    <row r="13" spans="1:14" s="32" customFormat="1" ht="66.75" customHeight="1">
      <c r="A13" s="84" t="s">
        <v>156</v>
      </c>
      <c r="B13" s="85">
        <v>39560</v>
      </c>
      <c r="C13" s="86">
        <v>10500</v>
      </c>
      <c r="D13" s="86"/>
      <c r="E13" s="86"/>
      <c r="F13" s="87">
        <v>78950</v>
      </c>
      <c r="G13" s="88"/>
      <c r="H13" s="88"/>
      <c r="I13" s="103"/>
      <c r="J13" s="90">
        <v>5596</v>
      </c>
      <c r="K13" s="91">
        <v>0.3</v>
      </c>
      <c r="L13" s="92"/>
      <c r="M13" s="104"/>
      <c r="N13" s="2"/>
    </row>
    <row r="14" spans="1:14" s="32" customFormat="1" ht="113.25" customHeight="1">
      <c r="A14" s="84" t="s">
        <v>156</v>
      </c>
      <c r="B14" s="85">
        <v>39560</v>
      </c>
      <c r="C14" s="86"/>
      <c r="D14" s="86">
        <v>1050</v>
      </c>
      <c r="E14" s="86"/>
      <c r="F14" s="87">
        <v>77199</v>
      </c>
      <c r="G14" s="88"/>
      <c r="H14" s="88"/>
      <c r="I14" s="103"/>
      <c r="J14" s="90">
        <v>5596</v>
      </c>
      <c r="K14" s="91">
        <v>0.3</v>
      </c>
      <c r="L14" s="92"/>
      <c r="M14" s="105"/>
      <c r="N14" s="2"/>
    </row>
    <row r="15" spans="1:14" s="32" customFormat="1" ht="113.25" customHeight="1">
      <c r="A15" s="84" t="s">
        <v>157</v>
      </c>
      <c r="B15" s="85">
        <v>39611</v>
      </c>
      <c r="C15" s="86"/>
      <c r="D15" s="86"/>
      <c r="E15" s="86">
        <v>3618.75</v>
      </c>
      <c r="F15" s="87">
        <v>77159</v>
      </c>
      <c r="G15" s="88"/>
      <c r="H15" s="88" t="s">
        <v>152</v>
      </c>
      <c r="I15" s="89"/>
      <c r="J15" s="90"/>
      <c r="K15" s="91"/>
      <c r="L15" s="92"/>
      <c r="M15" s="106" t="s">
        <v>165</v>
      </c>
      <c r="N15" s="2"/>
    </row>
    <row r="16" spans="1:14" s="32" customFormat="1" ht="113.25" customHeight="1">
      <c r="A16" s="84" t="s">
        <v>157</v>
      </c>
      <c r="B16" s="85">
        <v>39611</v>
      </c>
      <c r="C16" s="86"/>
      <c r="D16" s="86"/>
      <c r="E16" s="86">
        <v>3768.75</v>
      </c>
      <c r="F16" s="87">
        <v>77159</v>
      </c>
      <c r="G16" s="88"/>
      <c r="H16" s="88" t="s">
        <v>152</v>
      </c>
      <c r="I16" s="89"/>
      <c r="J16" s="90"/>
      <c r="K16" s="91"/>
      <c r="L16" s="92"/>
      <c r="M16" s="104" t="s">
        <v>166</v>
      </c>
      <c r="N16" s="2"/>
    </row>
    <row r="17" spans="1:14" s="32" customFormat="1" ht="113.25" customHeight="1">
      <c r="A17" s="84" t="s">
        <v>157</v>
      </c>
      <c r="B17" s="85">
        <v>39611</v>
      </c>
      <c r="C17" s="86"/>
      <c r="D17" s="86"/>
      <c r="E17" s="86">
        <v>4443.75</v>
      </c>
      <c r="F17" s="112">
        <v>77159</v>
      </c>
      <c r="G17" s="88"/>
      <c r="H17" s="88" t="s">
        <v>152</v>
      </c>
      <c r="I17" s="89"/>
      <c r="J17" s="90"/>
      <c r="K17" s="91"/>
      <c r="L17" s="92"/>
      <c r="M17" s="104" t="s">
        <v>167</v>
      </c>
      <c r="N17" s="2"/>
    </row>
    <row r="18" spans="1:14" s="32" customFormat="1" ht="113.25" customHeight="1">
      <c r="A18" s="84" t="s">
        <v>158</v>
      </c>
      <c r="B18" s="85">
        <v>39622</v>
      </c>
      <c r="C18" s="86"/>
      <c r="D18" s="86"/>
      <c r="E18" s="86">
        <v>3618.75</v>
      </c>
      <c r="F18" s="112">
        <v>77159</v>
      </c>
      <c r="G18" s="88"/>
      <c r="H18" s="88" t="s">
        <v>152</v>
      </c>
      <c r="I18" s="89"/>
      <c r="J18" s="90"/>
      <c r="K18" s="91"/>
      <c r="L18" s="92"/>
      <c r="M18" s="104" t="s">
        <v>168</v>
      </c>
      <c r="N18" s="2"/>
    </row>
    <row r="19" spans="1:14" s="32" customFormat="1" ht="113.25" customHeight="1">
      <c r="A19" s="84" t="s">
        <v>159</v>
      </c>
      <c r="B19" s="85" t="s">
        <v>160</v>
      </c>
      <c r="C19" s="86"/>
      <c r="D19" s="86"/>
      <c r="E19" s="86">
        <v>3881.25</v>
      </c>
      <c r="F19" s="87">
        <v>77159</v>
      </c>
      <c r="G19" s="88"/>
      <c r="H19" s="88" t="s">
        <v>152</v>
      </c>
      <c r="I19" s="89"/>
      <c r="J19" s="90"/>
      <c r="K19" s="91"/>
      <c r="L19" s="92"/>
      <c r="M19" s="104" t="s">
        <v>169</v>
      </c>
      <c r="N19" s="2"/>
    </row>
    <row r="20" spans="1:14" s="32" customFormat="1" ht="113.25" customHeight="1">
      <c r="A20" s="84" t="s">
        <v>170</v>
      </c>
      <c r="B20" s="85">
        <v>39631</v>
      </c>
      <c r="C20" s="86"/>
      <c r="D20" s="86"/>
      <c r="E20" s="86">
        <v>3281.25</v>
      </c>
      <c r="F20" s="112">
        <v>77159</v>
      </c>
      <c r="G20" s="88"/>
      <c r="H20" s="88" t="s">
        <v>152</v>
      </c>
      <c r="I20" s="89"/>
      <c r="J20" s="90"/>
      <c r="K20" s="91"/>
      <c r="L20" s="92"/>
      <c r="M20" s="104" t="s">
        <v>171</v>
      </c>
      <c r="N20" s="2"/>
    </row>
    <row r="21" spans="1:14" s="32" customFormat="1" ht="113.25" customHeight="1">
      <c r="A21" s="84" t="s">
        <v>170</v>
      </c>
      <c r="B21" s="85">
        <v>39631</v>
      </c>
      <c r="C21" s="86"/>
      <c r="D21" s="86"/>
      <c r="E21" s="86">
        <v>3618.78</v>
      </c>
      <c r="F21" s="112">
        <v>77159</v>
      </c>
      <c r="G21" s="88"/>
      <c r="H21" s="88" t="s">
        <v>152</v>
      </c>
      <c r="I21" s="89"/>
      <c r="J21" s="90"/>
      <c r="K21" s="91"/>
      <c r="L21" s="92"/>
      <c r="M21" s="104" t="s">
        <v>172</v>
      </c>
      <c r="N21" s="2"/>
    </row>
    <row r="22" spans="1:14" s="32" customFormat="1" ht="113.25" customHeight="1">
      <c r="A22" s="84" t="s">
        <v>173</v>
      </c>
      <c r="B22" s="85">
        <v>39713</v>
      </c>
      <c r="C22" s="86"/>
      <c r="D22" s="86"/>
      <c r="E22" s="86">
        <v>3468.75</v>
      </c>
      <c r="F22" s="112">
        <v>77159</v>
      </c>
      <c r="G22" s="88"/>
      <c r="H22" s="88" t="s">
        <v>152</v>
      </c>
      <c r="I22" s="89"/>
      <c r="J22" s="90"/>
      <c r="K22" s="91"/>
      <c r="L22" s="92"/>
      <c r="M22" s="104" t="s">
        <v>174</v>
      </c>
      <c r="N22" s="2"/>
    </row>
    <row r="23" spans="1:14" s="32" customFormat="1" ht="113.25" customHeight="1">
      <c r="A23" s="84" t="s">
        <v>175</v>
      </c>
      <c r="B23" s="85">
        <v>39723</v>
      </c>
      <c r="C23" s="86">
        <v>1389.5</v>
      </c>
      <c r="D23" s="86"/>
      <c r="E23" s="86"/>
      <c r="F23" s="112">
        <v>78950</v>
      </c>
      <c r="G23" s="88" t="s">
        <v>128</v>
      </c>
      <c r="H23" s="88" t="s">
        <v>176</v>
      </c>
      <c r="I23" s="89"/>
      <c r="J23" s="90" t="s">
        <v>130</v>
      </c>
      <c r="K23" s="91"/>
      <c r="L23" s="92"/>
      <c r="M23" s="104"/>
      <c r="N23" s="2"/>
    </row>
    <row r="24" spans="1:14" s="32" customFormat="1" ht="113.25" customHeight="1">
      <c r="A24" s="84" t="s">
        <v>175</v>
      </c>
      <c r="B24" s="85">
        <v>39723</v>
      </c>
      <c r="C24" s="86"/>
      <c r="D24" s="86">
        <v>138.94999999999999</v>
      </c>
      <c r="E24" s="86"/>
      <c r="F24" s="112">
        <v>77199</v>
      </c>
      <c r="G24" s="88" t="s">
        <v>128</v>
      </c>
      <c r="H24" s="88" t="s">
        <v>176</v>
      </c>
      <c r="I24" s="89"/>
      <c r="J24" s="90"/>
      <c r="K24" s="91"/>
      <c r="L24" s="92"/>
      <c r="M24" s="104"/>
      <c r="N24" s="2"/>
    </row>
    <row r="25" spans="1:14" s="32" customFormat="1" ht="113.25" customHeight="1">
      <c r="A25" s="84" t="s">
        <v>177</v>
      </c>
      <c r="B25" s="85">
        <v>39756</v>
      </c>
      <c r="C25" s="86"/>
      <c r="D25" s="86"/>
      <c r="E25" s="86">
        <v>3281.25</v>
      </c>
      <c r="F25" s="112">
        <v>77159</v>
      </c>
      <c r="G25" s="88"/>
      <c r="H25" s="88" t="s">
        <v>152</v>
      </c>
      <c r="I25" s="89"/>
      <c r="J25" s="90"/>
      <c r="K25" s="91"/>
      <c r="L25" s="92"/>
      <c r="M25" s="104"/>
      <c r="N25" s="2"/>
    </row>
    <row r="26" spans="1:14" s="32" customFormat="1" ht="113.25" customHeight="1">
      <c r="A26" s="128" t="s">
        <v>178</v>
      </c>
      <c r="B26" s="85">
        <v>39764</v>
      </c>
      <c r="C26" s="86">
        <v>8750</v>
      </c>
      <c r="D26" s="86"/>
      <c r="E26" s="86"/>
      <c r="F26" s="112">
        <v>78950</v>
      </c>
      <c r="G26" s="88"/>
      <c r="H26" s="88"/>
      <c r="I26" s="89"/>
      <c r="J26" s="90"/>
      <c r="K26" s="91"/>
      <c r="L26" s="92"/>
      <c r="M26" s="104"/>
      <c r="N26" s="2"/>
    </row>
    <row r="27" spans="1:14" s="32" customFormat="1" ht="113.25" customHeight="1">
      <c r="A27" s="128" t="s">
        <v>178</v>
      </c>
      <c r="B27" s="85">
        <v>39764</v>
      </c>
      <c r="C27" s="86"/>
      <c r="D27" s="86">
        <v>875</v>
      </c>
      <c r="E27" s="86"/>
      <c r="F27" s="112">
        <v>77199</v>
      </c>
      <c r="G27" s="88"/>
      <c r="H27" s="88"/>
      <c r="I27" s="89"/>
      <c r="J27" s="90"/>
      <c r="K27" s="91"/>
      <c r="L27" s="92"/>
      <c r="M27" s="104"/>
      <c r="N27" s="2"/>
    </row>
    <row r="28" spans="1:14" s="32" customFormat="1" ht="96" customHeight="1">
      <c r="A28" s="84"/>
      <c r="B28" s="85"/>
      <c r="C28" s="86"/>
      <c r="D28" s="86"/>
      <c r="E28" s="86"/>
      <c r="F28" s="87"/>
      <c r="G28" s="88"/>
      <c r="H28" s="88"/>
      <c r="I28" s="89"/>
      <c r="J28" s="90"/>
      <c r="K28" s="91"/>
      <c r="L28" s="92"/>
      <c r="M28" s="104"/>
      <c r="N28" s="2"/>
    </row>
    <row r="29" spans="1:14" ht="21" customHeight="1" thickBot="1">
      <c r="A29" s="33" t="s">
        <v>19</v>
      </c>
      <c r="B29" s="33"/>
      <c r="C29" s="34">
        <f>SUM(C8:C28)</f>
        <v>56639.5</v>
      </c>
      <c r="D29" s="34">
        <f>SUM(D8:D28)</f>
        <v>5663.95</v>
      </c>
      <c r="E29" s="34">
        <f>SUM(E8:E28)</f>
        <v>98343.78</v>
      </c>
      <c r="F29" s="35"/>
      <c r="G29" s="36"/>
      <c r="H29" s="37"/>
      <c r="I29" s="38"/>
      <c r="J29" s="39"/>
      <c r="K29" s="40">
        <f>SUM(K8:K28)</f>
        <v>2.2000000000000002</v>
      </c>
      <c r="L29" s="41"/>
      <c r="M29" s="107"/>
    </row>
    <row r="30" spans="1:14" ht="8.25" customHeight="1" thickTop="1">
      <c r="A30" s="5"/>
      <c r="B30" s="45"/>
      <c r="G30" s="48"/>
      <c r="I30" s="50"/>
      <c r="J30" s="51"/>
      <c r="K30" s="52"/>
      <c r="L30" s="53"/>
      <c r="M30" s="108"/>
    </row>
    <row r="31" spans="1:14" s="81" customFormat="1" ht="21" customHeight="1">
      <c r="A31" s="70" t="s">
        <v>49</v>
      </c>
      <c r="B31" s="71"/>
      <c r="C31" s="72"/>
      <c r="D31" s="72"/>
      <c r="E31" s="72"/>
      <c r="F31" s="73"/>
      <c r="G31" s="74"/>
      <c r="H31" s="75"/>
      <c r="I31" s="76"/>
      <c r="J31" s="77"/>
      <c r="K31" s="78"/>
      <c r="L31" s="79"/>
      <c r="M31" s="108"/>
    </row>
    <row r="32" spans="1:14" s="81" customFormat="1" ht="19.5" customHeight="1">
      <c r="A32" s="70" t="s">
        <v>48</v>
      </c>
      <c r="B32" s="71"/>
      <c r="C32" s="72"/>
      <c r="D32" s="72"/>
      <c r="E32" s="72"/>
      <c r="F32" s="73"/>
      <c r="G32" s="74"/>
      <c r="H32" s="75"/>
      <c r="I32" s="76"/>
      <c r="J32" s="77"/>
      <c r="K32" s="78"/>
      <c r="L32" s="79"/>
      <c r="M32" s="108"/>
    </row>
    <row r="33" spans="1:13" s="81" customFormat="1" ht="18.75">
      <c r="A33" s="70" t="s">
        <v>60</v>
      </c>
      <c r="B33" s="71"/>
      <c r="C33" s="72"/>
      <c r="D33" s="72"/>
      <c r="E33" s="72"/>
      <c r="F33" s="73"/>
      <c r="G33" s="74"/>
      <c r="H33" s="75"/>
      <c r="I33" s="76"/>
      <c r="J33" s="77"/>
      <c r="K33" s="78"/>
      <c r="L33" s="79"/>
      <c r="M33" s="108"/>
    </row>
    <row r="34" spans="1:13" s="81" customFormat="1" ht="18.75">
      <c r="A34" s="81" t="s">
        <v>27</v>
      </c>
      <c r="B34" s="71"/>
      <c r="C34" s="72"/>
      <c r="D34" s="72"/>
      <c r="E34" s="72"/>
      <c r="F34" s="73"/>
      <c r="G34" s="74"/>
      <c r="H34" s="75"/>
      <c r="I34" s="76"/>
      <c r="J34" s="77"/>
      <c r="K34" s="78"/>
      <c r="L34" s="79"/>
      <c r="M34" s="108"/>
    </row>
    <row r="35" spans="1:13" ht="18.75">
      <c r="A35" s="81"/>
      <c r="B35" s="1"/>
      <c r="C35" s="72"/>
      <c r="D35" s="72"/>
      <c r="E35" s="72"/>
      <c r="G35" s="48"/>
      <c r="I35" s="50"/>
      <c r="J35" s="51"/>
      <c r="K35" s="52"/>
      <c r="L35" s="53"/>
      <c r="M35" s="108"/>
    </row>
    <row r="36" spans="1:13" ht="18.75">
      <c r="A36" s="113" t="s">
        <v>145</v>
      </c>
      <c r="B36" s="45"/>
      <c r="I36" s="50"/>
      <c r="J36" s="51"/>
      <c r="K36" s="52"/>
      <c r="L36" s="53"/>
      <c r="M36" s="108"/>
    </row>
    <row r="37" spans="1:13" ht="18.75">
      <c r="A37" s="114" t="s">
        <v>161</v>
      </c>
      <c r="B37" s="71"/>
      <c r="C37" s="72"/>
      <c r="D37" s="72"/>
      <c r="E37" s="72"/>
      <c r="F37" s="73"/>
      <c r="G37" s="75"/>
      <c r="I37" s="50"/>
      <c r="J37" s="51"/>
      <c r="K37" s="52"/>
      <c r="L37" s="56"/>
      <c r="M37" s="108"/>
    </row>
    <row r="38" spans="1:13" ht="18.75">
      <c r="A38" s="122" t="s">
        <v>162</v>
      </c>
      <c r="B38" s="71"/>
      <c r="C38" s="72"/>
      <c r="D38" s="72"/>
      <c r="E38" s="72"/>
      <c r="F38" s="73"/>
      <c r="G38" s="75"/>
      <c r="H38" s="75"/>
      <c r="I38" s="76"/>
      <c r="J38" s="77"/>
      <c r="K38" s="52"/>
      <c r="L38" s="56"/>
      <c r="M38" s="108"/>
    </row>
    <row r="39" spans="1:13" ht="18.75">
      <c r="A39" s="70" t="s">
        <v>163</v>
      </c>
      <c r="B39" s="71"/>
      <c r="C39" s="72"/>
      <c r="D39" s="72"/>
      <c r="E39" s="72"/>
      <c r="F39" s="73"/>
      <c r="G39" s="75"/>
      <c r="H39" s="75"/>
      <c r="I39" s="76"/>
      <c r="J39" s="79"/>
      <c r="L39" s="56"/>
      <c r="M39" s="108"/>
    </row>
    <row r="40" spans="1:13">
      <c r="I40" s="50"/>
      <c r="J40" s="51"/>
      <c r="K40" s="52"/>
      <c r="L40" s="56"/>
      <c r="M40" s="108"/>
    </row>
    <row r="41" spans="1:13">
      <c r="A41" s="5"/>
      <c r="B41" s="45"/>
      <c r="I41" s="50"/>
      <c r="J41" s="51"/>
      <c r="K41" s="52"/>
      <c r="L41" s="56"/>
      <c r="M41" s="54"/>
    </row>
    <row r="42" spans="1:13">
      <c r="A42" s="5"/>
      <c r="B42" s="45"/>
      <c r="I42" s="50"/>
      <c r="J42" s="51"/>
      <c r="K42" s="52"/>
      <c r="L42" s="56"/>
      <c r="M42" s="54"/>
    </row>
    <row r="43" spans="1:13">
      <c r="A43" s="5"/>
      <c r="B43" s="45"/>
      <c r="I43" s="50"/>
      <c r="J43" s="51"/>
      <c r="K43" s="52"/>
      <c r="L43" s="56"/>
      <c r="M43" s="54"/>
    </row>
    <row r="44" spans="1:13">
      <c r="A44" s="5"/>
      <c r="B44" s="45"/>
      <c r="I44" s="50"/>
      <c r="J44" s="51"/>
      <c r="K44" s="52"/>
      <c r="L44" s="53"/>
      <c r="M44" s="54"/>
    </row>
    <row r="45" spans="1:13">
      <c r="A45" s="5"/>
      <c r="B45" s="45"/>
      <c r="G45" s="48"/>
      <c r="I45" s="50"/>
      <c r="J45" s="51"/>
      <c r="K45" s="52"/>
      <c r="L45" s="53"/>
      <c r="M45" s="54"/>
    </row>
    <row r="46" spans="1:13">
      <c r="A46" s="5"/>
      <c r="B46" s="45"/>
      <c r="G46" s="48"/>
      <c r="I46" s="50"/>
      <c r="J46" s="5"/>
      <c r="K46" s="52"/>
      <c r="M46" s="59"/>
    </row>
    <row r="47" spans="1:13">
      <c r="A47" s="5"/>
      <c r="B47" s="45"/>
      <c r="G47" s="48"/>
      <c r="I47" s="50"/>
      <c r="J47" s="5"/>
      <c r="K47" s="52"/>
      <c r="M47" s="59"/>
    </row>
    <row r="48" spans="1:13">
      <c r="A48" s="5"/>
      <c r="B48" s="45"/>
      <c r="G48" s="48"/>
      <c r="I48" s="50"/>
      <c r="J48" s="5"/>
      <c r="K48" s="52"/>
      <c r="M48" s="59"/>
    </row>
    <row r="49" spans="2:2">
      <c r="B49" s="45"/>
    </row>
  </sheetData>
  <mergeCells count="4">
    <mergeCell ref="A1:M1"/>
    <mergeCell ref="A2:M2"/>
    <mergeCell ref="A3:M3"/>
    <mergeCell ref="B4:C4"/>
  </mergeCells>
  <phoneticPr fontId="1" type="noConversion"/>
  <pageMargins left="0.75" right="0.75" top="1" bottom="1" header="0.5" footer="0.5"/>
  <pageSetup paperSize="5" scale="65" orientation="landscape" verticalDpi="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4"/>
  <sheetViews>
    <sheetView view="pageBreakPreview" topLeftCell="A10" zoomScale="60" zoomScaleNormal="100" workbookViewId="0">
      <selection activeCell="M17" sqref="M17"/>
    </sheetView>
  </sheetViews>
  <sheetFormatPr defaultRowHeight="15.75"/>
  <cols>
    <col min="1" max="1" width="13.88671875" style="2" customWidth="1"/>
    <col min="2" max="2" width="8.77734375" style="14" customWidth="1"/>
    <col min="3" max="5" width="10.33203125" style="46" customWidth="1"/>
    <col min="6" max="6" width="7.6640625" style="47" customWidth="1"/>
    <col min="7" max="7" width="14.21875" style="49" customWidth="1"/>
    <col min="8" max="8" width="16.21875" style="49" customWidth="1"/>
    <col min="9" max="9" width="12.5546875" style="61" bestFit="1" customWidth="1"/>
    <col min="10" max="10" width="8.33203125" style="2" customWidth="1"/>
    <col min="11" max="11" width="7.109375" style="57" customWidth="1"/>
    <col min="12" max="12" width="11" style="2" customWidth="1"/>
    <col min="13" max="13" width="48.5546875" style="62" customWidth="1"/>
    <col min="14" max="14" width="1.77734375" style="2" customWidth="1"/>
    <col min="15" max="16384" width="8.88671875" style="2"/>
  </cols>
  <sheetData>
    <row r="1" spans="1:14" s="4" customFormat="1" ht="23.25">
      <c r="A1" s="206" t="s">
        <v>0</v>
      </c>
      <c r="B1" s="206"/>
      <c r="C1" s="206"/>
      <c r="D1" s="206"/>
      <c r="E1" s="206"/>
      <c r="F1" s="206"/>
      <c r="G1" s="206"/>
      <c r="H1" s="206"/>
      <c r="I1" s="206"/>
      <c r="J1" s="206"/>
      <c r="K1" s="206"/>
      <c r="L1" s="206"/>
      <c r="M1" s="206"/>
    </row>
    <row r="2" spans="1:14" s="4" customFormat="1" ht="23.25">
      <c r="A2" s="206" t="s">
        <v>179</v>
      </c>
      <c r="B2" s="206"/>
      <c r="C2" s="206"/>
      <c r="D2" s="206"/>
      <c r="E2" s="206"/>
      <c r="F2" s="206"/>
      <c r="G2" s="206"/>
      <c r="H2" s="206"/>
      <c r="I2" s="206"/>
      <c r="J2" s="206"/>
      <c r="K2" s="206"/>
      <c r="L2" s="206"/>
      <c r="M2" s="206"/>
    </row>
    <row r="3" spans="1:14" s="4" customFormat="1" ht="23.25">
      <c r="A3" s="207" t="s">
        <v>180</v>
      </c>
      <c r="B3" s="207"/>
      <c r="C3" s="207"/>
      <c r="D3" s="207"/>
      <c r="E3" s="207"/>
      <c r="F3" s="207"/>
      <c r="G3" s="207"/>
      <c r="H3" s="207"/>
      <c r="I3" s="207"/>
      <c r="J3" s="207"/>
      <c r="K3" s="207"/>
      <c r="L3" s="207"/>
      <c r="M3" s="207"/>
    </row>
    <row r="4" spans="1:14" s="4" customFormat="1" ht="21" customHeight="1" thickBot="1">
      <c r="A4" s="98" t="s">
        <v>1</v>
      </c>
      <c r="B4" s="210"/>
      <c r="C4" s="211"/>
      <c r="D4" s="99"/>
      <c r="E4" s="99"/>
      <c r="F4" s="64"/>
      <c r="G4" s="65"/>
      <c r="H4" s="66"/>
      <c r="I4" s="67" t="s">
        <v>2</v>
      </c>
      <c r="J4" s="68" t="s">
        <v>2</v>
      </c>
      <c r="K4" s="69" t="s">
        <v>2</v>
      </c>
      <c r="M4" s="83"/>
    </row>
    <row r="5" spans="1:14" s="14" customFormat="1" ht="16.5" thickTop="1">
      <c r="A5" s="6" t="s">
        <v>3</v>
      </c>
      <c r="B5" s="6" t="s">
        <v>7</v>
      </c>
      <c r="C5" s="109" t="s">
        <v>8</v>
      </c>
      <c r="D5" s="7" t="s">
        <v>8</v>
      </c>
      <c r="E5" s="109" t="s">
        <v>8</v>
      </c>
      <c r="F5" s="8" t="s">
        <v>4</v>
      </c>
      <c r="G5" s="6" t="s">
        <v>21</v>
      </c>
      <c r="H5" s="9"/>
      <c r="I5" s="60" t="s">
        <v>5</v>
      </c>
      <c r="J5" s="6"/>
      <c r="K5" s="10"/>
      <c r="L5" s="9"/>
      <c r="M5" s="11"/>
      <c r="N5" s="2"/>
    </row>
    <row r="6" spans="1:14" s="14" customFormat="1">
      <c r="A6" s="15" t="s">
        <v>6</v>
      </c>
      <c r="B6" s="15" t="s">
        <v>12</v>
      </c>
      <c r="C6" s="16" t="s">
        <v>12</v>
      </c>
      <c r="D6" s="16" t="s">
        <v>12</v>
      </c>
      <c r="E6" s="110" t="s">
        <v>12</v>
      </c>
      <c r="F6" s="17" t="s">
        <v>9</v>
      </c>
      <c r="G6" s="15" t="s">
        <v>22</v>
      </c>
      <c r="H6" s="18" t="s">
        <v>14</v>
      </c>
      <c r="I6" s="19" t="s">
        <v>10</v>
      </c>
      <c r="J6" s="15"/>
      <c r="K6" s="20"/>
      <c r="L6" s="13"/>
      <c r="M6" s="21"/>
      <c r="N6" s="2"/>
    </row>
    <row r="7" spans="1:14" s="14" customFormat="1" ht="48" thickBot="1">
      <c r="A7" s="22" t="s">
        <v>11</v>
      </c>
      <c r="B7" s="22" t="s">
        <v>26</v>
      </c>
      <c r="C7" s="23" t="s">
        <v>75</v>
      </c>
      <c r="D7" s="23" t="s">
        <v>124</v>
      </c>
      <c r="E7" s="111" t="s">
        <v>125</v>
      </c>
      <c r="F7" s="24" t="s">
        <v>13</v>
      </c>
      <c r="G7" s="22" t="s">
        <v>23</v>
      </c>
      <c r="H7" s="25"/>
      <c r="I7" s="26" t="s">
        <v>15</v>
      </c>
      <c r="J7" s="22" t="s">
        <v>24</v>
      </c>
      <c r="K7" s="27" t="s">
        <v>16</v>
      </c>
      <c r="L7" s="25" t="s">
        <v>17</v>
      </c>
      <c r="M7" s="28" t="s">
        <v>18</v>
      </c>
      <c r="N7" s="2"/>
    </row>
    <row r="8" spans="1:14" s="32" customFormat="1" ht="16.5" thickTop="1">
      <c r="A8" s="84"/>
      <c r="B8" s="85"/>
      <c r="C8" s="86"/>
      <c r="D8" s="86"/>
      <c r="E8" s="86"/>
      <c r="F8" s="87"/>
      <c r="G8" s="88"/>
      <c r="H8" s="88"/>
      <c r="I8" s="89"/>
      <c r="J8" s="90"/>
      <c r="K8" s="100"/>
      <c r="L8" s="92"/>
      <c r="M8" s="96"/>
      <c r="N8" s="2"/>
    </row>
    <row r="9" spans="1:14" s="32" customFormat="1" ht="55.5" customHeight="1">
      <c r="A9" s="84" t="s">
        <v>181</v>
      </c>
      <c r="B9" s="85">
        <v>39819</v>
      </c>
      <c r="C9" s="86"/>
      <c r="D9" s="86">
        <v>1424.5</v>
      </c>
      <c r="E9" s="86"/>
      <c r="F9" s="87">
        <v>77199</v>
      </c>
      <c r="G9" s="88" t="s">
        <v>182</v>
      </c>
      <c r="H9" s="88" t="s">
        <v>183</v>
      </c>
      <c r="I9" s="89"/>
      <c r="J9" s="90">
        <v>96361</v>
      </c>
      <c r="K9" s="91"/>
      <c r="L9" s="92"/>
      <c r="M9" s="96" t="s">
        <v>184</v>
      </c>
      <c r="N9" s="2"/>
    </row>
    <row r="10" spans="1:14" s="32" customFormat="1" ht="54.75" customHeight="1">
      <c r="A10" s="84" t="s">
        <v>181</v>
      </c>
      <c r="B10" s="85">
        <v>39819</v>
      </c>
      <c r="C10" s="86">
        <v>12820.5</v>
      </c>
      <c r="D10" s="86"/>
      <c r="E10" s="86"/>
      <c r="F10" s="87">
        <v>78950</v>
      </c>
      <c r="G10" s="88" t="s">
        <v>182</v>
      </c>
      <c r="H10" s="88" t="s">
        <v>183</v>
      </c>
      <c r="I10" s="89"/>
      <c r="J10" s="90">
        <v>96361</v>
      </c>
      <c r="K10" s="91"/>
      <c r="L10" s="92"/>
      <c r="M10" s="96"/>
      <c r="N10" s="2"/>
    </row>
    <row r="11" spans="1:14" s="32" customFormat="1" ht="63.75" customHeight="1">
      <c r="A11" s="129" t="s">
        <v>185</v>
      </c>
      <c r="B11" s="85">
        <v>39847</v>
      </c>
      <c r="C11" s="86">
        <v>5000</v>
      </c>
      <c r="D11" s="101"/>
      <c r="E11" s="127"/>
      <c r="F11" s="87">
        <v>78950</v>
      </c>
      <c r="G11" s="88" t="s">
        <v>186</v>
      </c>
      <c r="H11" s="88" t="s">
        <v>186</v>
      </c>
      <c r="I11" s="89"/>
      <c r="J11" s="90" t="s">
        <v>130</v>
      </c>
      <c r="K11" s="100"/>
      <c r="L11" s="92"/>
      <c r="M11" s="96" t="s">
        <v>187</v>
      </c>
      <c r="N11" s="2"/>
    </row>
    <row r="12" spans="1:14" s="32" customFormat="1" ht="63.75" customHeight="1">
      <c r="A12" s="128"/>
      <c r="B12" s="85"/>
      <c r="C12" s="86"/>
      <c r="D12" s="86"/>
      <c r="E12" s="86"/>
      <c r="F12" s="112"/>
      <c r="G12" s="88"/>
      <c r="H12" s="88"/>
      <c r="I12" s="89"/>
      <c r="J12" s="90"/>
      <c r="K12" s="91"/>
      <c r="L12" s="92"/>
      <c r="M12" s="104"/>
      <c r="N12" s="2"/>
    </row>
    <row r="13" spans="1:14" s="32" customFormat="1" ht="58.5" customHeight="1">
      <c r="A13" s="84"/>
      <c r="B13" s="85"/>
      <c r="C13" s="86"/>
      <c r="D13" s="86"/>
      <c r="E13" s="86"/>
      <c r="F13" s="87"/>
      <c r="G13" s="88"/>
      <c r="H13" s="88"/>
      <c r="I13" s="89"/>
      <c r="J13" s="90"/>
      <c r="K13" s="91"/>
      <c r="L13" s="92"/>
      <c r="M13" s="104"/>
      <c r="N13" s="2"/>
    </row>
    <row r="14" spans="1:14" ht="21" customHeight="1" thickBot="1">
      <c r="A14" s="33" t="s">
        <v>19</v>
      </c>
      <c r="B14" s="33"/>
      <c r="C14" s="34">
        <f>SUM(C8:C13)</f>
        <v>17820.5</v>
      </c>
      <c r="D14" s="34">
        <f>SUM(D8:D13)</f>
        <v>1424.5</v>
      </c>
      <c r="E14" s="34">
        <f>SUM(E8:E13)</f>
        <v>0</v>
      </c>
      <c r="F14" s="35"/>
      <c r="G14" s="36"/>
      <c r="H14" s="37"/>
      <c r="I14" s="38"/>
      <c r="J14" s="39"/>
      <c r="K14" s="40">
        <f>SUM(K8:K13)</f>
        <v>0</v>
      </c>
      <c r="L14" s="41"/>
      <c r="M14" s="107"/>
    </row>
    <row r="15" spans="1:14" ht="8.25" customHeight="1" thickTop="1">
      <c r="A15" s="5"/>
      <c r="B15" s="45"/>
      <c r="G15" s="48"/>
      <c r="I15" s="50"/>
      <c r="J15" s="51"/>
      <c r="K15" s="52"/>
      <c r="L15" s="53"/>
      <c r="M15" s="108"/>
    </row>
    <row r="16" spans="1:14" s="81" customFormat="1" ht="21" customHeight="1">
      <c r="A16" s="70" t="s">
        <v>49</v>
      </c>
      <c r="B16" s="71"/>
      <c r="C16" s="72"/>
      <c r="D16" s="72"/>
      <c r="E16" s="72"/>
      <c r="F16" s="73"/>
      <c r="G16" s="74"/>
      <c r="H16" s="75"/>
      <c r="I16" s="76"/>
      <c r="J16" s="77"/>
      <c r="K16" s="78"/>
      <c r="L16" s="79"/>
      <c r="M16" s="108"/>
    </row>
    <row r="17" spans="1:13" s="81" customFormat="1" ht="19.5" customHeight="1">
      <c r="A17" s="70" t="s">
        <v>48</v>
      </c>
      <c r="B17" s="71"/>
      <c r="C17" s="72"/>
      <c r="D17" s="72"/>
      <c r="E17" s="72"/>
      <c r="F17" s="73"/>
      <c r="G17" s="74"/>
      <c r="H17" s="75"/>
      <c r="I17" s="76"/>
      <c r="J17" s="77"/>
      <c r="K17" s="78"/>
      <c r="L17" s="79"/>
      <c r="M17" s="108"/>
    </row>
    <row r="18" spans="1:13" s="81" customFormat="1" ht="18.75">
      <c r="A18" s="70" t="s">
        <v>60</v>
      </c>
      <c r="B18" s="71"/>
      <c r="C18" s="72"/>
      <c r="D18" s="72"/>
      <c r="E18" s="72"/>
      <c r="F18" s="73"/>
      <c r="G18" s="74"/>
      <c r="H18" s="75"/>
      <c r="I18" s="76"/>
      <c r="J18" s="77"/>
      <c r="K18" s="78"/>
      <c r="L18" s="79"/>
      <c r="M18" s="108"/>
    </row>
    <row r="19" spans="1:13" s="81" customFormat="1" ht="18.75">
      <c r="A19" s="81" t="s">
        <v>27</v>
      </c>
      <c r="B19" s="71"/>
      <c r="C19" s="72"/>
      <c r="D19" s="72"/>
      <c r="E19" s="72"/>
      <c r="F19" s="73"/>
      <c r="G19" s="74"/>
      <c r="H19" s="75"/>
      <c r="I19" s="76"/>
      <c r="J19" s="77"/>
      <c r="K19" s="78"/>
      <c r="L19" s="79"/>
      <c r="M19" s="108"/>
    </row>
    <row r="20" spans="1:13" ht="18.75">
      <c r="A20" s="81"/>
      <c r="B20" s="1"/>
      <c r="C20" s="72"/>
      <c r="D20" s="72"/>
      <c r="E20" s="72"/>
      <c r="G20" s="48"/>
      <c r="I20" s="50"/>
      <c r="J20" s="51"/>
      <c r="K20" s="52"/>
      <c r="L20" s="53"/>
      <c r="M20" s="108"/>
    </row>
    <row r="21" spans="1:13" ht="18.75">
      <c r="A21" s="113" t="s">
        <v>145</v>
      </c>
      <c r="B21" s="45"/>
      <c r="I21" s="50"/>
      <c r="J21" s="51"/>
      <c r="K21" s="52"/>
      <c r="L21" s="53"/>
      <c r="M21" s="108"/>
    </row>
    <row r="22" spans="1:13" ht="18.75">
      <c r="A22" s="114" t="s">
        <v>161</v>
      </c>
      <c r="B22" s="71"/>
      <c r="C22" s="72"/>
      <c r="D22" s="72"/>
      <c r="E22" s="72"/>
      <c r="F22" s="73"/>
      <c r="G22" s="75"/>
      <c r="I22" s="50"/>
      <c r="J22" s="51"/>
      <c r="K22" s="52"/>
      <c r="L22" s="56"/>
      <c r="M22" s="108"/>
    </row>
    <row r="23" spans="1:13" ht="18.75">
      <c r="A23" s="122" t="s">
        <v>162</v>
      </c>
      <c r="B23" s="71"/>
      <c r="C23" s="72"/>
      <c r="D23" s="72"/>
      <c r="E23" s="72"/>
      <c r="F23" s="73"/>
      <c r="G23" s="75"/>
      <c r="H23" s="75"/>
      <c r="I23" s="76"/>
      <c r="J23" s="77"/>
      <c r="K23" s="52"/>
      <c r="L23" s="56"/>
      <c r="M23" s="108"/>
    </row>
    <row r="24" spans="1:13" ht="18.75">
      <c r="A24" s="70" t="s">
        <v>163</v>
      </c>
      <c r="B24" s="71"/>
      <c r="C24" s="72"/>
      <c r="D24" s="72"/>
      <c r="E24" s="72"/>
      <c r="F24" s="73"/>
      <c r="G24" s="75"/>
      <c r="H24" s="75"/>
      <c r="I24" s="76"/>
      <c r="J24" s="79"/>
      <c r="L24" s="56"/>
      <c r="M24" s="108"/>
    </row>
    <row r="25" spans="1:13">
      <c r="I25" s="50"/>
      <c r="J25" s="51"/>
      <c r="K25" s="52"/>
      <c r="L25" s="56"/>
      <c r="M25" s="108"/>
    </row>
    <row r="26" spans="1:13">
      <c r="A26" s="5"/>
      <c r="B26" s="45"/>
      <c r="I26" s="50"/>
      <c r="J26" s="51"/>
      <c r="K26" s="52"/>
      <c r="L26" s="56"/>
      <c r="M26" s="54"/>
    </row>
    <row r="27" spans="1:13">
      <c r="A27" s="5"/>
      <c r="B27" s="45"/>
      <c r="I27" s="50"/>
      <c r="J27" s="51"/>
      <c r="K27" s="52"/>
      <c r="L27" s="56"/>
      <c r="M27" s="54"/>
    </row>
    <row r="28" spans="1:13">
      <c r="A28" s="5"/>
      <c r="B28" s="45"/>
      <c r="I28" s="50"/>
      <c r="J28" s="51"/>
      <c r="K28" s="52"/>
      <c r="L28" s="56"/>
      <c r="M28" s="54"/>
    </row>
    <row r="29" spans="1:13">
      <c r="A29" s="5"/>
      <c r="B29" s="45"/>
      <c r="I29" s="50"/>
      <c r="J29" s="51"/>
      <c r="K29" s="52"/>
      <c r="L29" s="53"/>
      <c r="M29" s="54"/>
    </row>
    <row r="30" spans="1:13">
      <c r="A30" s="5"/>
      <c r="B30" s="45"/>
      <c r="G30" s="48"/>
      <c r="I30" s="50"/>
      <c r="J30" s="51"/>
      <c r="K30" s="52"/>
      <c r="L30" s="53"/>
      <c r="M30" s="54"/>
    </row>
    <row r="31" spans="1:13">
      <c r="A31" s="5"/>
      <c r="B31" s="45"/>
      <c r="G31" s="48"/>
      <c r="I31" s="50"/>
      <c r="J31" s="5"/>
      <c r="K31" s="52"/>
      <c r="M31" s="59"/>
    </row>
    <row r="32" spans="1:13">
      <c r="A32" s="5"/>
      <c r="B32" s="45"/>
      <c r="G32" s="48"/>
      <c r="I32" s="50"/>
      <c r="J32" s="5"/>
      <c r="K32" s="52"/>
      <c r="M32" s="59"/>
    </row>
    <row r="33" spans="1:13">
      <c r="A33" s="5"/>
      <c r="B33" s="45"/>
      <c r="G33" s="48"/>
      <c r="I33" s="50"/>
      <c r="J33" s="5"/>
      <c r="K33" s="52"/>
      <c r="M33" s="59"/>
    </row>
    <row r="34" spans="1:13">
      <c r="B34" s="45"/>
    </row>
  </sheetData>
  <mergeCells count="4">
    <mergeCell ref="A1:M1"/>
    <mergeCell ref="A2:M2"/>
    <mergeCell ref="A3:M3"/>
    <mergeCell ref="B4:C4"/>
  </mergeCells>
  <pageMargins left="0.7" right="0.7" top="0.75" bottom="0.75" header="0.3" footer="0.3"/>
  <pageSetup scale="41"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4"/>
  <sheetViews>
    <sheetView view="pageBreakPreview" zoomScale="60" zoomScaleNormal="100" workbookViewId="0">
      <selection activeCell="C9" sqref="C9"/>
    </sheetView>
  </sheetViews>
  <sheetFormatPr defaultRowHeight="15.75"/>
  <cols>
    <col min="1" max="1" width="13.88671875" style="2" customWidth="1"/>
    <col min="2" max="2" width="8.77734375" style="14" customWidth="1"/>
    <col min="3" max="5" width="10.33203125" style="46" customWidth="1"/>
    <col min="6" max="6" width="7.6640625" style="47" customWidth="1"/>
    <col min="7" max="7" width="14.21875" style="49" customWidth="1"/>
    <col min="8" max="8" width="16.21875" style="49" customWidth="1"/>
    <col min="9" max="9" width="12.5546875" style="61" bestFit="1" customWidth="1"/>
    <col min="10" max="10" width="8.33203125" style="2" customWidth="1"/>
    <col min="11" max="11" width="7.109375" style="57" customWidth="1"/>
    <col min="12" max="12" width="11" style="2" customWidth="1"/>
    <col min="13" max="13" width="48.5546875" style="62" customWidth="1"/>
    <col min="14" max="14" width="1.77734375" style="2" customWidth="1"/>
    <col min="15" max="16384" width="8.88671875" style="2"/>
  </cols>
  <sheetData>
    <row r="1" spans="1:14" s="4" customFormat="1" ht="23.25">
      <c r="A1" s="206" t="s">
        <v>0</v>
      </c>
      <c r="B1" s="206"/>
      <c r="C1" s="206"/>
      <c r="D1" s="206"/>
      <c r="E1" s="206"/>
      <c r="F1" s="206"/>
      <c r="G1" s="206"/>
      <c r="H1" s="206"/>
      <c r="I1" s="206"/>
      <c r="J1" s="206"/>
      <c r="K1" s="206"/>
      <c r="L1" s="206"/>
      <c r="M1" s="206"/>
    </row>
    <row r="2" spans="1:14" s="4" customFormat="1" ht="23.25">
      <c r="A2" s="206" t="s">
        <v>179</v>
      </c>
      <c r="B2" s="206"/>
      <c r="C2" s="206"/>
      <c r="D2" s="206"/>
      <c r="E2" s="206"/>
      <c r="F2" s="206"/>
      <c r="G2" s="206"/>
      <c r="H2" s="206"/>
      <c r="I2" s="206"/>
      <c r="J2" s="206"/>
      <c r="K2" s="206"/>
      <c r="L2" s="206"/>
      <c r="M2" s="206"/>
    </row>
    <row r="3" spans="1:14" s="4" customFormat="1" ht="23.25">
      <c r="A3" s="207" t="s">
        <v>188</v>
      </c>
      <c r="B3" s="207"/>
      <c r="C3" s="207"/>
      <c r="D3" s="207"/>
      <c r="E3" s="207"/>
      <c r="F3" s="207"/>
      <c r="G3" s="207"/>
      <c r="H3" s="207"/>
      <c r="I3" s="207"/>
      <c r="J3" s="207"/>
      <c r="K3" s="207"/>
      <c r="L3" s="207"/>
      <c r="M3" s="207"/>
    </row>
    <row r="4" spans="1:14" s="4" customFormat="1" ht="21" customHeight="1" thickBot="1">
      <c r="A4" s="98" t="s">
        <v>1</v>
      </c>
      <c r="B4" s="210"/>
      <c r="C4" s="211"/>
      <c r="D4" s="99"/>
      <c r="E4" s="99"/>
      <c r="F4" s="64"/>
      <c r="G4" s="65"/>
      <c r="H4" s="66"/>
      <c r="I4" s="67" t="s">
        <v>2</v>
      </c>
      <c r="J4" s="68" t="s">
        <v>2</v>
      </c>
      <c r="K4" s="69" t="s">
        <v>2</v>
      </c>
      <c r="M4" s="83"/>
    </row>
    <row r="5" spans="1:14" s="14" customFormat="1" ht="16.5" thickTop="1">
      <c r="A5" s="6" t="s">
        <v>3</v>
      </c>
      <c r="B5" s="6" t="s">
        <v>7</v>
      </c>
      <c r="C5" s="109" t="s">
        <v>8</v>
      </c>
      <c r="D5" s="7" t="s">
        <v>8</v>
      </c>
      <c r="E5" s="109" t="s">
        <v>8</v>
      </c>
      <c r="F5" s="8" t="s">
        <v>4</v>
      </c>
      <c r="G5" s="6" t="s">
        <v>21</v>
      </c>
      <c r="H5" s="9"/>
      <c r="I5" s="60" t="s">
        <v>5</v>
      </c>
      <c r="J5" s="6"/>
      <c r="K5" s="10"/>
      <c r="L5" s="9"/>
      <c r="M5" s="11"/>
      <c r="N5" s="2"/>
    </row>
    <row r="6" spans="1:14" s="14" customFormat="1">
      <c r="A6" s="15" t="s">
        <v>6</v>
      </c>
      <c r="B6" s="15" t="s">
        <v>12</v>
      </c>
      <c r="C6" s="16" t="s">
        <v>12</v>
      </c>
      <c r="D6" s="16" t="s">
        <v>12</v>
      </c>
      <c r="E6" s="110" t="s">
        <v>12</v>
      </c>
      <c r="F6" s="17" t="s">
        <v>9</v>
      </c>
      <c r="G6" s="15" t="s">
        <v>22</v>
      </c>
      <c r="H6" s="18" t="s">
        <v>14</v>
      </c>
      <c r="I6" s="19" t="s">
        <v>10</v>
      </c>
      <c r="J6" s="15"/>
      <c r="K6" s="20"/>
      <c r="L6" s="13"/>
      <c r="M6" s="21"/>
      <c r="N6" s="2"/>
    </row>
    <row r="7" spans="1:14" s="14" customFormat="1" ht="48" thickBot="1">
      <c r="A7" s="22" t="s">
        <v>11</v>
      </c>
      <c r="B7" s="22" t="s">
        <v>26</v>
      </c>
      <c r="C7" s="23" t="s">
        <v>75</v>
      </c>
      <c r="D7" s="23" t="s">
        <v>124</v>
      </c>
      <c r="E7" s="111" t="s">
        <v>125</v>
      </c>
      <c r="F7" s="24" t="s">
        <v>13</v>
      </c>
      <c r="G7" s="22" t="s">
        <v>23</v>
      </c>
      <c r="H7" s="25"/>
      <c r="I7" s="26" t="s">
        <v>15</v>
      </c>
      <c r="J7" s="22" t="s">
        <v>24</v>
      </c>
      <c r="K7" s="27" t="s">
        <v>16</v>
      </c>
      <c r="L7" s="25" t="s">
        <v>17</v>
      </c>
      <c r="M7" s="28" t="s">
        <v>18</v>
      </c>
      <c r="N7" s="2"/>
    </row>
    <row r="8" spans="1:14" s="32" customFormat="1" ht="16.5" thickTop="1">
      <c r="A8" s="84"/>
      <c r="B8" s="85"/>
      <c r="C8" s="86"/>
      <c r="D8" s="86"/>
      <c r="E8" s="86"/>
      <c r="F8" s="87"/>
      <c r="G8" s="88"/>
      <c r="H8" s="88"/>
      <c r="I8" s="89"/>
      <c r="J8" s="90"/>
      <c r="K8" s="100"/>
      <c r="L8" s="92"/>
      <c r="M8" s="96"/>
      <c r="N8" s="2"/>
    </row>
    <row r="9" spans="1:14" s="32" customFormat="1" ht="55.5" customHeight="1">
      <c r="A9" s="84" t="s">
        <v>181</v>
      </c>
      <c r="B9" s="85">
        <v>39819</v>
      </c>
      <c r="C9" s="86"/>
      <c r="D9" s="86">
        <v>1424.5</v>
      </c>
      <c r="E9" s="86"/>
      <c r="F9" s="87">
        <v>77199</v>
      </c>
      <c r="G9" s="88" t="s">
        <v>182</v>
      </c>
      <c r="H9" s="88" t="s">
        <v>183</v>
      </c>
      <c r="I9" s="89"/>
      <c r="J9" s="90">
        <v>96361</v>
      </c>
      <c r="K9" s="91"/>
      <c r="L9" s="92"/>
      <c r="M9" s="96" t="s">
        <v>184</v>
      </c>
      <c r="N9" s="2"/>
    </row>
    <row r="10" spans="1:14" s="32" customFormat="1" ht="54.75" customHeight="1">
      <c r="A10" s="84" t="s">
        <v>181</v>
      </c>
      <c r="B10" s="85">
        <v>39819</v>
      </c>
      <c r="C10" s="86">
        <v>12820.5</v>
      </c>
      <c r="D10" s="86"/>
      <c r="E10" s="86"/>
      <c r="F10" s="87">
        <v>78950</v>
      </c>
      <c r="G10" s="88" t="s">
        <v>182</v>
      </c>
      <c r="H10" s="88" t="s">
        <v>183</v>
      </c>
      <c r="I10" s="89"/>
      <c r="J10" s="90">
        <v>96361</v>
      </c>
      <c r="K10" s="91"/>
      <c r="L10" s="92"/>
      <c r="M10" s="96"/>
      <c r="N10" s="2"/>
    </row>
    <row r="11" spans="1:14" s="32" customFormat="1" ht="63.75" customHeight="1">
      <c r="A11" s="129" t="s">
        <v>185</v>
      </c>
      <c r="B11" s="85">
        <v>39847</v>
      </c>
      <c r="C11" s="86">
        <v>5000</v>
      </c>
      <c r="D11" s="101"/>
      <c r="E11" s="127"/>
      <c r="F11" s="87">
        <v>78950</v>
      </c>
      <c r="G11" s="88" t="s">
        <v>186</v>
      </c>
      <c r="H11" s="88" t="s">
        <v>186</v>
      </c>
      <c r="I11" s="89"/>
      <c r="J11" s="90" t="s">
        <v>130</v>
      </c>
      <c r="K11" s="100"/>
      <c r="L11" s="92"/>
      <c r="M11" s="96" t="s">
        <v>187</v>
      </c>
      <c r="N11" s="2"/>
    </row>
    <row r="12" spans="1:14" s="32" customFormat="1" ht="63.75" customHeight="1">
      <c r="A12" s="128" t="s">
        <v>190</v>
      </c>
      <c r="B12" s="85">
        <v>40002</v>
      </c>
      <c r="C12" s="86">
        <v>10780</v>
      </c>
      <c r="D12" s="86"/>
      <c r="E12" s="86"/>
      <c r="F12" s="112"/>
      <c r="G12" s="88" t="s">
        <v>189</v>
      </c>
      <c r="H12" s="88" t="s">
        <v>189</v>
      </c>
      <c r="I12" s="89"/>
      <c r="J12" s="90"/>
      <c r="K12" s="91"/>
      <c r="L12" s="92"/>
      <c r="M12" s="104"/>
      <c r="N12" s="2"/>
    </row>
    <row r="13" spans="1:14" s="32" customFormat="1" ht="58.5" customHeight="1">
      <c r="A13" s="84"/>
      <c r="B13" s="85"/>
      <c r="C13" s="86"/>
      <c r="D13" s="86"/>
      <c r="E13" s="86"/>
      <c r="F13" s="87"/>
      <c r="G13" s="88"/>
      <c r="H13" s="88"/>
      <c r="I13" s="89"/>
      <c r="J13" s="90"/>
      <c r="K13" s="91"/>
      <c r="L13" s="92"/>
      <c r="M13" s="104"/>
      <c r="N13" s="2"/>
    </row>
    <row r="14" spans="1:14" ht="21" customHeight="1" thickBot="1">
      <c r="A14" s="33" t="s">
        <v>19</v>
      </c>
      <c r="B14" s="33"/>
      <c r="C14" s="34">
        <f>SUM(C8:C13)</f>
        <v>28600.5</v>
      </c>
      <c r="D14" s="34">
        <f>SUM(D8:D13)</f>
        <v>1424.5</v>
      </c>
      <c r="E14" s="34">
        <f>SUM(E8:E13)</f>
        <v>0</v>
      </c>
      <c r="F14" s="35"/>
      <c r="G14" s="36"/>
      <c r="H14" s="37"/>
      <c r="I14" s="38"/>
      <c r="J14" s="39"/>
      <c r="K14" s="40">
        <f>SUM(K8:K13)</f>
        <v>0</v>
      </c>
      <c r="L14" s="41"/>
      <c r="M14" s="107"/>
    </row>
    <row r="15" spans="1:14" ht="8.25" customHeight="1" thickTop="1">
      <c r="A15" s="5"/>
      <c r="B15" s="45"/>
      <c r="G15" s="48"/>
      <c r="I15" s="50"/>
      <c r="J15" s="51"/>
      <c r="K15" s="52"/>
      <c r="L15" s="53"/>
      <c r="M15" s="108"/>
    </row>
    <row r="16" spans="1:14" s="81" customFormat="1" ht="21" customHeight="1">
      <c r="A16" s="70" t="s">
        <v>49</v>
      </c>
      <c r="B16" s="71"/>
      <c r="C16" s="72"/>
      <c r="D16" s="72"/>
      <c r="E16" s="72"/>
      <c r="F16" s="73"/>
      <c r="G16" s="74"/>
      <c r="H16" s="75"/>
      <c r="I16" s="76"/>
      <c r="J16" s="77"/>
      <c r="K16" s="78"/>
      <c r="L16" s="79"/>
      <c r="M16" s="108"/>
    </row>
    <row r="17" spans="1:13" s="81" customFormat="1" ht="19.5" customHeight="1">
      <c r="A17" s="70" t="s">
        <v>48</v>
      </c>
      <c r="B17" s="71"/>
      <c r="C17" s="72"/>
      <c r="D17" s="72"/>
      <c r="E17" s="72"/>
      <c r="F17" s="73"/>
      <c r="G17" s="74"/>
      <c r="H17" s="75"/>
      <c r="I17" s="76"/>
      <c r="J17" s="77"/>
      <c r="K17" s="78"/>
      <c r="L17" s="79"/>
      <c r="M17" s="108"/>
    </row>
    <row r="18" spans="1:13" s="81" customFormat="1" ht="18.75">
      <c r="A18" s="70" t="s">
        <v>60</v>
      </c>
      <c r="B18" s="71"/>
      <c r="C18" s="72"/>
      <c r="D18" s="72"/>
      <c r="E18" s="72"/>
      <c r="F18" s="73"/>
      <c r="G18" s="74"/>
      <c r="H18" s="75"/>
      <c r="I18" s="76"/>
      <c r="J18" s="77"/>
      <c r="K18" s="78"/>
      <c r="L18" s="79"/>
      <c r="M18" s="108"/>
    </row>
    <row r="19" spans="1:13" s="81" customFormat="1" ht="18.75">
      <c r="A19" s="81" t="s">
        <v>27</v>
      </c>
      <c r="B19" s="71"/>
      <c r="C19" s="72"/>
      <c r="D19" s="72"/>
      <c r="E19" s="72"/>
      <c r="F19" s="73"/>
      <c r="G19" s="74"/>
      <c r="H19" s="75"/>
      <c r="I19" s="76"/>
      <c r="J19" s="77"/>
      <c r="K19" s="78"/>
      <c r="L19" s="79"/>
      <c r="M19" s="108"/>
    </row>
    <row r="20" spans="1:13" ht="18.75">
      <c r="A20" s="81"/>
      <c r="B20" s="1"/>
      <c r="C20" s="72"/>
      <c r="D20" s="72"/>
      <c r="E20" s="72"/>
      <c r="G20" s="48"/>
      <c r="I20" s="50"/>
      <c r="J20" s="51"/>
      <c r="K20" s="52"/>
      <c r="L20" s="53"/>
      <c r="M20" s="108"/>
    </row>
    <row r="21" spans="1:13" ht="18.75">
      <c r="A21" s="113" t="s">
        <v>145</v>
      </c>
      <c r="B21" s="45"/>
      <c r="I21" s="50"/>
      <c r="J21" s="51"/>
      <c r="K21" s="52"/>
      <c r="L21" s="53"/>
      <c r="M21" s="108"/>
    </row>
    <row r="22" spans="1:13" ht="18.75">
      <c r="A22" s="114" t="s">
        <v>161</v>
      </c>
      <c r="B22" s="71"/>
      <c r="C22" s="72"/>
      <c r="D22" s="72"/>
      <c r="E22" s="72"/>
      <c r="F22" s="73"/>
      <c r="G22" s="75"/>
      <c r="I22" s="50"/>
      <c r="J22" s="51"/>
      <c r="K22" s="52"/>
      <c r="L22" s="56"/>
      <c r="M22" s="108"/>
    </row>
    <row r="23" spans="1:13" ht="18.75">
      <c r="A23" s="122" t="s">
        <v>162</v>
      </c>
      <c r="B23" s="71"/>
      <c r="C23" s="72"/>
      <c r="D23" s="72"/>
      <c r="E23" s="72"/>
      <c r="F23" s="73"/>
      <c r="G23" s="75"/>
      <c r="H23" s="75"/>
      <c r="I23" s="76"/>
      <c r="J23" s="77"/>
      <c r="K23" s="52"/>
      <c r="L23" s="56"/>
      <c r="M23" s="108"/>
    </row>
    <row r="24" spans="1:13" ht="18.75">
      <c r="A24" s="70" t="s">
        <v>163</v>
      </c>
      <c r="B24" s="71"/>
      <c r="C24" s="72"/>
      <c r="D24" s="72"/>
      <c r="E24" s="72"/>
      <c r="F24" s="73"/>
      <c r="G24" s="75"/>
      <c r="H24" s="75"/>
      <c r="I24" s="76"/>
      <c r="J24" s="79"/>
      <c r="L24" s="56"/>
      <c r="M24" s="108"/>
    </row>
    <row r="25" spans="1:13">
      <c r="I25" s="50"/>
      <c r="J25" s="51"/>
      <c r="K25" s="52"/>
      <c r="L25" s="56"/>
      <c r="M25" s="108"/>
    </row>
    <row r="26" spans="1:13">
      <c r="A26" s="5"/>
      <c r="B26" s="45"/>
      <c r="I26" s="50"/>
      <c r="J26" s="51"/>
      <c r="K26" s="52"/>
      <c r="L26" s="56"/>
      <c r="M26" s="54"/>
    </row>
    <row r="27" spans="1:13">
      <c r="A27" s="5"/>
      <c r="B27" s="45"/>
      <c r="I27" s="50"/>
      <c r="J27" s="51"/>
      <c r="K27" s="52"/>
      <c r="L27" s="56"/>
      <c r="M27" s="54"/>
    </row>
    <row r="28" spans="1:13">
      <c r="A28" s="5"/>
      <c r="B28" s="45"/>
      <c r="I28" s="50"/>
      <c r="J28" s="51"/>
      <c r="K28" s="52"/>
      <c r="L28" s="56"/>
      <c r="M28" s="54"/>
    </row>
    <row r="29" spans="1:13">
      <c r="A29" s="5"/>
      <c r="B29" s="45"/>
      <c r="I29" s="50"/>
      <c r="J29" s="51"/>
      <c r="K29" s="52"/>
      <c r="L29" s="53"/>
      <c r="M29" s="54"/>
    </row>
    <row r="30" spans="1:13">
      <c r="A30" s="5"/>
      <c r="B30" s="45"/>
      <c r="G30" s="48"/>
      <c r="I30" s="50"/>
      <c r="J30" s="51"/>
      <c r="K30" s="52"/>
      <c r="L30" s="53"/>
      <c r="M30" s="54"/>
    </row>
    <row r="31" spans="1:13">
      <c r="A31" s="5"/>
      <c r="B31" s="45"/>
      <c r="G31" s="48"/>
      <c r="I31" s="50"/>
      <c r="J31" s="5"/>
      <c r="K31" s="52"/>
      <c r="M31" s="59"/>
    </row>
    <row r="32" spans="1:13">
      <c r="A32" s="5"/>
      <c r="B32" s="45"/>
      <c r="G32" s="48"/>
      <c r="I32" s="50"/>
      <c r="J32" s="5"/>
      <c r="K32" s="52"/>
      <c r="M32" s="59"/>
    </row>
    <row r="33" spans="1:13">
      <c r="A33" s="5"/>
      <c r="B33" s="45"/>
      <c r="G33" s="48"/>
      <c r="I33" s="50"/>
      <c r="J33" s="5"/>
      <c r="K33" s="52"/>
      <c r="M33" s="59"/>
    </row>
    <row r="34" spans="1:13">
      <c r="B34" s="45"/>
    </row>
  </sheetData>
  <mergeCells count="4">
    <mergeCell ref="A1:M1"/>
    <mergeCell ref="A2:M2"/>
    <mergeCell ref="A3:M3"/>
    <mergeCell ref="B4:C4"/>
  </mergeCells>
  <pageMargins left="0.7" right="0.7" top="0.75" bottom="0.75" header="0.3" footer="0.3"/>
  <pageSetup scale="42"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6"/>
  <sheetViews>
    <sheetView view="pageBreakPreview" zoomScale="60" zoomScaleNormal="100" workbookViewId="0">
      <selection activeCell="K9" sqref="K9"/>
    </sheetView>
  </sheetViews>
  <sheetFormatPr defaultRowHeight="15.75"/>
  <cols>
    <col min="1" max="1" width="17.77734375" style="2" customWidth="1"/>
    <col min="2" max="2" width="13" style="14" customWidth="1"/>
    <col min="3" max="3" width="14.44140625" style="46" customWidth="1"/>
    <col min="4" max="4" width="16.21875" style="46" customWidth="1"/>
    <col min="5" max="5" width="15.33203125" style="46" hidden="1" customWidth="1"/>
    <col min="6" max="6" width="22.109375" style="47" customWidth="1"/>
    <col min="7" max="7" width="17.21875" style="49" customWidth="1"/>
    <col min="8" max="8" width="16.21875" style="49" customWidth="1"/>
    <col min="9" max="9" width="12.5546875" style="61" bestFit="1" customWidth="1"/>
    <col min="10" max="10" width="8.33203125" style="2" customWidth="1"/>
    <col min="11" max="11" width="10" style="57" customWidth="1"/>
    <col min="12" max="12" width="13" style="57" customWidth="1"/>
    <col min="13" max="13" width="12.33203125" style="2" customWidth="1"/>
    <col min="14" max="14" width="48.5546875" style="62" customWidth="1"/>
    <col min="15" max="15" width="1.77734375" style="2" customWidth="1"/>
    <col min="16" max="16384" width="8.88671875" style="2"/>
  </cols>
  <sheetData>
    <row r="1" spans="1:15" s="4" customFormat="1" ht="23.25">
      <c r="A1" s="206" t="s">
        <v>0</v>
      </c>
      <c r="B1" s="206"/>
      <c r="C1" s="206"/>
      <c r="D1" s="206"/>
      <c r="E1" s="206"/>
      <c r="F1" s="206"/>
      <c r="G1" s="206"/>
      <c r="H1" s="206"/>
      <c r="I1" s="206"/>
      <c r="J1" s="206"/>
      <c r="K1" s="206"/>
      <c r="L1" s="206"/>
      <c r="M1" s="206"/>
      <c r="N1" s="206"/>
    </row>
    <row r="2" spans="1:15" s="4" customFormat="1" ht="23.25">
      <c r="A2" s="206" t="s">
        <v>191</v>
      </c>
      <c r="B2" s="206"/>
      <c r="C2" s="206"/>
      <c r="D2" s="206"/>
      <c r="E2" s="206"/>
      <c r="F2" s="206"/>
      <c r="G2" s="206"/>
      <c r="H2" s="206"/>
      <c r="I2" s="206"/>
      <c r="J2" s="206"/>
      <c r="K2" s="206"/>
      <c r="L2" s="206"/>
      <c r="M2" s="206"/>
      <c r="N2" s="206"/>
    </row>
    <row r="3" spans="1:15" s="4" customFormat="1" ht="23.25">
      <c r="A3" s="207" t="s">
        <v>192</v>
      </c>
      <c r="B3" s="207"/>
      <c r="C3" s="207"/>
      <c r="D3" s="207"/>
      <c r="E3" s="207"/>
      <c r="F3" s="207"/>
      <c r="G3" s="207"/>
      <c r="H3" s="207"/>
      <c r="I3" s="207"/>
      <c r="J3" s="207"/>
      <c r="K3" s="207"/>
      <c r="L3" s="207"/>
      <c r="M3" s="207"/>
      <c r="N3" s="207"/>
    </row>
    <row r="4" spans="1:15" s="4" customFormat="1" ht="21" customHeight="1" thickBot="1">
      <c r="A4" s="98" t="s">
        <v>1</v>
      </c>
      <c r="B4" s="210"/>
      <c r="C4" s="211"/>
      <c r="D4" s="99"/>
      <c r="E4" s="99"/>
      <c r="F4" s="64"/>
      <c r="G4" s="65"/>
      <c r="H4" s="66"/>
      <c r="I4" s="67" t="s">
        <v>2</v>
      </c>
      <c r="J4" s="68" t="s">
        <v>2</v>
      </c>
      <c r="K4" s="69" t="s">
        <v>2</v>
      </c>
      <c r="L4" s="69"/>
      <c r="N4" s="83"/>
    </row>
    <row r="5" spans="1:15" s="14" customFormat="1" ht="16.5" thickTop="1">
      <c r="A5" s="6" t="s">
        <v>3</v>
      </c>
      <c r="B5" s="6" t="s">
        <v>7</v>
      </c>
      <c r="C5" s="109" t="s">
        <v>8</v>
      </c>
      <c r="D5" s="7" t="s">
        <v>8</v>
      </c>
      <c r="E5" s="109" t="s">
        <v>8</v>
      </c>
      <c r="F5" s="8" t="s">
        <v>195</v>
      </c>
      <c r="G5" s="6" t="s">
        <v>21</v>
      </c>
      <c r="H5" s="9"/>
      <c r="I5" s="60" t="s">
        <v>5</v>
      </c>
      <c r="J5" s="6"/>
      <c r="K5" s="10"/>
      <c r="L5" s="10"/>
      <c r="M5" s="9"/>
      <c r="N5" s="11"/>
      <c r="O5" s="2"/>
    </row>
    <row r="6" spans="1:15" s="14" customFormat="1">
      <c r="A6" s="15" t="s">
        <v>6</v>
      </c>
      <c r="B6" s="15" t="s">
        <v>12</v>
      </c>
      <c r="C6" s="16" t="s">
        <v>12</v>
      </c>
      <c r="D6" s="16" t="s">
        <v>12</v>
      </c>
      <c r="E6" s="110" t="s">
        <v>12</v>
      </c>
      <c r="F6" s="17" t="s">
        <v>194</v>
      </c>
      <c r="G6" s="15" t="s">
        <v>22</v>
      </c>
      <c r="H6" s="18" t="s">
        <v>14</v>
      </c>
      <c r="I6" s="19" t="s">
        <v>10</v>
      </c>
      <c r="J6" s="15"/>
      <c r="K6" s="20"/>
      <c r="L6" s="130"/>
      <c r="M6" s="18" t="s">
        <v>207</v>
      </c>
      <c r="N6" s="21"/>
      <c r="O6" s="2"/>
    </row>
    <row r="7" spans="1:15" s="14" customFormat="1" ht="32.25" thickBot="1">
      <c r="A7" s="22" t="s">
        <v>11</v>
      </c>
      <c r="B7" s="22" t="s">
        <v>26</v>
      </c>
      <c r="C7" s="23" t="s">
        <v>75</v>
      </c>
      <c r="D7" s="23" t="s">
        <v>124</v>
      </c>
      <c r="E7" s="111" t="s">
        <v>125</v>
      </c>
      <c r="F7" s="24" t="s">
        <v>13</v>
      </c>
      <c r="G7" s="22" t="s">
        <v>23</v>
      </c>
      <c r="H7" s="25"/>
      <c r="I7" s="26" t="s">
        <v>15</v>
      </c>
      <c r="J7" s="22" t="s">
        <v>24</v>
      </c>
      <c r="K7" s="27" t="s">
        <v>16</v>
      </c>
      <c r="L7" s="25" t="s">
        <v>17</v>
      </c>
      <c r="M7" s="25" t="s">
        <v>208</v>
      </c>
      <c r="N7" s="28" t="s">
        <v>18</v>
      </c>
      <c r="O7" s="2"/>
    </row>
    <row r="8" spans="1:15" s="32" customFormat="1" ht="16.5" thickTop="1">
      <c r="A8" s="84"/>
      <c r="B8" s="85"/>
      <c r="C8" s="86"/>
      <c r="D8" s="86"/>
      <c r="E8" s="86"/>
      <c r="F8" s="87"/>
      <c r="G8" s="88"/>
      <c r="H8" s="88"/>
      <c r="I8" s="89"/>
      <c r="J8" s="90"/>
      <c r="K8" s="100"/>
      <c r="L8" s="100"/>
      <c r="M8" s="92"/>
      <c r="N8" s="96"/>
      <c r="O8" s="2"/>
    </row>
    <row r="9" spans="1:15" s="32" customFormat="1" ht="72.75" customHeight="1">
      <c r="A9" s="128" t="s">
        <v>193</v>
      </c>
      <c r="B9" s="85">
        <v>40207</v>
      </c>
      <c r="C9" s="86"/>
      <c r="D9" s="86">
        <v>3465</v>
      </c>
      <c r="E9" s="86"/>
      <c r="F9" s="87" t="s">
        <v>196</v>
      </c>
      <c r="G9" s="90" t="s">
        <v>204</v>
      </c>
      <c r="H9" s="90" t="s">
        <v>205</v>
      </c>
      <c r="I9" s="90" t="s">
        <v>216</v>
      </c>
      <c r="J9" s="90">
        <v>190892</v>
      </c>
      <c r="K9" s="132"/>
      <c r="L9" s="91"/>
      <c r="M9" s="131">
        <v>328507</v>
      </c>
      <c r="N9" s="96" t="s">
        <v>206</v>
      </c>
      <c r="O9" s="2"/>
    </row>
    <row r="10" spans="1:15" s="32" customFormat="1" ht="68.25" customHeight="1">
      <c r="A10" s="128" t="s">
        <v>193</v>
      </c>
      <c r="B10" s="85">
        <v>40207</v>
      </c>
      <c r="C10" s="86">
        <v>34650</v>
      </c>
      <c r="D10" s="86"/>
      <c r="E10" s="86"/>
      <c r="F10" s="87" t="s">
        <v>197</v>
      </c>
      <c r="G10" s="90" t="s">
        <v>204</v>
      </c>
      <c r="H10" s="90" t="s">
        <v>205</v>
      </c>
      <c r="I10" s="90" t="s">
        <v>216</v>
      </c>
      <c r="J10" s="90">
        <v>190892</v>
      </c>
      <c r="K10" s="132"/>
      <c r="L10" s="91"/>
      <c r="M10" s="131">
        <v>328507</v>
      </c>
      <c r="N10" s="96" t="s">
        <v>206</v>
      </c>
      <c r="O10" s="2"/>
    </row>
    <row r="11" spans="1:15" s="32" customFormat="1" ht="77.25" customHeight="1">
      <c r="A11" s="128" t="s">
        <v>199</v>
      </c>
      <c r="B11" s="85">
        <v>40315</v>
      </c>
      <c r="C11" s="86"/>
      <c r="D11" s="86">
        <v>647.5</v>
      </c>
      <c r="E11" s="127"/>
      <c r="F11" s="87" t="s">
        <v>196</v>
      </c>
      <c r="G11" s="90" t="s">
        <v>215</v>
      </c>
      <c r="H11" s="90" t="s">
        <v>214</v>
      </c>
      <c r="I11" s="90" t="s">
        <v>217</v>
      </c>
      <c r="J11" s="90" t="s">
        <v>130</v>
      </c>
      <c r="K11" s="133"/>
      <c r="L11" s="100"/>
      <c r="M11" s="131" t="s">
        <v>213</v>
      </c>
      <c r="N11" s="96" t="s">
        <v>212</v>
      </c>
      <c r="O11" s="2"/>
    </row>
    <row r="12" spans="1:15" s="32" customFormat="1" ht="63.75" customHeight="1">
      <c r="A12" s="128" t="s">
        <v>199</v>
      </c>
      <c r="B12" s="85">
        <v>40315</v>
      </c>
      <c r="C12" s="86">
        <v>6475</v>
      </c>
      <c r="D12" s="86"/>
      <c r="E12" s="86"/>
      <c r="F12" s="87" t="s">
        <v>197</v>
      </c>
      <c r="G12" s="90" t="s">
        <v>215</v>
      </c>
      <c r="H12" s="90" t="s">
        <v>214</v>
      </c>
      <c r="I12" s="90" t="s">
        <v>217</v>
      </c>
      <c r="J12" s="90" t="s">
        <v>130</v>
      </c>
      <c r="K12" s="134"/>
      <c r="L12" s="91"/>
      <c r="M12" s="131" t="s">
        <v>213</v>
      </c>
      <c r="N12" s="96" t="s">
        <v>211</v>
      </c>
      <c r="O12" s="2"/>
    </row>
    <row r="13" spans="1:15" s="32" customFormat="1" ht="63.75" customHeight="1">
      <c r="A13" s="128" t="s">
        <v>200</v>
      </c>
      <c r="B13" s="85">
        <v>40331</v>
      </c>
      <c r="C13" s="86"/>
      <c r="D13" s="86">
        <v>365.75</v>
      </c>
      <c r="E13" s="86"/>
      <c r="F13" s="87" t="s">
        <v>197</v>
      </c>
      <c r="G13" s="90" t="s">
        <v>201</v>
      </c>
      <c r="H13" s="90" t="s">
        <v>203</v>
      </c>
      <c r="I13" s="90" t="s">
        <v>218</v>
      </c>
      <c r="J13" s="90">
        <v>188758</v>
      </c>
      <c r="K13" s="132"/>
      <c r="L13" s="132"/>
      <c r="M13" s="131">
        <v>344166</v>
      </c>
      <c r="N13" s="96" t="s">
        <v>202</v>
      </c>
      <c r="O13" s="2"/>
    </row>
    <row r="14" spans="1:15" s="32" customFormat="1" ht="63.75" customHeight="1">
      <c r="A14" s="128" t="s">
        <v>200</v>
      </c>
      <c r="B14" s="85">
        <v>40331</v>
      </c>
      <c r="C14" s="86">
        <v>3657.5</v>
      </c>
      <c r="D14" s="86"/>
      <c r="E14" s="86"/>
      <c r="F14" s="87" t="s">
        <v>197</v>
      </c>
      <c r="G14" s="90" t="s">
        <v>201</v>
      </c>
      <c r="H14" s="90" t="s">
        <v>203</v>
      </c>
      <c r="I14" s="90" t="s">
        <v>218</v>
      </c>
      <c r="J14" s="90">
        <v>188758</v>
      </c>
      <c r="K14" s="132"/>
      <c r="L14" s="91"/>
      <c r="M14" s="131">
        <v>344166</v>
      </c>
      <c r="N14" s="96" t="s">
        <v>202</v>
      </c>
      <c r="O14" s="2"/>
    </row>
    <row r="15" spans="1:15" s="32" customFormat="1" ht="58.5" customHeight="1">
      <c r="A15" s="84"/>
      <c r="B15" s="85"/>
      <c r="C15" s="86"/>
      <c r="D15" s="86"/>
      <c r="E15" s="86"/>
      <c r="F15" s="87"/>
      <c r="G15" s="88"/>
      <c r="H15" s="88"/>
      <c r="I15" s="89"/>
      <c r="J15" s="90"/>
      <c r="K15" s="91"/>
      <c r="L15" s="91"/>
      <c r="M15" s="92"/>
      <c r="N15" s="104"/>
      <c r="O15" s="2"/>
    </row>
    <row r="16" spans="1:15" ht="21" customHeight="1" thickBot="1">
      <c r="A16" s="33" t="s">
        <v>19</v>
      </c>
      <c r="B16" s="33"/>
      <c r="C16" s="34">
        <f>SUM(C8:C15)</f>
        <v>44782.5</v>
      </c>
      <c r="D16" s="34">
        <f>SUM(D8:D15)</f>
        <v>4478.25</v>
      </c>
      <c r="E16" s="34">
        <f>SUM(E8:E15)</f>
        <v>0</v>
      </c>
      <c r="F16" s="35"/>
      <c r="G16" s="36"/>
      <c r="H16" s="37"/>
      <c r="I16" s="38"/>
      <c r="J16" s="39"/>
      <c r="K16" s="40"/>
      <c r="L16" s="40"/>
      <c r="M16" s="41"/>
      <c r="N16" s="107"/>
    </row>
    <row r="17" spans="1:14" ht="8.25" customHeight="1" thickTop="1">
      <c r="A17" s="5"/>
      <c r="B17" s="45"/>
      <c r="G17" s="48"/>
      <c r="I17" s="50"/>
      <c r="J17" s="51"/>
      <c r="K17" s="52"/>
      <c r="L17" s="52"/>
      <c r="M17" s="53"/>
      <c r="N17" s="108"/>
    </row>
    <row r="18" spans="1:14" s="81" customFormat="1" ht="21" customHeight="1">
      <c r="A18" s="70" t="s">
        <v>209</v>
      </c>
      <c r="B18" s="71"/>
      <c r="C18" s="72"/>
      <c r="D18" s="72"/>
      <c r="E18" s="72"/>
      <c r="F18" s="73"/>
      <c r="G18" s="74"/>
      <c r="H18" s="75"/>
      <c r="I18" s="76"/>
      <c r="J18" s="77"/>
      <c r="K18" s="78"/>
      <c r="L18" s="78"/>
      <c r="M18" s="79"/>
      <c r="N18" s="108"/>
    </row>
    <row r="19" spans="1:14" s="81" customFormat="1" ht="19.5" customHeight="1">
      <c r="A19" s="70" t="s">
        <v>48</v>
      </c>
      <c r="B19" s="71"/>
      <c r="C19" s="72"/>
      <c r="D19" s="72"/>
      <c r="E19" s="72"/>
      <c r="F19" s="73"/>
      <c r="G19" s="74"/>
      <c r="H19" s="75"/>
      <c r="I19" s="76"/>
      <c r="J19" s="77"/>
      <c r="K19" s="78"/>
      <c r="L19" s="78"/>
      <c r="M19" s="79"/>
      <c r="N19" s="108"/>
    </row>
    <row r="20" spans="1:14" s="81" customFormat="1" ht="18.75">
      <c r="A20" s="70" t="s">
        <v>60</v>
      </c>
      <c r="B20" s="71"/>
      <c r="C20" s="72"/>
      <c r="D20" s="72"/>
      <c r="E20" s="72"/>
      <c r="F20" s="73"/>
      <c r="G20" s="74"/>
      <c r="H20" s="75"/>
      <c r="I20" s="76"/>
      <c r="J20" s="77"/>
      <c r="K20" s="78"/>
      <c r="L20" s="78"/>
      <c r="M20" s="79"/>
      <c r="N20" s="108"/>
    </row>
    <row r="21" spans="1:14" s="81" customFormat="1" ht="18.75">
      <c r="A21" s="81" t="s">
        <v>27</v>
      </c>
      <c r="B21" s="71"/>
      <c r="C21" s="72"/>
      <c r="D21" s="72"/>
      <c r="E21" s="72"/>
      <c r="F21" s="73"/>
      <c r="G21" s="74"/>
      <c r="H21" s="75"/>
      <c r="I21" s="76"/>
      <c r="J21" s="77"/>
      <c r="K21" s="78"/>
      <c r="L21" s="78"/>
      <c r="M21" s="79"/>
      <c r="N21" s="108"/>
    </row>
    <row r="22" spans="1:14" ht="18.75">
      <c r="A22" s="81"/>
      <c r="B22" s="1"/>
      <c r="C22" s="72"/>
      <c r="D22" s="72"/>
      <c r="E22" s="72"/>
      <c r="G22" s="48"/>
      <c r="I22" s="50"/>
      <c r="J22" s="51"/>
      <c r="K22" s="52"/>
      <c r="L22" s="52"/>
      <c r="M22" s="53"/>
      <c r="N22" s="108"/>
    </row>
    <row r="23" spans="1:14" ht="18.75">
      <c r="A23" s="113" t="s">
        <v>145</v>
      </c>
      <c r="B23" s="45"/>
      <c r="I23" s="50"/>
      <c r="J23" s="51"/>
      <c r="K23" s="52"/>
      <c r="L23" s="52"/>
      <c r="M23" s="53"/>
      <c r="N23" s="108"/>
    </row>
    <row r="24" spans="1:14" ht="18.75">
      <c r="A24" s="114" t="s">
        <v>161</v>
      </c>
      <c r="B24" s="71"/>
      <c r="C24" s="72"/>
      <c r="D24" s="72"/>
      <c r="E24" s="72"/>
      <c r="F24" s="73"/>
      <c r="G24" s="75"/>
      <c r="I24" s="50"/>
      <c r="J24" s="51"/>
      <c r="K24" s="52"/>
      <c r="L24" s="52"/>
      <c r="M24" s="56"/>
      <c r="N24" s="108"/>
    </row>
    <row r="25" spans="1:14" ht="18.75">
      <c r="A25" s="122"/>
      <c r="B25" s="71"/>
      <c r="C25" s="72"/>
      <c r="D25" s="72"/>
      <c r="E25" s="72"/>
      <c r="F25" s="73"/>
      <c r="G25" s="75"/>
      <c r="H25" s="75"/>
      <c r="I25" s="76"/>
      <c r="J25" s="77"/>
      <c r="K25" s="52"/>
      <c r="L25" s="52"/>
      <c r="M25" s="56"/>
      <c r="N25" s="108"/>
    </row>
    <row r="26" spans="1:14" ht="18.75">
      <c r="A26" s="70"/>
      <c r="B26" s="71"/>
      <c r="C26" s="72"/>
      <c r="D26" s="72"/>
      <c r="E26" s="72"/>
      <c r="F26" s="73"/>
      <c r="G26" s="75"/>
      <c r="H26" s="75"/>
      <c r="I26" s="76"/>
      <c r="J26" s="79"/>
      <c r="M26" s="56"/>
      <c r="N26" s="108"/>
    </row>
    <row r="27" spans="1:14">
      <c r="I27" s="50"/>
      <c r="J27" s="51"/>
      <c r="K27" s="52"/>
      <c r="L27" s="52"/>
      <c r="M27" s="56"/>
      <c r="N27" s="108"/>
    </row>
    <row r="28" spans="1:14">
      <c r="A28" s="5"/>
      <c r="B28" s="45"/>
      <c r="I28" s="50"/>
      <c r="J28" s="51"/>
      <c r="K28" s="52"/>
      <c r="L28" s="52"/>
      <c r="M28" s="56"/>
      <c r="N28" s="54"/>
    </row>
    <row r="29" spans="1:14">
      <c r="A29" s="5"/>
      <c r="B29" s="45"/>
      <c r="I29" s="50"/>
      <c r="J29" s="51"/>
      <c r="K29" s="52"/>
      <c r="L29" s="52"/>
      <c r="M29" s="56"/>
      <c r="N29" s="54"/>
    </row>
    <row r="30" spans="1:14">
      <c r="A30" s="5"/>
      <c r="B30" s="45"/>
      <c r="I30" s="50"/>
      <c r="J30" s="51"/>
      <c r="K30" s="52"/>
      <c r="L30" s="52"/>
      <c r="M30" s="56"/>
      <c r="N30" s="54"/>
    </row>
    <row r="31" spans="1:14">
      <c r="A31" s="5"/>
      <c r="B31" s="45"/>
      <c r="I31" s="50"/>
      <c r="J31" s="51"/>
      <c r="K31" s="52"/>
      <c r="L31" s="52"/>
      <c r="M31" s="53"/>
      <c r="N31" s="54"/>
    </row>
    <row r="32" spans="1:14">
      <c r="A32" s="5"/>
      <c r="B32" s="45"/>
      <c r="G32" s="48"/>
      <c r="I32" s="50"/>
      <c r="J32" s="51"/>
      <c r="K32" s="52"/>
      <c r="L32" s="52"/>
      <c r="M32" s="53"/>
      <c r="N32" s="54"/>
    </row>
    <row r="33" spans="1:14">
      <c r="A33" s="5"/>
      <c r="B33" s="45"/>
      <c r="G33" s="48"/>
      <c r="I33" s="50"/>
      <c r="J33" s="5"/>
      <c r="K33" s="52"/>
      <c r="L33" s="52"/>
      <c r="N33" s="59"/>
    </row>
    <row r="34" spans="1:14">
      <c r="A34" s="5"/>
      <c r="B34" s="45"/>
      <c r="G34" s="48"/>
      <c r="I34" s="50"/>
      <c r="J34" s="5"/>
      <c r="K34" s="52"/>
      <c r="L34" s="52"/>
      <c r="N34" s="59"/>
    </row>
    <row r="35" spans="1:14">
      <c r="A35" s="5"/>
      <c r="B35" s="45"/>
      <c r="G35" s="48"/>
      <c r="I35" s="50"/>
      <c r="J35" s="5"/>
      <c r="K35" s="52"/>
      <c r="L35" s="52"/>
      <c r="N35" s="59"/>
    </row>
    <row r="36" spans="1:14">
      <c r="B36" s="45"/>
    </row>
  </sheetData>
  <mergeCells count="4">
    <mergeCell ref="A1:N1"/>
    <mergeCell ref="A2:N2"/>
    <mergeCell ref="A3:N3"/>
    <mergeCell ref="B4:C4"/>
  </mergeCells>
  <pageMargins left="0.7" right="0.7" top="0.75" bottom="0.75" header="0.3" footer="0.3"/>
  <pageSetup paperSize="5" scale="6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7"/>
  <sheetViews>
    <sheetView view="pageBreakPreview" zoomScale="60" zoomScaleNormal="100" workbookViewId="0">
      <selection activeCell="G15" sqref="G15:J16"/>
    </sheetView>
  </sheetViews>
  <sheetFormatPr defaultRowHeight="15.75"/>
  <cols>
    <col min="1" max="1" width="17.77734375" style="2" customWidth="1"/>
    <col min="2" max="2" width="13" style="14" customWidth="1"/>
    <col min="3" max="3" width="14.44140625" style="46" customWidth="1"/>
    <col min="4" max="4" width="16.21875" style="46" customWidth="1"/>
    <col min="5" max="5" width="15.33203125" style="46" hidden="1" customWidth="1"/>
    <col min="6" max="6" width="22.109375" style="47" customWidth="1"/>
    <col min="7" max="7" width="14.21875" style="49" customWidth="1"/>
    <col min="8" max="8" width="16.21875" style="49" customWidth="1"/>
    <col min="9" max="9" width="12.5546875" style="61" bestFit="1" customWidth="1"/>
    <col min="10" max="10" width="8.33203125" style="2" customWidth="1"/>
    <col min="11" max="11" width="9.109375" style="57" customWidth="1"/>
    <col min="12" max="12" width="13" style="57" customWidth="1"/>
    <col min="13" max="13" width="14.33203125" style="2" customWidth="1"/>
    <col min="14" max="14" width="48.5546875" style="62" customWidth="1"/>
    <col min="15" max="15" width="1.77734375" style="2" customWidth="1"/>
    <col min="16" max="16384" width="8.88671875" style="2"/>
  </cols>
  <sheetData>
    <row r="1" spans="1:15" s="4" customFormat="1" ht="23.25">
      <c r="A1" s="206" t="s">
        <v>0</v>
      </c>
      <c r="B1" s="206"/>
      <c r="C1" s="206"/>
      <c r="D1" s="206"/>
      <c r="E1" s="206"/>
      <c r="F1" s="206"/>
      <c r="G1" s="206"/>
      <c r="H1" s="206"/>
      <c r="I1" s="206"/>
      <c r="J1" s="206"/>
      <c r="K1" s="206"/>
      <c r="L1" s="206"/>
      <c r="M1" s="206"/>
      <c r="N1" s="206"/>
    </row>
    <row r="2" spans="1:15" s="4" customFormat="1" ht="23.25">
      <c r="A2" s="206" t="s">
        <v>191</v>
      </c>
      <c r="B2" s="206"/>
      <c r="C2" s="206"/>
      <c r="D2" s="206"/>
      <c r="E2" s="206"/>
      <c r="F2" s="206"/>
      <c r="G2" s="206"/>
      <c r="H2" s="206"/>
      <c r="I2" s="206"/>
      <c r="J2" s="206"/>
      <c r="K2" s="206"/>
      <c r="L2" s="206"/>
      <c r="M2" s="206"/>
      <c r="N2" s="206"/>
    </row>
    <row r="3" spans="1:15" s="4" customFormat="1" ht="23.25">
      <c r="A3" s="207" t="s">
        <v>210</v>
      </c>
      <c r="B3" s="207"/>
      <c r="C3" s="207"/>
      <c r="D3" s="207"/>
      <c r="E3" s="207"/>
      <c r="F3" s="207"/>
      <c r="G3" s="207"/>
      <c r="H3" s="207"/>
      <c r="I3" s="207"/>
      <c r="J3" s="207"/>
      <c r="K3" s="207"/>
      <c r="L3" s="207"/>
      <c r="M3" s="207"/>
      <c r="N3" s="207"/>
    </row>
    <row r="4" spans="1:15" s="4" customFormat="1" ht="21" customHeight="1" thickBot="1">
      <c r="A4" s="98" t="s">
        <v>1</v>
      </c>
      <c r="B4" s="210"/>
      <c r="C4" s="211"/>
      <c r="D4" s="99"/>
      <c r="E4" s="99"/>
      <c r="F4" s="64"/>
      <c r="G4" s="65"/>
      <c r="H4" s="66"/>
      <c r="I4" s="67" t="s">
        <v>2</v>
      </c>
      <c r="J4" s="68" t="s">
        <v>2</v>
      </c>
      <c r="K4" s="69" t="s">
        <v>2</v>
      </c>
      <c r="L4" s="69"/>
      <c r="N4" s="83"/>
    </row>
    <row r="5" spans="1:15" s="14" customFormat="1" ht="16.5" thickTop="1">
      <c r="A5" s="6" t="s">
        <v>3</v>
      </c>
      <c r="B5" s="6" t="s">
        <v>7</v>
      </c>
      <c r="C5" s="109" t="s">
        <v>8</v>
      </c>
      <c r="D5" s="7" t="s">
        <v>8</v>
      </c>
      <c r="E5" s="109" t="s">
        <v>8</v>
      </c>
      <c r="F5" s="8" t="s">
        <v>195</v>
      </c>
      <c r="G5" s="6" t="s">
        <v>21</v>
      </c>
      <c r="H5" s="9"/>
      <c r="I5" s="60" t="s">
        <v>5</v>
      </c>
      <c r="J5" s="6"/>
      <c r="K5" s="10"/>
      <c r="L5" s="10"/>
      <c r="M5" s="9"/>
      <c r="N5" s="11"/>
      <c r="O5" s="2"/>
    </row>
    <row r="6" spans="1:15" s="14" customFormat="1">
      <c r="A6" s="15" t="s">
        <v>6</v>
      </c>
      <c r="B6" s="15" t="s">
        <v>12</v>
      </c>
      <c r="C6" s="16" t="s">
        <v>12</v>
      </c>
      <c r="D6" s="16" t="s">
        <v>12</v>
      </c>
      <c r="E6" s="110" t="s">
        <v>12</v>
      </c>
      <c r="F6" s="17" t="s">
        <v>194</v>
      </c>
      <c r="G6" s="15" t="s">
        <v>22</v>
      </c>
      <c r="H6" s="18" t="s">
        <v>14</v>
      </c>
      <c r="I6" s="19" t="s">
        <v>10</v>
      </c>
      <c r="J6" s="15"/>
      <c r="K6" s="20"/>
      <c r="L6" s="130"/>
      <c r="M6" s="18" t="s">
        <v>207</v>
      </c>
      <c r="N6" s="21"/>
      <c r="O6" s="2"/>
    </row>
    <row r="7" spans="1:15" s="14" customFormat="1" ht="32.25" thickBot="1">
      <c r="A7" s="22" t="s">
        <v>11</v>
      </c>
      <c r="B7" s="22" t="s">
        <v>26</v>
      </c>
      <c r="C7" s="23" t="s">
        <v>75</v>
      </c>
      <c r="D7" s="23" t="s">
        <v>124</v>
      </c>
      <c r="E7" s="111" t="s">
        <v>125</v>
      </c>
      <c r="F7" s="24" t="s">
        <v>13</v>
      </c>
      <c r="G7" s="22" t="s">
        <v>23</v>
      </c>
      <c r="H7" s="25"/>
      <c r="I7" s="26" t="s">
        <v>15</v>
      </c>
      <c r="J7" s="22" t="s">
        <v>24</v>
      </c>
      <c r="K7" s="27" t="s">
        <v>16</v>
      </c>
      <c r="L7" s="25" t="s">
        <v>17</v>
      </c>
      <c r="M7" s="25" t="s">
        <v>208</v>
      </c>
      <c r="N7" s="28" t="s">
        <v>18</v>
      </c>
      <c r="O7" s="2"/>
    </row>
    <row r="8" spans="1:15" s="32" customFormat="1" ht="16.5" thickTop="1">
      <c r="A8" s="84"/>
      <c r="B8" s="85"/>
      <c r="C8" s="86"/>
      <c r="D8" s="86"/>
      <c r="E8" s="86"/>
      <c r="F8" s="87"/>
      <c r="G8" s="88"/>
      <c r="H8" s="88"/>
      <c r="I8" s="89"/>
      <c r="J8" s="90"/>
      <c r="K8" s="100"/>
      <c r="L8" s="100"/>
      <c r="M8" s="92"/>
      <c r="N8" s="96"/>
      <c r="O8" s="2"/>
    </row>
    <row r="9" spans="1:15" s="32" customFormat="1" ht="72.75" customHeight="1">
      <c r="A9" s="128" t="s">
        <v>193</v>
      </c>
      <c r="B9" s="85">
        <v>40207</v>
      </c>
      <c r="C9" s="86"/>
      <c r="D9" s="86">
        <v>3465</v>
      </c>
      <c r="E9" s="86"/>
      <c r="F9" s="87" t="s">
        <v>196</v>
      </c>
      <c r="G9" s="90" t="s">
        <v>204</v>
      </c>
      <c r="H9" s="90" t="s">
        <v>205</v>
      </c>
      <c r="I9" s="89"/>
      <c r="J9" s="90">
        <v>190892</v>
      </c>
      <c r="K9" s="91"/>
      <c r="L9" s="91"/>
      <c r="M9" s="131">
        <v>328507</v>
      </c>
      <c r="N9" s="96" t="s">
        <v>206</v>
      </c>
      <c r="O9" s="2"/>
    </row>
    <row r="10" spans="1:15" s="32" customFormat="1" ht="68.25" customHeight="1">
      <c r="A10" s="128" t="s">
        <v>193</v>
      </c>
      <c r="B10" s="85">
        <v>40207</v>
      </c>
      <c r="C10" s="86">
        <v>34650</v>
      </c>
      <c r="D10" s="86"/>
      <c r="E10" s="86"/>
      <c r="F10" s="87" t="s">
        <v>197</v>
      </c>
      <c r="G10" s="90" t="s">
        <v>204</v>
      </c>
      <c r="H10" s="90" t="s">
        <v>205</v>
      </c>
      <c r="I10" s="89"/>
      <c r="J10" s="90">
        <v>190892</v>
      </c>
      <c r="K10" s="91"/>
      <c r="L10" s="91"/>
      <c r="M10" s="131">
        <v>328507</v>
      </c>
      <c r="N10" s="96" t="s">
        <v>206</v>
      </c>
      <c r="O10" s="2"/>
    </row>
    <row r="11" spans="1:15" s="32" customFormat="1" ht="63.75" customHeight="1">
      <c r="A11" s="128" t="s">
        <v>199</v>
      </c>
      <c r="B11" s="85">
        <v>40315</v>
      </c>
      <c r="C11" s="86"/>
      <c r="D11" s="86">
        <v>647.5</v>
      </c>
      <c r="E11" s="127"/>
      <c r="F11" s="87" t="s">
        <v>196</v>
      </c>
      <c r="G11" s="90" t="s">
        <v>198</v>
      </c>
      <c r="H11" s="90" t="s">
        <v>198</v>
      </c>
      <c r="I11" s="89"/>
      <c r="J11" s="90" t="s">
        <v>198</v>
      </c>
      <c r="K11" s="100"/>
      <c r="L11" s="100"/>
      <c r="M11" s="92"/>
      <c r="N11" s="96" t="s">
        <v>212</v>
      </c>
      <c r="O11" s="2"/>
    </row>
    <row r="12" spans="1:15" s="32" customFormat="1" ht="63.75" customHeight="1">
      <c r="A12" s="128" t="s">
        <v>199</v>
      </c>
      <c r="B12" s="85">
        <v>40315</v>
      </c>
      <c r="C12" s="86">
        <v>6475</v>
      </c>
      <c r="D12" s="86"/>
      <c r="E12" s="86"/>
      <c r="F12" s="87" t="s">
        <v>197</v>
      </c>
      <c r="G12" s="90" t="s">
        <v>198</v>
      </c>
      <c r="H12" s="90" t="s">
        <v>198</v>
      </c>
      <c r="I12" s="89"/>
      <c r="J12" s="90" t="s">
        <v>198</v>
      </c>
      <c r="K12" s="91"/>
      <c r="L12" s="91"/>
      <c r="M12" s="92"/>
      <c r="N12" s="96" t="s">
        <v>211</v>
      </c>
      <c r="O12" s="2"/>
    </row>
    <row r="13" spans="1:15" s="32" customFormat="1" ht="63.75" customHeight="1">
      <c r="A13" s="128" t="s">
        <v>200</v>
      </c>
      <c r="B13" s="85">
        <v>40331</v>
      </c>
      <c r="C13" s="86"/>
      <c r="D13" s="86">
        <v>365.75</v>
      </c>
      <c r="E13" s="86"/>
      <c r="F13" s="87" t="s">
        <v>197</v>
      </c>
      <c r="G13" s="90" t="s">
        <v>201</v>
      </c>
      <c r="H13" s="90" t="s">
        <v>203</v>
      </c>
      <c r="I13" s="89">
        <v>387268</v>
      </c>
      <c r="J13" s="90">
        <v>188758</v>
      </c>
      <c r="K13" s="91"/>
      <c r="L13" s="91"/>
      <c r="M13" s="131">
        <v>344166</v>
      </c>
      <c r="N13" s="96" t="s">
        <v>202</v>
      </c>
      <c r="O13" s="2"/>
    </row>
    <row r="14" spans="1:15" s="32" customFormat="1" ht="63.75" customHeight="1">
      <c r="A14" s="128" t="s">
        <v>200</v>
      </c>
      <c r="B14" s="85">
        <v>40331</v>
      </c>
      <c r="C14" s="86">
        <v>3657.5</v>
      </c>
      <c r="D14" s="86"/>
      <c r="E14" s="86"/>
      <c r="F14" s="87" t="s">
        <v>197</v>
      </c>
      <c r="G14" s="90" t="s">
        <v>201</v>
      </c>
      <c r="H14" s="90" t="s">
        <v>203</v>
      </c>
      <c r="I14" s="89">
        <v>387268</v>
      </c>
      <c r="J14" s="90">
        <v>188758</v>
      </c>
      <c r="K14" s="91"/>
      <c r="L14" s="91"/>
      <c r="M14" s="131">
        <v>344166</v>
      </c>
      <c r="N14" s="96" t="s">
        <v>202</v>
      </c>
      <c r="O14" s="2"/>
    </row>
    <row r="15" spans="1:15" s="32" customFormat="1" ht="63.75" customHeight="1">
      <c r="A15" s="128" t="s">
        <v>236</v>
      </c>
      <c r="B15" s="85">
        <v>40417</v>
      </c>
      <c r="C15" s="86"/>
      <c r="D15" s="86">
        <v>56</v>
      </c>
      <c r="E15" s="86"/>
      <c r="F15" s="87" t="s">
        <v>197</v>
      </c>
      <c r="G15" s="90" t="s">
        <v>240</v>
      </c>
      <c r="H15" s="90" t="s">
        <v>241</v>
      </c>
      <c r="I15" s="89"/>
      <c r="J15" s="90">
        <v>215547</v>
      </c>
      <c r="K15" s="91"/>
      <c r="L15" s="91"/>
      <c r="M15" s="131" t="s">
        <v>242</v>
      </c>
      <c r="N15" s="96" t="s">
        <v>243</v>
      </c>
      <c r="O15" s="2"/>
    </row>
    <row r="16" spans="1:15" s="32" customFormat="1" ht="58.5" customHeight="1">
      <c r="A16" s="128" t="s">
        <v>236</v>
      </c>
      <c r="B16" s="85">
        <v>40417</v>
      </c>
      <c r="C16" s="86">
        <v>560</v>
      </c>
      <c r="D16" s="86"/>
      <c r="E16" s="86"/>
      <c r="F16" s="87" t="s">
        <v>197</v>
      </c>
      <c r="G16" s="90" t="s">
        <v>240</v>
      </c>
      <c r="H16" s="90" t="s">
        <v>241</v>
      </c>
      <c r="I16" s="89"/>
      <c r="J16" s="90">
        <v>215547</v>
      </c>
      <c r="K16" s="91"/>
      <c r="L16" s="91"/>
      <c r="M16" s="92"/>
      <c r="N16" s="96" t="s">
        <v>243</v>
      </c>
      <c r="O16" s="2"/>
    </row>
    <row r="17" spans="1:14" ht="21" customHeight="1" thickBot="1">
      <c r="A17" s="33" t="s">
        <v>19</v>
      </c>
      <c r="B17" s="33"/>
      <c r="C17" s="34">
        <f>SUM(C8:C16)</f>
        <v>45342.5</v>
      </c>
      <c r="D17" s="34">
        <f>SUM(D8:D16)</f>
        <v>4534.25</v>
      </c>
      <c r="E17" s="34">
        <f>SUM(E8:E16)</f>
        <v>0</v>
      </c>
      <c r="F17" s="35"/>
      <c r="G17" s="36"/>
      <c r="H17" s="37"/>
      <c r="I17" s="38"/>
      <c r="J17" s="39"/>
      <c r="K17" s="40">
        <f>SUM(K8:K16)</f>
        <v>0</v>
      </c>
      <c r="L17" s="40"/>
      <c r="M17" s="41"/>
      <c r="N17" s="107"/>
    </row>
    <row r="18" spans="1:14" ht="8.25" customHeight="1" thickTop="1">
      <c r="A18" s="5"/>
      <c r="B18" s="45"/>
      <c r="G18" s="48"/>
      <c r="I18" s="50"/>
      <c r="J18" s="51"/>
      <c r="K18" s="52"/>
      <c r="L18" s="52"/>
      <c r="M18" s="53"/>
      <c r="N18" s="108"/>
    </row>
    <row r="19" spans="1:14" s="81" customFormat="1" ht="21" customHeight="1">
      <c r="A19" s="70" t="s">
        <v>209</v>
      </c>
      <c r="B19" s="71"/>
      <c r="C19" s="72"/>
      <c r="D19" s="72"/>
      <c r="E19" s="72"/>
      <c r="F19" s="73"/>
      <c r="G19" s="74"/>
      <c r="H19" s="75"/>
      <c r="I19" s="76"/>
      <c r="J19" s="77"/>
      <c r="K19" s="78"/>
      <c r="L19" s="78"/>
      <c r="M19" s="79"/>
      <c r="N19" s="108"/>
    </row>
    <row r="20" spans="1:14" s="81" customFormat="1" ht="19.5" customHeight="1">
      <c r="A20" s="70" t="s">
        <v>48</v>
      </c>
      <c r="B20" s="71"/>
      <c r="C20" s="72"/>
      <c r="D20" s="72"/>
      <c r="E20" s="72"/>
      <c r="F20" s="73"/>
      <c r="G20" s="74"/>
      <c r="H20" s="75"/>
      <c r="I20" s="76"/>
      <c r="J20" s="77"/>
      <c r="K20" s="78"/>
      <c r="L20" s="78"/>
      <c r="M20" s="79"/>
      <c r="N20" s="108"/>
    </row>
    <row r="21" spans="1:14" s="81" customFormat="1" ht="18.75">
      <c r="A21" s="70" t="s">
        <v>219</v>
      </c>
      <c r="B21" s="71"/>
      <c r="C21" s="72"/>
      <c r="D21" s="72"/>
      <c r="E21" s="72"/>
      <c r="F21" s="73"/>
      <c r="G21" s="74"/>
      <c r="H21" s="75"/>
      <c r="I21" s="76"/>
      <c r="J21" s="77"/>
      <c r="K21" s="78"/>
      <c r="L21" s="78"/>
      <c r="M21" s="79"/>
      <c r="N21" s="108"/>
    </row>
    <row r="22" spans="1:14" s="81" customFormat="1" ht="18.75">
      <c r="A22" s="81" t="s">
        <v>27</v>
      </c>
      <c r="B22" s="71"/>
      <c r="C22" s="72"/>
      <c r="D22" s="72"/>
      <c r="E22" s="72"/>
      <c r="F22" s="73"/>
      <c r="G22" s="74"/>
      <c r="H22" s="75"/>
      <c r="I22" s="76"/>
      <c r="J22" s="77"/>
      <c r="K22" s="78"/>
      <c r="L22" s="78"/>
      <c r="M22" s="79"/>
      <c r="N22" s="108"/>
    </row>
    <row r="23" spans="1:14" ht="18.75">
      <c r="A23" s="81"/>
      <c r="B23" s="1"/>
      <c r="C23" s="72"/>
      <c r="D23" s="72"/>
      <c r="E23" s="72"/>
      <c r="G23" s="48"/>
      <c r="I23" s="50"/>
      <c r="J23" s="51"/>
      <c r="K23" s="52"/>
      <c r="L23" s="52"/>
      <c r="M23" s="53"/>
      <c r="N23" s="108"/>
    </row>
    <row r="24" spans="1:14" ht="18.75">
      <c r="A24" s="113" t="s">
        <v>145</v>
      </c>
      <c r="B24" s="45"/>
      <c r="I24" s="50"/>
      <c r="J24" s="51"/>
      <c r="K24" s="52"/>
      <c r="L24" s="52"/>
      <c r="M24" s="53"/>
      <c r="N24" s="108"/>
    </row>
    <row r="25" spans="1:14" ht="18.75">
      <c r="A25" s="114" t="s">
        <v>161</v>
      </c>
      <c r="B25" s="71"/>
      <c r="C25" s="72"/>
      <c r="D25" s="72"/>
      <c r="E25" s="72"/>
      <c r="F25" s="73"/>
      <c r="G25" s="75"/>
      <c r="I25" s="50"/>
      <c r="J25" s="51"/>
      <c r="K25" s="52"/>
      <c r="L25" s="52"/>
      <c r="M25" s="56"/>
      <c r="N25" s="108"/>
    </row>
    <row r="26" spans="1:14" ht="18.75">
      <c r="A26" s="122"/>
      <c r="B26" s="71"/>
      <c r="C26" s="72"/>
      <c r="D26" s="72"/>
      <c r="E26" s="72"/>
      <c r="F26" s="73"/>
      <c r="G26" s="75"/>
      <c r="H26" s="75"/>
      <c r="I26" s="76"/>
      <c r="J26" s="77"/>
      <c r="K26" s="52"/>
      <c r="L26" s="52"/>
      <c r="M26" s="56"/>
      <c r="N26" s="108"/>
    </row>
    <row r="27" spans="1:14" ht="18.75">
      <c r="A27" s="70"/>
      <c r="B27" s="71"/>
      <c r="C27" s="72"/>
      <c r="D27" s="72"/>
      <c r="E27" s="72"/>
      <c r="F27" s="73"/>
      <c r="G27" s="75"/>
      <c r="H27" s="75"/>
      <c r="I27" s="76"/>
      <c r="J27" s="79"/>
      <c r="M27" s="56"/>
      <c r="N27" s="108"/>
    </row>
    <row r="28" spans="1:14">
      <c r="I28" s="50"/>
      <c r="J28" s="51"/>
      <c r="K28" s="52"/>
      <c r="L28" s="52"/>
      <c r="M28" s="56"/>
      <c r="N28" s="108"/>
    </row>
    <row r="29" spans="1:14">
      <c r="A29" s="5"/>
      <c r="B29" s="45"/>
      <c r="I29" s="50"/>
      <c r="J29" s="51"/>
      <c r="K29" s="52"/>
      <c r="L29" s="52"/>
      <c r="M29" s="56"/>
      <c r="N29" s="54"/>
    </row>
    <row r="30" spans="1:14">
      <c r="A30" s="5"/>
      <c r="B30" s="45"/>
      <c r="I30" s="50"/>
      <c r="J30" s="51"/>
      <c r="K30" s="52"/>
      <c r="L30" s="52"/>
      <c r="M30" s="56"/>
      <c r="N30" s="54"/>
    </row>
    <row r="31" spans="1:14">
      <c r="A31" s="5"/>
      <c r="B31" s="45"/>
      <c r="I31" s="50"/>
      <c r="J31" s="51"/>
      <c r="K31" s="52"/>
      <c r="L31" s="52"/>
      <c r="M31" s="56"/>
      <c r="N31" s="54"/>
    </row>
    <row r="32" spans="1:14">
      <c r="A32" s="5"/>
      <c r="B32" s="45"/>
      <c r="I32" s="50"/>
      <c r="J32" s="51"/>
      <c r="K32" s="52"/>
      <c r="L32" s="52"/>
      <c r="M32" s="53"/>
      <c r="N32" s="54"/>
    </row>
    <row r="33" spans="1:14">
      <c r="A33" s="5"/>
      <c r="B33" s="45"/>
      <c r="G33" s="48"/>
      <c r="I33" s="50"/>
      <c r="J33" s="51"/>
      <c r="K33" s="52"/>
      <c r="L33" s="52"/>
      <c r="M33" s="53"/>
      <c r="N33" s="54"/>
    </row>
    <row r="34" spans="1:14">
      <c r="A34" s="5"/>
      <c r="B34" s="45"/>
      <c r="G34" s="48"/>
      <c r="I34" s="50"/>
      <c r="J34" s="5"/>
      <c r="K34" s="52"/>
      <c r="L34" s="52"/>
      <c r="N34" s="59"/>
    </row>
    <row r="35" spans="1:14">
      <c r="A35" s="5"/>
      <c r="B35" s="45"/>
      <c r="G35" s="48"/>
      <c r="I35" s="50"/>
      <c r="J35" s="5"/>
      <c r="K35" s="52"/>
      <c r="L35" s="52"/>
      <c r="N35" s="59"/>
    </row>
    <row r="36" spans="1:14">
      <c r="A36" s="5"/>
      <c r="B36" s="45"/>
      <c r="G36" s="48"/>
      <c r="I36" s="50"/>
      <c r="J36" s="5"/>
      <c r="K36" s="52"/>
      <c r="L36" s="52"/>
      <c r="N36" s="59"/>
    </row>
    <row r="37" spans="1:14">
      <c r="B37" s="45"/>
    </row>
  </sheetData>
  <mergeCells count="4">
    <mergeCell ref="B4:C4"/>
    <mergeCell ref="A1:N1"/>
    <mergeCell ref="A2:N2"/>
    <mergeCell ref="A3:N3"/>
  </mergeCells>
  <pageMargins left="0.7" right="0.7" top="0.75" bottom="0.75" header="0.3" footer="0.3"/>
  <pageSetup paperSize="5" scale="57"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6"/>
  <sheetViews>
    <sheetView workbookViewId="0">
      <selection sqref="A1:IV65536"/>
    </sheetView>
  </sheetViews>
  <sheetFormatPr defaultRowHeight="15.75"/>
  <cols>
    <col min="1" max="1" width="17.77734375" style="2" customWidth="1"/>
    <col min="2" max="2" width="13" style="14" customWidth="1"/>
    <col min="3" max="3" width="14.44140625" style="46" customWidth="1"/>
    <col min="4" max="4" width="16.21875" style="46" customWidth="1"/>
    <col min="5" max="5" width="15.33203125" style="46" hidden="1" customWidth="1"/>
    <col min="6" max="6" width="22.109375" style="47" customWidth="1"/>
    <col min="7" max="7" width="14.21875" style="49" customWidth="1"/>
    <col min="8" max="8" width="16.21875" style="49" customWidth="1"/>
    <col min="9" max="9" width="16.33203125" style="61" customWidth="1"/>
    <col min="10" max="10" width="8.33203125" style="2" customWidth="1"/>
    <col min="11" max="11" width="9.109375" style="57" customWidth="1"/>
    <col min="12" max="12" width="13" style="57" customWidth="1"/>
    <col min="13" max="13" width="12.33203125" style="2" customWidth="1"/>
    <col min="14" max="14" width="48.5546875" style="62" customWidth="1"/>
    <col min="15" max="15" width="1.77734375" style="2" customWidth="1"/>
    <col min="16" max="16384" width="8.88671875" style="2"/>
  </cols>
  <sheetData>
    <row r="1" spans="1:15" s="4" customFormat="1" ht="23.25">
      <c r="A1" s="206" t="s">
        <v>223</v>
      </c>
      <c r="B1" s="206"/>
      <c r="C1" s="206"/>
      <c r="D1" s="206"/>
      <c r="E1" s="206"/>
      <c r="F1" s="206"/>
      <c r="G1" s="206"/>
      <c r="H1" s="206"/>
      <c r="I1" s="206"/>
      <c r="J1" s="206"/>
      <c r="K1" s="206"/>
      <c r="L1" s="206"/>
      <c r="M1" s="206"/>
      <c r="N1" s="206"/>
    </row>
    <row r="2" spans="1:15" s="4" customFormat="1" ht="23.25">
      <c r="A2" s="206" t="s">
        <v>221</v>
      </c>
      <c r="B2" s="206"/>
      <c r="C2" s="206"/>
      <c r="D2" s="206"/>
      <c r="E2" s="206"/>
      <c r="F2" s="206"/>
      <c r="G2" s="206"/>
      <c r="H2" s="206"/>
      <c r="I2" s="206"/>
      <c r="J2" s="206"/>
      <c r="K2" s="206"/>
      <c r="L2" s="206"/>
      <c r="M2" s="206"/>
      <c r="N2" s="206"/>
    </row>
    <row r="3" spans="1:15" s="4" customFormat="1" ht="23.25">
      <c r="A3" s="207" t="s">
        <v>220</v>
      </c>
      <c r="B3" s="207"/>
      <c r="C3" s="207"/>
      <c r="D3" s="207"/>
      <c r="E3" s="207"/>
      <c r="F3" s="207"/>
      <c r="G3" s="207"/>
      <c r="H3" s="207"/>
      <c r="I3" s="207"/>
      <c r="J3" s="207"/>
      <c r="K3" s="207"/>
      <c r="L3" s="207"/>
      <c r="M3" s="207"/>
      <c r="N3" s="207"/>
    </row>
    <row r="4" spans="1:15" s="4" customFormat="1" ht="21" customHeight="1" thickBot="1">
      <c r="A4" s="98" t="s">
        <v>1</v>
      </c>
      <c r="B4" s="210"/>
      <c r="C4" s="211"/>
      <c r="D4" s="99"/>
      <c r="E4" s="99"/>
      <c r="F4" s="64"/>
      <c r="G4" s="65"/>
      <c r="H4" s="66"/>
      <c r="I4" s="67" t="s">
        <v>2</v>
      </c>
      <c r="J4" s="68" t="s">
        <v>2</v>
      </c>
      <c r="K4" s="69" t="s">
        <v>2</v>
      </c>
      <c r="L4" s="69"/>
      <c r="N4" s="83"/>
    </row>
    <row r="5" spans="1:15" s="14" customFormat="1" ht="16.5" thickTop="1">
      <c r="A5" s="6" t="s">
        <v>3</v>
      </c>
      <c r="B5" s="6" t="s">
        <v>7</v>
      </c>
      <c r="C5" s="109" t="s">
        <v>8</v>
      </c>
      <c r="D5" s="7" t="s">
        <v>8</v>
      </c>
      <c r="E5" s="109" t="s">
        <v>8</v>
      </c>
      <c r="F5" s="8" t="s">
        <v>195</v>
      </c>
      <c r="G5" s="6" t="s">
        <v>21</v>
      </c>
      <c r="H5" s="9"/>
      <c r="I5" s="60" t="s">
        <v>5</v>
      </c>
      <c r="J5" s="6"/>
      <c r="K5" s="10"/>
      <c r="L5" s="10"/>
      <c r="M5" s="9"/>
      <c r="N5" s="11"/>
      <c r="O5" s="2"/>
    </row>
    <row r="6" spans="1:15" s="14" customFormat="1">
      <c r="A6" s="15" t="s">
        <v>6</v>
      </c>
      <c r="B6" s="15" t="s">
        <v>12</v>
      </c>
      <c r="C6" s="16" t="s">
        <v>12</v>
      </c>
      <c r="D6" s="16" t="s">
        <v>12</v>
      </c>
      <c r="E6" s="110" t="s">
        <v>12</v>
      </c>
      <c r="F6" s="17" t="s">
        <v>194</v>
      </c>
      <c r="G6" s="15" t="s">
        <v>22</v>
      </c>
      <c r="H6" s="18" t="s">
        <v>14</v>
      </c>
      <c r="I6" s="19" t="s">
        <v>10</v>
      </c>
      <c r="J6" s="15"/>
      <c r="K6" s="20"/>
      <c r="L6" s="130"/>
      <c r="M6" s="18" t="s">
        <v>207</v>
      </c>
      <c r="N6" s="21"/>
      <c r="O6" s="2"/>
    </row>
    <row r="7" spans="1:15" s="14" customFormat="1" ht="32.25" thickBot="1">
      <c r="A7" s="22" t="s">
        <v>11</v>
      </c>
      <c r="B7" s="22" t="s">
        <v>26</v>
      </c>
      <c r="C7" s="23" t="s">
        <v>75</v>
      </c>
      <c r="D7" s="23" t="s">
        <v>124</v>
      </c>
      <c r="E7" s="111" t="s">
        <v>125</v>
      </c>
      <c r="F7" s="24" t="s">
        <v>13</v>
      </c>
      <c r="G7" s="22" t="s">
        <v>23</v>
      </c>
      <c r="H7" s="25"/>
      <c r="I7" s="26" t="s">
        <v>15</v>
      </c>
      <c r="J7" s="22" t="s">
        <v>24</v>
      </c>
      <c r="K7" s="27" t="s">
        <v>16</v>
      </c>
      <c r="L7" s="25" t="s">
        <v>17</v>
      </c>
      <c r="M7" s="25" t="s">
        <v>208</v>
      </c>
      <c r="N7" s="28" t="s">
        <v>18</v>
      </c>
      <c r="O7" s="2"/>
    </row>
    <row r="8" spans="1:15" s="32" customFormat="1" ht="16.5" thickTop="1">
      <c r="A8" s="84"/>
      <c r="B8" s="85"/>
      <c r="C8" s="86"/>
      <c r="D8" s="86"/>
      <c r="E8" s="86"/>
      <c r="F8" s="87"/>
      <c r="G8" s="88"/>
      <c r="H8" s="88"/>
      <c r="I8" s="89"/>
      <c r="J8" s="90"/>
      <c r="K8" s="100"/>
      <c r="L8" s="100"/>
      <c r="M8" s="92"/>
      <c r="N8" s="96"/>
      <c r="O8" s="2"/>
    </row>
    <row r="9" spans="1:15" s="32" customFormat="1" ht="72.75" customHeight="1">
      <c r="A9" s="128" t="s">
        <v>224</v>
      </c>
      <c r="B9" s="85">
        <v>40637</v>
      </c>
      <c r="C9" s="86"/>
      <c r="D9" s="86">
        <v>245</v>
      </c>
      <c r="E9" s="86"/>
      <c r="F9" s="87" t="s">
        <v>196</v>
      </c>
      <c r="G9" s="90" t="s">
        <v>225</v>
      </c>
      <c r="H9" s="90" t="s">
        <v>226</v>
      </c>
      <c r="I9" s="89"/>
      <c r="J9" s="90" t="s">
        <v>227</v>
      </c>
      <c r="K9" s="91"/>
      <c r="L9" s="91"/>
      <c r="M9" s="131" t="s">
        <v>228</v>
      </c>
      <c r="N9" s="96" t="s">
        <v>230</v>
      </c>
      <c r="O9" s="2"/>
    </row>
    <row r="10" spans="1:15" s="32" customFormat="1" ht="68.25" customHeight="1">
      <c r="A10" s="128" t="s">
        <v>224</v>
      </c>
      <c r="B10" s="85">
        <v>40637</v>
      </c>
      <c r="C10" s="86">
        <v>2450</v>
      </c>
      <c r="D10" s="86"/>
      <c r="E10" s="86"/>
      <c r="F10" s="87" t="s">
        <v>197</v>
      </c>
      <c r="G10" s="90" t="s">
        <v>225</v>
      </c>
      <c r="H10" s="90" t="s">
        <v>226</v>
      </c>
      <c r="I10" s="89"/>
      <c r="J10" s="90" t="s">
        <v>227</v>
      </c>
      <c r="K10" s="91">
        <v>7.0000000000000007E-2</v>
      </c>
      <c r="L10" s="91"/>
      <c r="M10" s="131" t="s">
        <v>228</v>
      </c>
      <c r="N10" s="96" t="s">
        <v>229</v>
      </c>
      <c r="O10" s="2"/>
    </row>
    <row r="11" spans="1:15" s="32" customFormat="1" ht="63.75" customHeight="1">
      <c r="A11" s="128" t="s">
        <v>231</v>
      </c>
      <c r="B11" s="85">
        <v>40576</v>
      </c>
      <c r="C11" s="86"/>
      <c r="D11" s="86">
        <v>1540</v>
      </c>
      <c r="E11" s="127"/>
      <c r="F11" s="87" t="s">
        <v>196</v>
      </c>
      <c r="G11" s="90" t="s">
        <v>232</v>
      </c>
      <c r="H11" s="90" t="s">
        <v>233</v>
      </c>
      <c r="I11" s="89" t="s">
        <v>234</v>
      </c>
      <c r="J11" s="90">
        <v>158918</v>
      </c>
      <c r="K11" s="100"/>
      <c r="L11" s="100"/>
      <c r="M11" s="131" t="s">
        <v>235</v>
      </c>
      <c r="N11" s="96" t="s">
        <v>237</v>
      </c>
      <c r="O11" s="2"/>
    </row>
    <row r="12" spans="1:15" s="32" customFormat="1" ht="85.5" customHeight="1">
      <c r="A12" s="128" t="s">
        <v>231</v>
      </c>
      <c r="B12" s="85">
        <v>40576</v>
      </c>
      <c r="C12" s="86">
        <v>15400</v>
      </c>
      <c r="D12" s="86"/>
      <c r="E12" s="86"/>
      <c r="F12" s="87" t="s">
        <v>197</v>
      </c>
      <c r="G12" s="90" t="s">
        <v>232</v>
      </c>
      <c r="H12" s="90" t="s">
        <v>233</v>
      </c>
      <c r="I12" s="89" t="s">
        <v>234</v>
      </c>
      <c r="J12" s="90">
        <v>158918</v>
      </c>
      <c r="K12" s="91"/>
      <c r="L12" s="91"/>
      <c r="M12" s="131" t="s">
        <v>235</v>
      </c>
      <c r="N12" s="96" t="s">
        <v>237</v>
      </c>
      <c r="O12" s="2"/>
    </row>
    <row r="13" spans="1:15" s="32" customFormat="1" ht="63.75" customHeight="1">
      <c r="A13" s="128" t="s">
        <v>238</v>
      </c>
      <c r="B13" s="85">
        <v>40724</v>
      </c>
      <c r="C13" s="86"/>
      <c r="D13" s="86"/>
      <c r="E13" s="86"/>
      <c r="F13" s="87" t="s">
        <v>196</v>
      </c>
      <c r="G13" s="90" t="s">
        <v>244</v>
      </c>
      <c r="H13" s="90" t="s">
        <v>241</v>
      </c>
      <c r="I13" s="89"/>
      <c r="J13" s="90">
        <v>215547</v>
      </c>
      <c r="K13" s="91"/>
      <c r="L13" s="91"/>
      <c r="M13" s="131" t="s">
        <v>239</v>
      </c>
      <c r="N13" s="96"/>
      <c r="O13" s="2"/>
    </row>
    <row r="14" spans="1:15" s="32" customFormat="1" ht="87.75" customHeight="1">
      <c r="A14" s="128" t="s">
        <v>238</v>
      </c>
      <c r="B14" s="85">
        <v>40724</v>
      </c>
      <c r="C14" s="86">
        <v>60984</v>
      </c>
      <c r="D14" s="86"/>
      <c r="E14" s="86"/>
      <c r="F14" s="87" t="s">
        <v>197</v>
      </c>
      <c r="G14" s="90" t="s">
        <v>244</v>
      </c>
      <c r="H14" s="90" t="s">
        <v>241</v>
      </c>
      <c r="I14" s="89"/>
      <c r="J14" s="90">
        <v>215547</v>
      </c>
      <c r="K14" s="91"/>
      <c r="L14" s="91"/>
      <c r="M14" s="131" t="s">
        <v>239</v>
      </c>
      <c r="N14" s="96" t="s">
        <v>245</v>
      </c>
      <c r="O14" s="2"/>
    </row>
    <row r="15" spans="1:15" s="32" customFormat="1" ht="58.5" customHeight="1">
      <c r="A15" s="84"/>
      <c r="B15" s="85"/>
      <c r="C15" s="86"/>
      <c r="D15" s="86"/>
      <c r="E15" s="86"/>
      <c r="F15" s="87"/>
      <c r="G15" s="88"/>
      <c r="H15" s="88"/>
      <c r="I15" s="89"/>
      <c r="J15" s="90"/>
      <c r="K15" s="91"/>
      <c r="L15" s="91"/>
      <c r="M15" s="92"/>
      <c r="N15" s="104"/>
      <c r="O15" s="2"/>
    </row>
    <row r="16" spans="1:15" ht="21" customHeight="1" thickBot="1">
      <c r="A16" s="33" t="s">
        <v>19</v>
      </c>
      <c r="B16" s="33"/>
      <c r="C16" s="34">
        <f>SUM(C8:C15)</f>
        <v>78834</v>
      </c>
      <c r="D16" s="34">
        <f>SUM(D8:D15)</f>
        <v>1785</v>
      </c>
      <c r="E16" s="34">
        <f>SUM(E8:E15)</f>
        <v>0</v>
      </c>
      <c r="F16" s="35"/>
      <c r="G16" s="36"/>
      <c r="H16" s="37"/>
      <c r="I16" s="38"/>
      <c r="J16" s="39"/>
      <c r="K16" s="40">
        <f>SUM(K8:K15)</f>
        <v>7.0000000000000007E-2</v>
      </c>
      <c r="L16" s="40"/>
      <c r="M16" s="41"/>
      <c r="N16" s="107"/>
    </row>
    <row r="17" spans="1:14" ht="8.25" customHeight="1" thickTop="1">
      <c r="A17" s="5"/>
      <c r="B17" s="45"/>
      <c r="G17" s="48"/>
      <c r="I17" s="50"/>
      <c r="J17" s="51"/>
      <c r="K17" s="52"/>
      <c r="L17" s="52"/>
      <c r="M17" s="53"/>
      <c r="N17" s="108"/>
    </row>
    <row r="18" spans="1:14" s="81" customFormat="1" ht="21" customHeight="1">
      <c r="A18" s="70" t="s">
        <v>209</v>
      </c>
      <c r="B18" s="71"/>
      <c r="C18" s="72"/>
      <c r="D18" s="72"/>
      <c r="E18" s="72"/>
      <c r="F18" s="73"/>
      <c r="G18" s="74"/>
      <c r="H18" s="75"/>
      <c r="I18" s="76"/>
      <c r="J18" s="77"/>
      <c r="K18" s="78"/>
      <c r="L18" s="78"/>
      <c r="M18" s="79"/>
      <c r="N18" s="108"/>
    </row>
    <row r="19" spans="1:14" s="81" customFormat="1" ht="19.5" customHeight="1">
      <c r="A19" s="70" t="s">
        <v>48</v>
      </c>
      <c r="B19" s="71"/>
      <c r="C19" s="72"/>
      <c r="D19" s="72"/>
      <c r="E19" s="72"/>
      <c r="F19" s="73"/>
      <c r="G19" s="74"/>
      <c r="H19" s="75"/>
      <c r="I19" s="76"/>
      <c r="J19" s="77"/>
      <c r="K19" s="78"/>
      <c r="L19" s="78"/>
      <c r="M19" s="79"/>
      <c r="N19" s="108"/>
    </row>
    <row r="20" spans="1:14" s="81" customFormat="1" ht="18.75">
      <c r="A20" s="70" t="s">
        <v>219</v>
      </c>
      <c r="B20" s="71"/>
      <c r="C20" s="72"/>
      <c r="D20" s="72"/>
      <c r="E20" s="72"/>
      <c r="F20" s="73"/>
      <c r="G20" s="74"/>
      <c r="H20" s="75"/>
      <c r="I20" s="76"/>
      <c r="J20" s="77"/>
      <c r="K20" s="78"/>
      <c r="L20" s="78"/>
      <c r="M20" s="79"/>
      <c r="N20" s="108"/>
    </row>
    <row r="21" spans="1:14" s="81" customFormat="1" ht="18.75">
      <c r="A21" s="81" t="s">
        <v>27</v>
      </c>
      <c r="B21" s="71"/>
      <c r="C21" s="72"/>
      <c r="D21" s="72"/>
      <c r="E21" s="72"/>
      <c r="F21" s="73"/>
      <c r="G21" s="74"/>
      <c r="H21" s="75"/>
      <c r="I21" s="76"/>
      <c r="J21" s="77"/>
      <c r="K21" s="78"/>
      <c r="L21" s="78"/>
      <c r="M21" s="79"/>
      <c r="N21" s="108"/>
    </row>
    <row r="22" spans="1:14" ht="18.75">
      <c r="A22" s="81"/>
      <c r="B22" s="1"/>
      <c r="C22" s="72"/>
      <c r="D22" s="72"/>
      <c r="E22" s="72"/>
      <c r="G22" s="48"/>
      <c r="I22" s="50"/>
      <c r="J22" s="51"/>
      <c r="K22" s="52"/>
      <c r="L22" s="52"/>
      <c r="M22" s="53"/>
      <c r="N22" s="108"/>
    </row>
    <row r="23" spans="1:14" ht="18.75">
      <c r="A23" s="113" t="s">
        <v>145</v>
      </c>
      <c r="B23" s="45"/>
      <c r="I23" s="50"/>
      <c r="J23" s="51"/>
      <c r="K23" s="52"/>
      <c r="L23" s="52"/>
      <c r="M23" s="53"/>
      <c r="N23" s="108"/>
    </row>
    <row r="24" spans="1:14" ht="18.75">
      <c r="A24" s="114" t="s">
        <v>161</v>
      </c>
      <c r="B24" s="71"/>
      <c r="C24" s="72"/>
      <c r="D24" s="72"/>
      <c r="E24" s="72"/>
      <c r="F24" s="73"/>
      <c r="G24" s="75"/>
      <c r="I24" s="50"/>
      <c r="J24" s="51"/>
      <c r="K24" s="52"/>
      <c r="L24" s="52"/>
      <c r="M24" s="56"/>
      <c r="N24" s="108"/>
    </row>
    <row r="25" spans="1:14" ht="18.75">
      <c r="A25" s="122"/>
      <c r="B25" s="71"/>
      <c r="C25" s="72"/>
      <c r="D25" s="72"/>
      <c r="E25" s="72"/>
      <c r="F25" s="73"/>
      <c r="G25" s="75"/>
      <c r="H25" s="75"/>
      <c r="I25" s="76"/>
      <c r="J25" s="77"/>
      <c r="K25" s="52"/>
      <c r="L25" s="52"/>
      <c r="M25" s="56"/>
      <c r="N25" s="108"/>
    </row>
    <row r="26" spans="1:14" ht="18.75">
      <c r="A26" s="70"/>
      <c r="B26" s="71"/>
      <c r="C26" s="72"/>
      <c r="D26" s="72"/>
      <c r="E26" s="72"/>
      <c r="F26" s="73"/>
      <c r="G26" s="75"/>
      <c r="H26" s="75"/>
      <c r="I26" s="76"/>
      <c r="J26" s="79"/>
      <c r="M26" s="56"/>
      <c r="N26" s="108"/>
    </row>
    <row r="27" spans="1:14">
      <c r="I27" s="50"/>
      <c r="J27" s="51"/>
      <c r="K27" s="52"/>
      <c r="L27" s="52"/>
      <c r="M27" s="56"/>
      <c r="N27" s="108"/>
    </row>
    <row r="28" spans="1:14">
      <c r="A28" s="5"/>
      <c r="B28" s="45"/>
      <c r="I28" s="50"/>
      <c r="J28" s="51"/>
      <c r="K28" s="52"/>
      <c r="L28" s="52"/>
      <c r="M28" s="56"/>
      <c r="N28" s="54"/>
    </row>
    <row r="29" spans="1:14">
      <c r="A29" s="5"/>
      <c r="B29" s="45"/>
      <c r="I29" s="50"/>
      <c r="J29" s="51"/>
      <c r="K29" s="52"/>
      <c r="L29" s="52"/>
      <c r="M29" s="56"/>
      <c r="N29" s="54"/>
    </row>
    <row r="30" spans="1:14">
      <c r="A30" s="5"/>
      <c r="B30" s="45"/>
      <c r="I30" s="50"/>
      <c r="J30" s="51"/>
      <c r="K30" s="52"/>
      <c r="L30" s="52"/>
      <c r="M30" s="56"/>
      <c r="N30" s="54"/>
    </row>
    <row r="31" spans="1:14">
      <c r="A31" s="5"/>
      <c r="B31" s="45"/>
      <c r="I31" s="50"/>
      <c r="J31" s="51"/>
      <c r="K31" s="52"/>
      <c r="L31" s="52"/>
      <c r="M31" s="53"/>
      <c r="N31" s="54"/>
    </row>
    <row r="32" spans="1:14">
      <c r="A32" s="5"/>
      <c r="B32" s="45"/>
      <c r="G32" s="48"/>
      <c r="I32" s="50"/>
      <c r="J32" s="51"/>
      <c r="K32" s="52"/>
      <c r="L32" s="52"/>
      <c r="M32" s="53"/>
      <c r="N32" s="54"/>
    </row>
    <row r="33" spans="1:14">
      <c r="A33" s="5"/>
      <c r="B33" s="45"/>
      <c r="G33" s="48"/>
      <c r="I33" s="50"/>
      <c r="J33" s="5"/>
      <c r="K33" s="52"/>
      <c r="L33" s="52"/>
      <c r="N33" s="59"/>
    </row>
    <row r="34" spans="1:14">
      <c r="A34" s="5"/>
      <c r="B34" s="45"/>
      <c r="G34" s="48"/>
      <c r="I34" s="50"/>
      <c r="J34" s="5"/>
      <c r="K34" s="52"/>
      <c r="L34" s="52"/>
      <c r="N34" s="59"/>
    </row>
    <row r="35" spans="1:14">
      <c r="A35" s="5"/>
      <c r="B35" s="45"/>
      <c r="G35" s="48"/>
      <c r="I35" s="50"/>
      <c r="J35" s="5"/>
      <c r="K35" s="52"/>
      <c r="L35" s="52"/>
      <c r="N35" s="59"/>
    </row>
    <row r="36" spans="1:14">
      <c r="B36" s="45"/>
    </row>
  </sheetData>
  <mergeCells count="4">
    <mergeCell ref="A1:N1"/>
    <mergeCell ref="A2:N2"/>
    <mergeCell ref="A3:N3"/>
    <mergeCell ref="B4:C4"/>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10</vt:i4>
      </vt:variant>
    </vt:vector>
  </HeadingPairs>
  <TitlesOfParts>
    <vt:vector size="31" baseType="lpstr">
      <vt:lpstr>Dep Sch 1 2006 to 12 2006</vt:lpstr>
      <vt:lpstr>Dep Sch 1 2007 to 12 2007</vt:lpstr>
      <vt:lpstr>Dep Sch 1 2008  6 30 2008</vt:lpstr>
      <vt:lpstr>Dep Sch 1 2008 to 12 2008</vt:lpstr>
      <vt:lpstr>Dep Sch 1 2009 to 6 30 2009</vt:lpstr>
      <vt:lpstr>Dep Sch 1 2009 to 12 2009</vt:lpstr>
      <vt:lpstr>Dep Sch 1 2010 to  6 30 2010</vt:lpstr>
      <vt:lpstr>Dep Sch 1 2010 to 12 2010</vt:lpstr>
      <vt:lpstr>Dep Sch 1 2011 to 6 30 2011</vt:lpstr>
      <vt:lpstr>Dep Sch  1 2011 to 12 2011</vt:lpstr>
      <vt:lpstr>Dep Sch 1 2012 to 6 30 2012</vt:lpstr>
      <vt:lpstr>Dep Sch 1 2012 to 12 2012</vt:lpstr>
      <vt:lpstr>Dep Sch 1 2013 to 6 30 2013</vt:lpstr>
      <vt:lpstr>Dep Sch 1 2013 to 12 2013</vt:lpstr>
      <vt:lpstr>Dep Sch 1 2014 t0 30 2014</vt:lpstr>
      <vt:lpstr>Dep Sch 1 2014 to 12 2014</vt:lpstr>
      <vt:lpstr>Dep Sch 1 2015 to 6 30 2015</vt:lpstr>
      <vt:lpstr>Dep Sch FY2015</vt:lpstr>
      <vt:lpstr>Dep Sch 1 2015 to 12 2015</vt:lpstr>
      <vt:lpstr>Dep Sch FY2016</vt:lpstr>
      <vt:lpstr>Dep Sch Jan2016 - Dec2016</vt:lpstr>
      <vt:lpstr>'Dep Sch  1 2011 to 12 2011'!Print_Area</vt:lpstr>
      <vt:lpstr>'Dep Sch 1 2006 to 12 2006'!Print_Area</vt:lpstr>
      <vt:lpstr>'Dep Sch 1 2010 to  6 30 2010'!Print_Area</vt:lpstr>
      <vt:lpstr>'Dep Sch 1 2010 to 12 2010'!Print_Area</vt:lpstr>
      <vt:lpstr>'Dep Sch 1 2014 to 12 2014'!Print_Area</vt:lpstr>
      <vt:lpstr>'Dep Sch 1 2015 to 12 2015'!Print_Area</vt:lpstr>
      <vt:lpstr>'Dep Sch Jan2016 - Dec2016'!Print_Area</vt:lpstr>
      <vt:lpstr>'Dep Sch 1 2006 to 12 2006'!Print_Titles</vt:lpstr>
      <vt:lpstr>'Dep Sch 1 2015 to 12 2015'!Print_Titles</vt:lpstr>
      <vt:lpstr>'Dep Sch Jan2016 - Dec2016'!Print_Titles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Ricafort, Elvira</dc:creator>
  <cp:lastModifiedBy>Smit-Kicklighter, Holly</cp:lastModifiedBy>
  <cp:lastPrinted>2017-08-24T21:31:26Z</cp:lastPrinted>
  <dcterms:created xsi:type="dcterms:W3CDTF">2002-01-18T19:56:27Z</dcterms:created>
  <dcterms:modified xsi:type="dcterms:W3CDTF">2017-08-25T23:12:20Z</dcterms:modified>
</cp:coreProperties>
</file>