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1/3_Published - Website/Beginning of Year/"/>
    </mc:Choice>
  </mc:AlternateContent>
  <xr:revisionPtr revIDLastSave="34" documentId="11_6EB33577525C30FF8434F81A8C007497E31ECB64" xr6:coauthVersionLast="45" xr6:coauthVersionMax="45" xr10:uidLastSave="{FBD6A10D-FD7B-42F8-A2D5-945B4FBB481A}"/>
  <bookViews>
    <workbookView xWindow="20370" yWindow="-120" windowWidth="29040" windowHeight="15840" tabRatio="400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D138" i="5" l="1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G138" i="5" l="1"/>
  <c r="H138" i="5"/>
  <c r="B2" i="5" l="1"/>
</calcChain>
</file>

<file path=xl/sharedStrings.xml><?xml version="1.0" encoding="utf-8"?>
<sst xmlns="http://schemas.openxmlformats.org/spreadsheetml/2006/main" count="1111" uniqueCount="309">
  <si>
    <t>Design Bid Build</t>
  </si>
  <si>
    <t>Sole Source</t>
  </si>
  <si>
    <t>B15139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</si>
  <si>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</si>
  <si>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</si>
  <si>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</si>
  <si>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</si>
  <si>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</si>
  <si>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</si>
  <si>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</si>
  <si>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Development Services Department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</si>
  <si>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</si>
  <si>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</si>
  <si>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</si>
  <si>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</si>
  <si>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</si>
  <si>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</si>
  <si>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</si>
  <si>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</si>
  <si>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B17006</t>
  </si>
  <si>
    <t>B16140</t>
  </si>
  <si>
    <t>B17152</t>
  </si>
  <si>
    <t>B19013</t>
  </si>
  <si>
    <t>B19014</t>
  </si>
  <si>
    <t>S18007</t>
  </si>
  <si>
    <t>S18006</t>
  </si>
  <si>
    <t>S17013</t>
  </si>
  <si>
    <t>S17012</t>
  </si>
  <si>
    <t>S16047</t>
  </si>
  <si>
    <t>S16035</t>
  </si>
  <si>
    <t>S16034</t>
  </si>
  <si>
    <t>S15031</t>
  </si>
  <si>
    <t>S15028</t>
  </si>
  <si>
    <t>S15007</t>
  </si>
  <si>
    <t>S14007</t>
  </si>
  <si>
    <t>S11103</t>
  </si>
  <si>
    <t>S11010</t>
  </si>
  <si>
    <t>S01090</t>
  </si>
  <si>
    <t>S01083</t>
  </si>
  <si>
    <t>S00915</t>
  </si>
  <si>
    <t>S00811</t>
  </si>
  <si>
    <t>S00751</t>
  </si>
  <si>
    <t>L16000.5</t>
  </si>
  <si>
    <t>B19159</t>
  </si>
  <si>
    <t>B17163</t>
  </si>
  <si>
    <t>B17114</t>
  </si>
  <si>
    <t>B16035</t>
  </si>
  <si>
    <t>B16017</t>
  </si>
  <si>
    <t>B15141</t>
  </si>
  <si>
    <t>B15140</t>
  </si>
  <si>
    <t>Sage Canyon NP Concession Bldg-Develop</t>
  </si>
  <si>
    <t>Hickman Fields Athletic Area</t>
  </si>
  <si>
    <t>MBGC Irrigation &amp; Electrical Upgrades</t>
  </si>
  <si>
    <t>SCRIPPS MIRAMAR RANCH LIB</t>
  </si>
  <si>
    <t>Egger/South Bay Comm Pk ADA Improvements</t>
  </si>
  <si>
    <t>Cañon Street Pocket Park</t>
  </si>
  <si>
    <t>La Paz Mini Park</t>
  </si>
  <si>
    <t>Sidewalk Replacement Group 1903-SE &amp; CH</t>
  </si>
  <si>
    <t>Wangenheim Joint Use Facility</t>
  </si>
  <si>
    <t>Salk Neighborhood Park &amp; Joint Use Devel</t>
  </si>
  <si>
    <t>Torrey Pines Gf-Repr Storm Drain Outfall</t>
  </si>
  <si>
    <t>Pressure Reducing Stations Upgrades Phs1</t>
  </si>
  <si>
    <t>Fire-Rescue Air Ops Facility - PH II</t>
  </si>
  <si>
    <t>Morena Conveyance Northern Segment - B3</t>
  </si>
  <si>
    <t>Sidewalk Replacement Group 1902-CM &amp; LJ</t>
  </si>
  <si>
    <t>Carmel Del Mar NP Comfort Station - Dev</t>
  </si>
  <si>
    <t>Sunset Point Parking Lot Improvements</t>
  </si>
  <si>
    <t>Clay Street Mini Park Improvement</t>
  </si>
  <si>
    <t>NCPWF Influent Pump Station and Pipeline</t>
  </si>
  <si>
    <t>MBC Equipment Upgrades</t>
  </si>
  <si>
    <t>NCWRP Expansion (Pkg. 2)</t>
  </si>
  <si>
    <t>North City Pure Water Pump Station</t>
  </si>
  <si>
    <t>NC Morena Blvd Pump Stations &amp; Pipelines</t>
  </si>
  <si>
    <t>Job Order Contract</t>
  </si>
  <si>
    <t>Project Number</t>
  </si>
  <si>
    <t>PUD Water</t>
  </si>
  <si>
    <t>PUD Sewer</t>
  </si>
  <si>
    <t>B00156</t>
  </si>
  <si>
    <t>B00374</t>
  </si>
  <si>
    <t>B00394</t>
  </si>
  <si>
    <t>B00426</t>
  </si>
  <si>
    <t>B00431</t>
  </si>
  <si>
    <t>B00434</t>
  </si>
  <si>
    <t>B12001</t>
  </si>
  <si>
    <t>B12048</t>
  </si>
  <si>
    <t>B12057</t>
  </si>
  <si>
    <t>B13010</t>
  </si>
  <si>
    <t>B13102</t>
  </si>
  <si>
    <t>B15047</t>
  </si>
  <si>
    <t>B15065</t>
  </si>
  <si>
    <t>B15070</t>
  </si>
  <si>
    <t>B15084</t>
  </si>
  <si>
    <t>B15096</t>
  </si>
  <si>
    <t>B15098</t>
  </si>
  <si>
    <t>B15203</t>
  </si>
  <si>
    <t>B16100</t>
  </si>
  <si>
    <t>B16112</t>
  </si>
  <si>
    <t>B16155</t>
  </si>
  <si>
    <t>B16158</t>
  </si>
  <si>
    <t>B17003</t>
  </si>
  <si>
    <t>B17005</t>
  </si>
  <si>
    <t>B17012</t>
  </si>
  <si>
    <t>B17013</t>
  </si>
  <si>
    <t>B17050</t>
  </si>
  <si>
    <t>B17051</t>
  </si>
  <si>
    <t>B17087</t>
  </si>
  <si>
    <t>B17115</t>
  </si>
  <si>
    <t>B17116</t>
  </si>
  <si>
    <t>B17128</t>
  </si>
  <si>
    <t>B17133</t>
  </si>
  <si>
    <t>B17140</t>
  </si>
  <si>
    <t>B17188</t>
  </si>
  <si>
    <t>B17189</t>
  </si>
  <si>
    <t>B18005</t>
  </si>
  <si>
    <t>B18036</t>
  </si>
  <si>
    <t>B18063</t>
  </si>
  <si>
    <t>B18064</t>
  </si>
  <si>
    <t>B18087</t>
  </si>
  <si>
    <t>B18091</t>
  </si>
  <si>
    <t>B18098</t>
  </si>
  <si>
    <t>B18121</t>
  </si>
  <si>
    <t>B18123</t>
  </si>
  <si>
    <t>B18137</t>
  </si>
  <si>
    <t>B18141</t>
  </si>
  <si>
    <t>B18142</t>
  </si>
  <si>
    <t>B18144</t>
  </si>
  <si>
    <t>B18147</t>
  </si>
  <si>
    <t>B18148</t>
  </si>
  <si>
    <t>B18150</t>
  </si>
  <si>
    <t>B18151</t>
  </si>
  <si>
    <t>B18155</t>
  </si>
  <si>
    <t>B18158</t>
  </si>
  <si>
    <t>B18159</t>
  </si>
  <si>
    <t>B18197</t>
  </si>
  <si>
    <t>B18200</t>
  </si>
  <si>
    <t>B18202</t>
  </si>
  <si>
    <t>B18212</t>
  </si>
  <si>
    <t>B18223</t>
  </si>
  <si>
    <t>B18231</t>
  </si>
  <si>
    <t>B18232</t>
  </si>
  <si>
    <t>B18233</t>
  </si>
  <si>
    <t>B19000</t>
  </si>
  <si>
    <t>B19015</t>
  </si>
  <si>
    <t>B19017</t>
  </si>
  <si>
    <t>B19021</t>
  </si>
  <si>
    <t>B19022</t>
  </si>
  <si>
    <t>B19029</t>
  </si>
  <si>
    <t>B19032</t>
  </si>
  <si>
    <t>B19066</t>
  </si>
  <si>
    <t>B19088</t>
  </si>
  <si>
    <t>B19097</t>
  </si>
  <si>
    <t>B19145</t>
  </si>
  <si>
    <t>B19166</t>
  </si>
  <si>
    <t>B19169</t>
  </si>
  <si>
    <t>B19197</t>
  </si>
  <si>
    <t>B19204</t>
  </si>
  <si>
    <t>B19205</t>
  </si>
  <si>
    <t>B20046</t>
  </si>
  <si>
    <t>B20076</t>
  </si>
  <si>
    <t>L14002.3</t>
  </si>
  <si>
    <t>L14002.4</t>
  </si>
  <si>
    <t>L14002.5</t>
  </si>
  <si>
    <t>L14002.6</t>
  </si>
  <si>
    <t>L17000.6</t>
  </si>
  <si>
    <t>L18002.3</t>
  </si>
  <si>
    <t>S00319</t>
  </si>
  <si>
    <t>S00951</t>
  </si>
  <si>
    <t>S10008</t>
  </si>
  <si>
    <t>S10051</t>
  </si>
  <si>
    <t>S12012</t>
  </si>
  <si>
    <t>S12013</t>
  </si>
  <si>
    <t>S14006</t>
  </si>
  <si>
    <t>S14023</t>
  </si>
  <si>
    <t>S15020</t>
  </si>
  <si>
    <t>S16029</t>
  </si>
  <si>
    <t>S16031</t>
  </si>
  <si>
    <t>S17001</t>
  </si>
  <si>
    <t>S18001</t>
  </si>
  <si>
    <t>Pomerado Park Reservoir Upgrade</t>
  </si>
  <si>
    <t>FY21</t>
  </si>
  <si>
    <t>Q1</t>
  </si>
  <si>
    <t>Q3</t>
  </si>
  <si>
    <t>Sewer &amp; AC Water Group 763 (S)</t>
  </si>
  <si>
    <t>FY20</t>
  </si>
  <si>
    <t>Q4</t>
  </si>
  <si>
    <t>Q2</t>
  </si>
  <si>
    <t>Sewer and AC Water Group 793 (S)</t>
  </si>
  <si>
    <t>Sewer and AC Water Group 812 (S)</t>
  </si>
  <si>
    <t>MISSION CTR CNYN A SMR</t>
  </si>
  <si>
    <t>SEWER GROUP 828</t>
  </si>
  <si>
    <t>Stlight Design &amp; Install 30th St - Ocean</t>
  </si>
  <si>
    <t>TSW</t>
  </si>
  <si>
    <t>Water &amp; Sewer Group 965 (S)</t>
  </si>
  <si>
    <t>Water &amp; Sewer Group 965 (W)</t>
  </si>
  <si>
    <t>Signal Mods in Barrio Logan</t>
  </si>
  <si>
    <t>Adams Ave (1620) Storm Drain Replacement</t>
  </si>
  <si>
    <t>Transportation and Storm Water Department - Storm Water Division</t>
  </si>
  <si>
    <t>Division St &amp; Osborn St Traffic Signal</t>
  </si>
  <si>
    <t>Pacific Beach TS Interconnect Upgrade</t>
  </si>
  <si>
    <t>Transportation and Storm Water Department - Street Division</t>
  </si>
  <si>
    <t>Sewer and AC Water Group 793 (W)</t>
  </si>
  <si>
    <t>Block 1M1 UUP (La Jolla)</t>
  </si>
  <si>
    <t>Hancock Street UUP (Witherby to Tourquoi</t>
  </si>
  <si>
    <t>Block 2S2 UUP</t>
  </si>
  <si>
    <t>North City Pure Water Facility</t>
  </si>
  <si>
    <t>Public Utilities</t>
  </si>
  <si>
    <t>Tecolote Cyn GC Water Conn</t>
  </si>
  <si>
    <t>North City Pure Water Pipeline</t>
  </si>
  <si>
    <t>ADA S/W Group 3E W Point Loma</t>
  </si>
  <si>
    <t>Southcrest Green Infrastructure (GI)</t>
  </si>
  <si>
    <t>Storm Drain Group 828</t>
  </si>
  <si>
    <t>Otay 2nd Pipeline Phase 3</t>
  </si>
  <si>
    <t>El Cajon Bl-Highland-58th Improv</t>
  </si>
  <si>
    <t>Murphy Canyon Trunk Sewer Repair/Rehab</t>
  </si>
  <si>
    <t>San Diego NC-MBC Improvements</t>
  </si>
  <si>
    <t>Mt Acadia (Mt Alifan-Mt Burnham)SL UU621</t>
  </si>
  <si>
    <t>Seminole PH2 (El Cajon-Stanley) SL UU630</t>
  </si>
  <si>
    <t>Citywide Street Lights Group 1701</t>
  </si>
  <si>
    <t>Citywide Street Lights Group 1702</t>
  </si>
  <si>
    <t>Clairemont Mesa Sewer Pipe Replacement</t>
  </si>
  <si>
    <t>Curb Ramp Improvement Group 1701</t>
  </si>
  <si>
    <t>Sewer and AC Water Group 812 (W)</t>
  </si>
  <si>
    <t>Sewer and AC Water Group 763 (W)</t>
  </si>
  <si>
    <t>Mid-City &amp; Eastern Area Signal Mods</t>
  </si>
  <si>
    <t>Balboa Park Pipeline Repl Ph II (S)</t>
  </si>
  <si>
    <t>Balboa Park Pipeline Repl Ph II (W)</t>
  </si>
  <si>
    <t>Palm Ave Storm Drain</t>
  </si>
  <si>
    <t>Street Reconstruction Group 1801</t>
  </si>
  <si>
    <t>Street Division</t>
  </si>
  <si>
    <t>Sewer Group 843</t>
  </si>
  <si>
    <t>John F Kennedy Neighborhood Park Improve</t>
  </si>
  <si>
    <t>Parks &amp; Recreation Department</t>
  </si>
  <si>
    <t>Intelligent Cities Outdoor Lightng Proj2</t>
  </si>
  <si>
    <t>Sustainability Department</t>
  </si>
  <si>
    <t>Sewer &amp; AC Water Group 1034 (S)</t>
  </si>
  <si>
    <t>Sewer &amp; AC Water Group 1034 (W)</t>
  </si>
  <si>
    <t>Convert Bldg 619 @ NTC into Rec Center</t>
  </si>
  <si>
    <t>AC Water &amp; Sewer Group 1051 (W)</t>
  </si>
  <si>
    <t>AC Water &amp; Sewer Group 1051 (S)</t>
  </si>
  <si>
    <t>AC Water &amp; Sewer Group 1036 (W)</t>
  </si>
  <si>
    <t>AC Water &amp; Sewer Group 1036 (S)</t>
  </si>
  <si>
    <t>Coronado SB (27th SB-Madden)Rd Imp UU193</t>
  </si>
  <si>
    <t>32nd St PHII (Market-Imp.) Rd Imp UU17</t>
  </si>
  <si>
    <t>Block 6DD1 (Clairemont Mesa)Rd Imp UU410</t>
  </si>
  <si>
    <t>32nd St PH I (Market-F St) Rd Imp UU386</t>
  </si>
  <si>
    <t>31st Street (Market-L ST) Rd Imp UU11</t>
  </si>
  <si>
    <t>Cass (Grand-Pacific Bch Dr) Rd Imp UU143</t>
  </si>
  <si>
    <t>25th (SB) (Coronado-Grove) Rd Imp UU995</t>
  </si>
  <si>
    <t>Hughes St (58th St-Jodi St) Rd Imp UU101</t>
  </si>
  <si>
    <t>Block 1M (La Jolla 4) Rd Imp UU659</t>
  </si>
  <si>
    <t>54th-Market to Santa margarita Sidwlk</t>
  </si>
  <si>
    <t>ADACA Woodman St-Cielo to Pagel Pl Sidwl</t>
  </si>
  <si>
    <t>Talmadge AC Water Main Replacement</t>
  </si>
  <si>
    <t>Clairemont Mesa E Improv 1 (W)</t>
  </si>
  <si>
    <t>Clairemont Mesa E Improv 1 (S)</t>
  </si>
  <si>
    <t>Pipeline Rehabilitation AY-1</t>
  </si>
  <si>
    <t>Adult Fitness Course East Shore</t>
  </si>
  <si>
    <t>Tecolote North Parking Lot Improvements</t>
  </si>
  <si>
    <t>Tecolote North Playground Improvements</t>
  </si>
  <si>
    <t>Tecolote North Comfort Station Imp</t>
  </si>
  <si>
    <t>OB Dog Beach Accessibility Improvements</t>
  </si>
  <si>
    <t>Tecolote South Comfort Station Imp</t>
  </si>
  <si>
    <t>Tecolote South Parking Lot Improvements</t>
  </si>
  <si>
    <t>Crown Point Playground Improvements</t>
  </si>
  <si>
    <t>Crown Point Parking Lot Improvements</t>
  </si>
  <si>
    <t>Santa Clara Playground Improvements</t>
  </si>
  <si>
    <t>Santa Clara Comfort Station Improvements</t>
  </si>
  <si>
    <t>SBWRP Variable Frequency Drive Repl</t>
  </si>
  <si>
    <t>Bay Ho Improv 1 (S)</t>
  </si>
  <si>
    <t>Accelerated MH Referral Group 1</t>
  </si>
  <si>
    <t>Sewer Rehab 1051A</t>
  </si>
  <si>
    <t>AC Water and Sewer Group 1052A (W)</t>
  </si>
  <si>
    <t>Multiple Award Construction Contract</t>
  </si>
  <si>
    <t>AC Water &amp; Sewer Group 1052A (S)</t>
  </si>
  <si>
    <t>Storm Drain at MBC</t>
  </si>
  <si>
    <t>AC Water &amp; Sewer Group 1023B</t>
  </si>
  <si>
    <t>Concrete Street Panel Repl - Coast Bl</t>
  </si>
  <si>
    <t>Coast Cave SD Accelerated Replacement</t>
  </si>
  <si>
    <t>Chollas Large Car Washes</t>
  </si>
  <si>
    <t>Fleet Services</t>
  </si>
  <si>
    <t>Chollas Crane Replacement</t>
  </si>
  <si>
    <t>Chollas Paint Booth</t>
  </si>
  <si>
    <t>PD Substation Small Carwashes</t>
  </si>
  <si>
    <t>Miramar Landfill Trailer Replacements</t>
  </si>
  <si>
    <t>Environmental Services</t>
  </si>
  <si>
    <t>Miramar Landfill Storm Water Basin Improvements</t>
  </si>
  <si>
    <t>EMTS Boat Dock Esplanade</t>
  </si>
  <si>
    <t>Library Department</t>
  </si>
  <si>
    <t>University Ave Mobility Plan</t>
  </si>
  <si>
    <t>Coastal Rail Trail</t>
  </si>
  <si>
    <t>FAIRBROO K NEIGHBORHOOD PARK - DEVELOPMEN</t>
  </si>
  <si>
    <t>MBGC Clubhouse Demo/Prtbl Building Instl</t>
  </si>
  <si>
    <t>El Monte Pipeline No. 2</t>
  </si>
  <si>
    <t>Olive St Park Acquisition and Develpment</t>
  </si>
  <si>
    <t>Cielo &amp; Woodman Pump Station</t>
  </si>
  <si>
    <t>Alvarado 2nd Extension Pipeline</t>
  </si>
  <si>
    <t>El Cuervo Adobe Improvements</t>
  </si>
  <si>
    <t>Pacific Highlands Ranch Branch Library</t>
  </si>
  <si>
    <t>Tecolote Canyon Trunk Sewer Improvement</t>
  </si>
  <si>
    <t>Olive Grove Community Park ADA Improveme</t>
  </si>
  <si>
    <t>Carmel Valley CP - Turf Upgrades</t>
  </si>
  <si>
    <t>Ocean Air CP Comfort Station &amp; Park Impr</t>
  </si>
  <si>
    <t>Talmadge Traffic Calming Infrastructure</t>
  </si>
  <si>
    <t>North City Water Reclamation Plant Electrical Upgrades</t>
  </si>
  <si>
    <t>University Ave Complete Street</t>
  </si>
  <si>
    <t>Harbor Drive Trunk Sewer Replacement</t>
  </si>
  <si>
    <t>Fire-Rescue Department (FS)</t>
  </si>
  <si>
    <t>B15142</t>
  </si>
  <si>
    <t>FY 2021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</si>
</sst>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0" fillId="0" borderId="0" xfId="0" applyFont="1" applyFill="1" applyBorder="1"/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Border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ont="1"/>
    <xf numFmtId="165" fontId="0" fillId="0" borderId="0" xfId="3" applyNumberFormat="1" applyFont="1" applyFill="1" applyBorder="1" applyAlignment="1">
      <alignment horizontal="left"/>
    </xf>
    <xf numFmtId="165" fontId="0" fillId="0" borderId="0" xfId="3" applyNumberFormat="1" applyFont="1"/>
    <xf numFmtId="49" fontId="0" fillId="0" borderId="0" xfId="0" applyNumberFormat="1" applyFont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164" fontId="7" fillId="0" borderId="1" xfId="0" applyNumberFormat="1" applyFont="1" applyFill="1" applyBorder="1"/>
    <xf numFmtId="49" fontId="0" fillId="0" borderId="1" xfId="0" applyNumberFormat="1" applyBorder="1"/>
    <xf numFmtId="0" fontId="0" fillId="0" borderId="1" xfId="0" applyBorder="1"/>
    <xf numFmtId="49" fontId="0" fillId="0" borderId="2" xfId="0" applyNumberFormat="1" applyBorder="1"/>
    <xf numFmtId="0" fontId="0" fillId="0" borderId="2" xfId="0" applyBorder="1"/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left"/>
    </xf>
    <xf numFmtId="164" fontId="0" fillId="0" borderId="2" xfId="0" applyNumberFormat="1" applyFont="1" applyFill="1" applyBorder="1"/>
  </cellXfs>
  <cellStyles count="6">
    <cellStyle name="Currency" xfId="3" builtinId="4"/>
    <cellStyle name="Hyperlink" xfId="2" builtinId="8"/>
    <cellStyle name="Normal" xfId="0" builtinId="0"/>
    <cellStyle name="Normal 2" xfId="1" xr:uid="{00000000-0005-0000-0000-000004000000}"/>
    <cellStyle name="Normal 3" xfId="4" xr:uid="{00000000-0005-0000-0000-000005000000}"/>
    <cellStyle name="Normal 3 2" xfId="5" xr:uid="{00000000-0005-0000-0000-000006000000}"/>
  </cellStyles>
  <dxfs count="41">
    <dxf>
      <numFmt numFmtId="166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6" formatCode="&quot;$&quot;#,##0.00"/>
    </dxf>
    <dxf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numFmt numFmtId="30" formatCode="@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numFmt numFmtId="30" formatCode="@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han" refreshedDate="44005.574414583331" createdVersion="6" refreshedVersion="6" minRefreshableVersion="3" recordCount="135" xr:uid="{00000000-000A-0000-FFFF-FFFF05000000}">
  <cacheSource type="worksheet">
    <worksheetSource name="Forecast2"/>
  </cacheSource>
  <cacheFields count="12">
    <cacheField name="Line Number" numFmtId="0">
      <sharedItems containsSemiMixedTypes="0" containsString="0" containsNumber="1" containsInteger="1" minValue="1" maxValue="135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37">
        <s v="PUD Water"/>
        <s v="PUD Sewer"/>
        <s v="TSW"/>
        <s v="Transportation and Storm Water Department - Storm Water Division"/>
        <s v="Transportation and Storm Water Department - Street Division"/>
        <s v="Public Utilities"/>
        <s v="Development Services Department"/>
        <s v="Street Division"/>
        <s v="Parks &amp; Recreation Department"/>
        <s v="Sustainability Department"/>
        <s v="Fleet Services"/>
        <s v="Environmental Services"/>
        <s v="Library Department"/>
        <s v="Fire-Rescue Department (FS)"/>
        <m u="1"/>
        <s v="Buildings" u="1"/>
        <s v="Planning Department" u="1"/>
        <s v="Fire-Rescue Department" u="1"/>
        <s v="Street" u="1"/>
        <s v="ADA Compliance and Accessibility Department" u="1"/>
        <s v="Library" u="1"/>
        <s v="Public Utilities Department" u="1"/>
        <s v="(blank)" u="1"/>
        <s v="Park &amp; Recreation" u="1"/>
        <s v="Transportation &amp; Storm Water Department" u="1"/>
        <s v="Police" u="1"/>
        <e v="#N/A" u="1"/>
        <s v="Airports Department" u="1"/>
        <s v="TSWD SWD" u="1"/>
        <s v="Real Estate Assets Department" u="1"/>
        <s v="TSWD Street" u="1"/>
        <s v="TEO" u="1"/>
        <s v="ADA" u="1"/>
        <s v="TBD" u="1"/>
        <s v="Fire (FS)" u="1"/>
        <s v="Transportation &amp; Storm Water" u="1"/>
        <s v="DSD" u="1"/>
      </sharedItems>
    </cacheField>
    <cacheField name="Contract Type" numFmtId="0">
      <sharedItems/>
    </cacheField>
    <cacheField name="Estimated Total Contract Cost ($)" numFmtId="165">
      <sharedItems containsSemiMixedTypes="0" containsString="0" containsNumber="1" minValue="53550" maxValue="388927000"/>
    </cacheField>
    <cacheField name="Estimated Total Project Cost ($)" numFmtId="165">
      <sharedItems containsSemiMixedTypes="0" containsString="0" containsNumber="1" minValue="63000" maxValue="493083000"/>
    </cacheField>
    <cacheField name="Fiscal Year Advertising" numFmtId="165">
      <sharedItems/>
    </cacheField>
    <cacheField name="Quarter Advertising" numFmtId="165">
      <sharedItems/>
    </cacheField>
    <cacheField name="Fiscal Year Awarding" numFmtId="165">
      <sharedItems/>
    </cacheField>
    <cacheField name="Quarter Awarding" numFmtId="165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">
  <r>
    <n v="1"/>
    <s v="Pomerado Park Reservoir Upgrade"/>
    <s v="Pomerado Park Reservoir Upgrade"/>
    <s v="B00156"/>
    <x v="0"/>
    <s v="Design Bid Build"/>
    <n v="4875000"/>
    <n v="6888000"/>
    <s v="FY21"/>
    <s v="Q1"/>
    <s v="FY21"/>
    <s v="Q3"/>
  </r>
  <r>
    <n v="2"/>
    <s v="Sewer &amp; AC Water Group 763 (S)"/>
    <s v="Sewer &amp; AC Water Group 763 (S)"/>
    <s v="B00374"/>
    <x v="0"/>
    <s v="Design Bid Build"/>
    <n v="4080279.9897993002"/>
    <n v="5720816.9895003298"/>
    <s v="FY20"/>
    <s v="Q4"/>
    <s v="FY21"/>
    <s v="Q2"/>
  </r>
  <r>
    <n v="3"/>
    <s v="Sewer and AC Water Group 793 (S)"/>
    <s v="Sewer and AC Water Group 793 (S)"/>
    <s v="B00394"/>
    <x v="1"/>
    <s v="Design Bid Build"/>
    <n v="5305291"/>
    <n v="6624610.9997472297"/>
    <s v="FY21"/>
    <s v="Q2"/>
    <s v="FY21"/>
    <s v="Q3"/>
  </r>
  <r>
    <n v="4"/>
    <s v="Sewer and AC Water Group 812 (S)"/>
    <s v="Sewer and AC Water Group 812 (S)"/>
    <s v="B00426"/>
    <x v="0"/>
    <s v="Design Bid Build"/>
    <n v="3047000"/>
    <n v="4029999.9999997499"/>
    <s v="FY21"/>
    <s v="Q1"/>
    <s v="FY21"/>
    <s v="Q3"/>
  </r>
  <r>
    <n v="5"/>
    <s v="MISSION CTR CNYN A SMR"/>
    <s v="MISSION CTR CNYN A SMR"/>
    <s v="B00431"/>
    <x v="1"/>
    <s v="Design Bid Build"/>
    <n v="2164499.9957890599"/>
    <n v="3188599.99505756"/>
    <s v="FY20"/>
    <s v="Q4"/>
    <s v="FY21"/>
    <s v="Q2"/>
  </r>
  <r>
    <n v="6"/>
    <s v="SEWER GROUP 828"/>
    <s v="SEWER GROUP 828"/>
    <s v="B00434"/>
    <x v="1"/>
    <s v="Design Bid Build"/>
    <n v="4807950"/>
    <n v="6744100.4580538096"/>
    <s v="FY21"/>
    <s v="Q2"/>
    <s v="FY21"/>
    <s v="Q4"/>
  </r>
  <r>
    <n v="7"/>
    <s v="Stlight Design &amp; Install 30th St - Ocean"/>
    <s v="Stlight Design &amp; Install 30th St - Ocean"/>
    <s v="B12001"/>
    <x v="2"/>
    <s v="Job Order Contract"/>
    <n v="107100"/>
    <n v="125999.999565891"/>
    <s v="FY20"/>
    <s v="Q4"/>
    <s v="FY21"/>
    <s v="Q1"/>
  </r>
  <r>
    <n v="8"/>
    <s v="Water &amp; Sewer Group 965 (S)"/>
    <s v="Water &amp; Sewer Group 965 (S)"/>
    <s v="B12048"/>
    <x v="1"/>
    <s v="Design Bid Build"/>
    <n v="1855399.9944994701"/>
    <n v="2932599.99422355"/>
    <s v="FY21"/>
    <s v="Q2"/>
    <s v="FY21"/>
    <s v="Q4"/>
  </r>
  <r>
    <n v="9"/>
    <s v="Water &amp; Sewer Group 965 (W)"/>
    <s v="Water &amp; Sewer Group 965 (W)"/>
    <s v="B12057"/>
    <x v="0"/>
    <s v="Design Bid Build"/>
    <n v="1769499.99126138"/>
    <n v="2934599.9909959501"/>
    <s v="FY21"/>
    <s v="Q2"/>
    <s v="FY21"/>
    <s v="Q4"/>
  </r>
  <r>
    <n v="10"/>
    <s v="Signal Mods in Barrio Logan"/>
    <s v="Signal Mods in Barrio Logan"/>
    <s v="B13010"/>
    <x v="2"/>
    <s v="Design Bid Build"/>
    <n v="190899.99855280001"/>
    <n v="299999.99852955103"/>
    <s v="FY20"/>
    <s v="Q3"/>
    <s v="FY21"/>
    <s v="Q1"/>
  </r>
  <r>
    <n v="11"/>
    <s v="Adams Ave (1620) Storm Drain Replacement"/>
    <s v="Adams Ave (1620) Storm Drain Replacement"/>
    <s v="B13102"/>
    <x v="3"/>
    <s v="Design Bid Build"/>
    <n v="499999.98320000002"/>
    <n v="867999.98317999998"/>
    <s v="FY21"/>
    <s v="Q1"/>
    <s v="FY21"/>
    <s v="Q3"/>
  </r>
  <r>
    <n v="12"/>
    <s v="Division St &amp; Osborn St Traffic Signal"/>
    <s v="Division St &amp; Osborn St Traffic Signal"/>
    <s v="B15047"/>
    <x v="2"/>
    <s v="Design Bid Build"/>
    <n v="212199.99864192001"/>
    <n v="274999.99862953398"/>
    <s v="FY21"/>
    <s v="Q3"/>
    <s v="FY21"/>
    <s v="Q4"/>
  </r>
  <r>
    <n v="13"/>
    <s v="Pacific Beach TS Interconnect Upgrade"/>
    <s v="Pacific Beach TS Interconnect Upgrade"/>
    <s v="B15065"/>
    <x v="4"/>
    <s v="Job Order Contract"/>
    <n v="933030"/>
    <n v="1841618.99898044"/>
    <s v="FY20"/>
    <s v="Q3"/>
    <s v="FY21"/>
    <s v="Q1"/>
  </r>
  <r>
    <n v="14"/>
    <s v="Sewer and AC Water Group 793 (W)"/>
    <s v="Sewer and AC Water Group 793 (W)"/>
    <s v="B15070"/>
    <x v="0"/>
    <s v="Design Bid Build"/>
    <n v="677900"/>
    <n v="964699.99991432705"/>
    <s v="FY21"/>
    <s v="Q2"/>
    <s v="FY21"/>
    <s v="Q3"/>
  </r>
  <r>
    <n v="15"/>
    <s v="Block 1M1 UUP (La Jolla)"/>
    <s v="Block 1M1 UUP (La Jolla)"/>
    <s v="B15084"/>
    <x v="2"/>
    <s v="Job Order Contract"/>
    <n v="252449.999368875"/>
    <n v="296999.999368875"/>
    <s v="FY20"/>
    <s v="Q4"/>
    <s v="FY21"/>
    <s v="Q1"/>
  </r>
  <r>
    <n v="16"/>
    <s v="Hancock Street UUP (Witherby to Tourquoi"/>
    <s v="Hancock Street UUP (Witherby to Tourquoi"/>
    <s v="B15096"/>
    <x v="2"/>
    <s v="Job Order Contract"/>
    <n v="53550"/>
    <n v="63000"/>
    <s v="FY20"/>
    <s v="Q4"/>
    <s v="FY21"/>
    <s v="Q1"/>
  </r>
  <r>
    <n v="17"/>
    <s v="Block 2S2 UUP"/>
    <s v="Block 2S2 UUP"/>
    <s v="B15098"/>
    <x v="2"/>
    <s v="Job Order Contract"/>
    <n v="260100"/>
    <n v="306000"/>
    <s v="FY20"/>
    <s v="Q4"/>
    <s v="FY21"/>
    <s v="Q1"/>
  </r>
  <r>
    <n v="18"/>
    <s v="North City Pure Water Facility"/>
    <s v="North City Pure Water Facility"/>
    <s v="B15139"/>
    <x v="5"/>
    <s v="Design Bid Build"/>
    <n v="388927000"/>
    <n v="493083000"/>
    <s v="FY21"/>
    <s v="Q1"/>
    <s v="FY21"/>
    <s v="Q3"/>
  </r>
  <r>
    <n v="19"/>
    <s v="North City Pure Water Pump Station"/>
    <s v="North City Pure Water Pump Station"/>
    <s v="B15140"/>
    <x v="0"/>
    <s v="Design Bid Build"/>
    <n v="12709200"/>
    <n v="19997559"/>
    <s v="FY21"/>
    <s v="Q1"/>
    <s v="FY21"/>
    <s v="Q3"/>
  </r>
  <r>
    <n v="20"/>
    <s v="NC Morena Blvd Pump Stations &amp; Pipelines"/>
    <s v="NC Morena Blvd Pump Stations &amp; Pipelines"/>
    <s v="B15141"/>
    <x v="0"/>
    <s v="Design Bid Build"/>
    <n v="90000000"/>
    <n v="100000000"/>
    <s v="FY21"/>
    <s v="Q1"/>
    <s v="FY21"/>
    <s v="Q3"/>
  </r>
  <r>
    <n v="21"/>
    <s v="Morena Conveyance Northern Segment - B3"/>
    <s v="Morena Conveyance Northern Segment - B3"/>
    <s v="B15141"/>
    <x v="0"/>
    <s v="Design Bid Build"/>
    <n v="98047703"/>
    <n v="122559629"/>
    <s v="FY21"/>
    <s v="Q1"/>
    <s v="FY21"/>
    <s v="Q3"/>
  </r>
  <r>
    <n v="22"/>
    <s v="NCWRP Expansion (Pkg. 2)"/>
    <s v="NCWRP Expansion (Pkg. 2)"/>
    <s v="B15142"/>
    <x v="5"/>
    <s v="Design Bid Build"/>
    <n v="148300000"/>
    <n v="192790000"/>
    <s v="FY21"/>
    <s v="Q2"/>
    <s v="FY21"/>
    <s v="Q4"/>
  </r>
  <r>
    <n v="23"/>
    <s v="Tecolote Cyn GC Water Conn"/>
    <s v="Tecolote Cyn GC Water Conn"/>
    <s v="B15203"/>
    <x v="0"/>
    <s v="Design Bid Build"/>
    <n v="228999.998302277"/>
    <n v="277999.99827568402"/>
    <s v="FY21"/>
    <s v="Q2"/>
    <s v="FY21"/>
    <s v="Q4"/>
  </r>
  <r>
    <n v="24"/>
    <s v="Pressure Reducing Stations Upgrades Phs1"/>
    <s v="Pressure Reducing Stations Upgrades Phs1"/>
    <s v="B16017"/>
    <x v="0"/>
    <s v="Design Bid Build"/>
    <n v="3739999.9906500001"/>
    <n v="6289999.9888577396"/>
    <s v="FY21"/>
    <s v="Q2"/>
    <s v="FY21"/>
    <s v="Q3"/>
  </r>
  <r>
    <n v="25"/>
    <s v="North City Pure Water Pipeline"/>
    <s v="North City Pure Water Pipeline"/>
    <s v="B16035"/>
    <x v="0"/>
    <s v="Design Bid Build"/>
    <n v="80421961"/>
    <n v="121995876"/>
    <s v="FY21"/>
    <s v="Q2"/>
    <s v="FY21"/>
    <s v="Q4"/>
  </r>
  <r>
    <n v="26"/>
    <s v="ADA S/W Group 3E W Point Loma"/>
    <s v="ADA S/W Group 3E W Point Loma"/>
    <s v="B16100"/>
    <x v="6"/>
    <s v="Design Bid Build"/>
    <n v="538000"/>
    <n v="1139502"/>
    <s v="FY20"/>
    <s v="Q4"/>
    <s v="FY21"/>
    <s v="Q2"/>
  </r>
  <r>
    <n v="27"/>
    <s v="Southcrest Green Infrastructure (GI)"/>
    <s v="Southcrest Green Infrastructure (GI)"/>
    <s v="B16112"/>
    <x v="3"/>
    <s v="Design Bid Build"/>
    <n v="3007000"/>
    <n v="4499999.99995209"/>
    <s v="FY21"/>
    <s v="Q1"/>
    <s v="FY21"/>
    <s v="Q3"/>
  </r>
  <r>
    <n v="28"/>
    <s v="NCPWF Influent Pump Station and Pipeline"/>
    <s v="NCPWF Influent Pump Station and Pipeline"/>
    <s v="B16140"/>
    <x v="5"/>
    <s v="Design Bid Build"/>
    <n v="27400000"/>
    <n v="39000000"/>
    <s v="FY21"/>
    <s v="Q2"/>
    <s v="FY21"/>
    <s v="Q4"/>
  </r>
  <r>
    <n v="29"/>
    <s v="Storm Drain Group 828"/>
    <s v="Storm Drain Group 828"/>
    <s v="B16155"/>
    <x v="3"/>
    <s v="Design Bid Build"/>
    <n v="1840150"/>
    <n v="3000000.2720362698"/>
    <s v="FY21"/>
    <s v="Q2"/>
    <s v="FY21"/>
    <s v="Q4"/>
  </r>
  <r>
    <n v="30"/>
    <s v="Otay 2nd Pipeline Phase 3"/>
    <s v="Otay 2nd Pipeline Phase 3"/>
    <s v="B16158"/>
    <x v="0"/>
    <s v="Design Bid Build"/>
    <n v="10115999.998363599"/>
    <n v="12635999.9983625"/>
    <s v="FY21"/>
    <s v="Q1"/>
    <s v="FY21"/>
    <s v="Q3"/>
  </r>
  <r>
    <n v="31"/>
    <s v="El Cajon Bl-Highland-58th Improv"/>
    <s v="El Cajon Bl-Highland-58th Improv"/>
    <s v="B17003"/>
    <x v="3"/>
    <s v="Design Bid Build"/>
    <n v="643000"/>
    <n v="1215050"/>
    <s v="FY20"/>
    <s v="Q4"/>
    <s v="FY21"/>
    <s v="Q2"/>
  </r>
  <r>
    <n v="32"/>
    <s v="Murphy Canyon Trunk Sewer Repair/Rehab"/>
    <s v="Murphy Canyon Trunk Sewer Repair/Rehab"/>
    <s v="B17005"/>
    <x v="1"/>
    <s v="Design Bid Build"/>
    <n v="12378316.977784701"/>
    <n v="16393109.958019201"/>
    <s v="FY21"/>
    <s v="Q2"/>
    <s v="FY21"/>
    <s v="Q3"/>
  </r>
  <r>
    <n v="33"/>
    <s v="San Diego NC-MBC Improvements"/>
    <s v="San Diego NC-MBC Improvements"/>
    <s v="B17006"/>
    <x v="5"/>
    <s v="Design Bid Build"/>
    <n v="2410800"/>
    <n v="3262000"/>
    <s v="FY21"/>
    <s v="Q2"/>
    <s v="FY21"/>
    <s v="Q4"/>
  </r>
  <r>
    <n v="34"/>
    <s v="Mt Acadia (Mt Alifan-Mt Burnham)SL UU621"/>
    <s v="Mt Acadia (Mt Alifan-Mt Burnham)SL UU621"/>
    <s v="B17012"/>
    <x v="2"/>
    <s v="Job Order Contract"/>
    <n v="205200"/>
    <n v="228000"/>
    <s v="FY21"/>
    <s v="Q1"/>
    <s v="FY21"/>
    <s v="Q1"/>
  </r>
  <r>
    <n v="35"/>
    <s v="Seminole PH2 (El Cajon-Stanley) SL UU630"/>
    <s v="Seminole PH2 (El Cajon-Stanley) SL UU630"/>
    <s v="B17013"/>
    <x v="2"/>
    <s v="Job Order Contract"/>
    <n v="108000"/>
    <n v="120000"/>
    <s v="FY21"/>
    <s v="Q1"/>
    <s v="FY21"/>
    <s v="Q1"/>
  </r>
  <r>
    <n v="36"/>
    <s v="Citywide Street Lights Group 1701"/>
    <s v="Citywide Street Lights Group 1701"/>
    <s v="B17050"/>
    <x v="2"/>
    <s v="Design Bid Build"/>
    <n v="419499.99970110599"/>
    <n v="700599.999141181"/>
    <s v="FY20"/>
    <s v="Q4"/>
    <s v="FY21"/>
    <s v="Q3"/>
  </r>
  <r>
    <n v="37"/>
    <s v="Citywide Street Lights Group 1702"/>
    <s v="Citywide Street Lights Group 1702"/>
    <s v="B17051"/>
    <x v="2"/>
    <s v="Design Bid Build"/>
    <n v="441199.99968564499"/>
    <n v="731499.99968536105"/>
    <s v="FY20"/>
    <s v="Q4"/>
    <s v="FY21"/>
    <s v="Q3"/>
  </r>
  <r>
    <n v="38"/>
    <s v="Clairemont Mesa Sewer Pipe Replacement"/>
    <s v="Clairemont Mesa Sewer Pipe Replacement"/>
    <s v="B17087"/>
    <x v="1"/>
    <s v="Design Bid Build"/>
    <n v="153799.99984619999"/>
    <n v="228399.99984477999"/>
    <s v="FY21"/>
    <s v="Q1"/>
    <s v="FY21"/>
    <s v="Q2"/>
  </r>
  <r>
    <n v="39"/>
    <s v="Curb Ramp Improvement Group 1701"/>
    <s v="Curb Ramp Improvement Group 1701"/>
    <s v="B17114"/>
    <x v="4"/>
    <s v="Design Bid Build"/>
    <n v="3138799.9785072701"/>
    <n v="4137599.9783451101"/>
    <s v="FY20"/>
    <s v="Q4"/>
    <s v="FY21"/>
    <s v="Q1"/>
  </r>
  <r>
    <n v="40"/>
    <s v="Sewer and AC Water Group 812 (W)"/>
    <s v="Sewer and AC Water Group 812 (W)"/>
    <s v="B17115"/>
    <x v="0"/>
    <s v="Design Bid Build"/>
    <n v="1916000"/>
    <n v="2554999.9993972499"/>
    <s v="FY21"/>
    <s v="Q1"/>
    <s v="FY21"/>
    <s v="Q3"/>
  </r>
  <r>
    <n v="41"/>
    <s v="Sewer and AC Water Group 763 (W)"/>
    <s v="Sewer and AC Water Group 763 (W)"/>
    <s v="B17116"/>
    <x v="0"/>
    <s v="Design Bid Build"/>
    <n v="1349999.9971650001"/>
    <n v="1686012.99716351"/>
    <s v="FY20"/>
    <s v="Q4"/>
    <s v="FY21"/>
    <s v="Q2"/>
  </r>
  <r>
    <n v="42"/>
    <s v="Mid-City &amp; Eastern Area Signal Mods"/>
    <s v="Mid-City &amp; Eastern Area Signal Mods"/>
    <s v="B17128"/>
    <x v="2"/>
    <s v="Design Bid Build"/>
    <n v="389085.999011415"/>
    <n v="629859.99874755205"/>
    <s v="FY21"/>
    <s v="Q3"/>
    <s v="FY21"/>
    <s v="Q4"/>
  </r>
  <r>
    <n v="43"/>
    <s v="Balboa Park Pipeline Repl Ph II (S)"/>
    <s v="Balboa Park Pipeline Repl Ph II (S)"/>
    <s v="B17133"/>
    <x v="1"/>
    <s v="Design Bid Build"/>
    <n v="1851999.9978954501"/>
    <n v="3043650.9961044099"/>
    <s v="FY21"/>
    <s v="Q2"/>
    <s v="FY21"/>
    <s v="Q4"/>
  </r>
  <r>
    <n v="44"/>
    <s v="Balboa Park Pipeline Repl Ph II (W)"/>
    <s v="Balboa Park Pipeline Repl Ph II (W)"/>
    <s v="B17140"/>
    <x v="0"/>
    <s v="Design Bid Build"/>
    <n v="3789999.9956931798"/>
    <n v="6319546.9955729498"/>
    <s v="FY21"/>
    <s v="Q2"/>
    <s v="FY21"/>
    <s v="Q4"/>
  </r>
  <r>
    <n v="45"/>
    <s v="Torrey Pines Gf-Repr Storm Drain Outfall"/>
    <s v="Torrey Pines Gf-Repr Storm Drain Outfall"/>
    <s v="B17152"/>
    <x v="3"/>
    <s v="Design Bid Build"/>
    <n v="2135000"/>
    <n v="3359999.9976894199"/>
    <s v="FY21"/>
    <s v="Q1"/>
    <s v="FY21"/>
    <s v="Q2"/>
  </r>
  <r>
    <n v="46"/>
    <s v="Palm Ave Storm Drain"/>
    <s v="Palm Ave Storm Drain"/>
    <s v="B17163"/>
    <x v="3"/>
    <s v="Job Order Contract"/>
    <n v="288700"/>
    <n v="502700"/>
    <s v="FY20"/>
    <s v="Q4"/>
    <s v="FY21"/>
    <s v="Q1"/>
  </r>
  <r>
    <n v="47"/>
    <s v="Street Reconstruction Group 1801"/>
    <s v="Street Reconstruction Group 1801"/>
    <s v="B17188"/>
    <x v="7"/>
    <s v="Design Bid Build"/>
    <n v="8200000"/>
    <n v="12709999.996965401"/>
    <s v="FY21"/>
    <s v="Q2"/>
    <s v="FY21"/>
    <s v="Q4"/>
  </r>
  <r>
    <n v="48"/>
    <s v="Sewer Group 843"/>
    <s v="Sewer Group 843"/>
    <s v="B17189"/>
    <x v="1"/>
    <s v="Design Bid Build"/>
    <n v="4224399.9900342599"/>
    <n v="5719299.98971566"/>
    <s v="FY21"/>
    <s v="Q1"/>
    <s v="FY21"/>
    <s v="Q2"/>
  </r>
  <r>
    <n v="49"/>
    <s v="John F Kennedy Neighborhood Park Improve"/>
    <s v="John F Kennedy Neighborhood Park Improve"/>
    <s v="B18005"/>
    <x v="8"/>
    <s v="Design Bid Build"/>
    <n v="1859668"/>
    <n v="3079618.9987638299"/>
    <s v="FY20"/>
    <s v="Q3"/>
    <s v="FY21"/>
    <s v="Q1"/>
  </r>
  <r>
    <n v="50"/>
    <s v="Intelligent Cities Outdoor Lightng Proj2"/>
    <s v="Intelligent Cities Outdoor Lightng Proj2"/>
    <s v="B18036"/>
    <x v="9"/>
    <s v="Design Bid Build"/>
    <n v="9000000"/>
    <n v="30000000"/>
    <s v="FY20"/>
    <s v="Q2"/>
    <s v="FY21"/>
    <s v="Q1"/>
  </r>
  <r>
    <n v="51"/>
    <s v="Sewer &amp; AC Water Group 1034 (S)"/>
    <s v="Sewer &amp; AC Water Group 1034 (S)"/>
    <s v="B18063"/>
    <x v="1"/>
    <s v="Design Bid Build"/>
    <n v="4968399.95737339"/>
    <n v="6806399.9566225298"/>
    <s v="FY21"/>
    <s v="Q2"/>
    <s v="FY21"/>
    <s v="Q3"/>
  </r>
  <r>
    <n v="52"/>
    <s v="Sewer &amp; AC Water Group 1034 (W)"/>
    <s v="Sewer &amp; AC Water Group 1034 (W)"/>
    <s v="B18064"/>
    <x v="0"/>
    <s v="Design Bid Build"/>
    <n v="6959099.9761176296"/>
    <n v="9201599.9753610305"/>
    <s v="FY21"/>
    <s v="Q2"/>
    <s v="FY21"/>
    <s v="Q4"/>
  </r>
  <r>
    <n v="53"/>
    <s v="Convert Bldg 619 @ NTC into Rec Center"/>
    <s v="Convert Bldg 619 @ NTC into Rec Center"/>
    <s v="B18087"/>
    <x v="8"/>
    <s v="Design Bid Build"/>
    <n v="3578999.9926305101"/>
    <n v="6227999.9894861402"/>
    <s v="FY21"/>
    <s v="Q1"/>
    <s v="FY21"/>
    <s v="Q3"/>
  </r>
  <r>
    <n v="54"/>
    <s v="AC Water &amp; Sewer Group 1051 (W)"/>
    <s v="AC Water &amp; Sewer Group 1051 (W)"/>
    <s v="B18091"/>
    <x v="1"/>
    <s v="Design Bid Build"/>
    <n v="776299.99620671605"/>
    <n v="1004599.99620672"/>
    <s v="FY21"/>
    <s v="Q2"/>
    <s v="FY21"/>
    <s v="Q4"/>
  </r>
  <r>
    <n v="55"/>
    <s v="AC Water &amp; Sewer Group 1051 (S)"/>
    <s v="AC Water &amp; Sewer Group 1051 (S)"/>
    <s v="B18098"/>
    <x v="1"/>
    <s v="Design Bid Build"/>
    <n v="3136599.9908040599"/>
    <n v="4059099.9908040599"/>
    <s v="FY21"/>
    <s v="Q2"/>
    <s v="FY21"/>
    <s v="Q4"/>
  </r>
  <r>
    <n v="56"/>
    <s v="AC Water &amp; Sewer Group 1036 (W)"/>
    <s v="AC Water &amp; Sewer Group 1036 (W)"/>
    <s v="B18121"/>
    <x v="1"/>
    <s v="Design Bid Build"/>
    <n v="3322800"/>
    <n v="4300099.9999992903"/>
    <s v="FY21"/>
    <s v="Q2"/>
    <s v="FY21"/>
    <s v="Q4"/>
  </r>
  <r>
    <n v="57"/>
    <s v="AC Water &amp; Sewer Group 1036 (S)"/>
    <s v="AC Water &amp; Sewer Group 1036 (S)"/>
    <s v="B18123"/>
    <x v="1"/>
    <s v="Design Bid Build"/>
    <n v="525900"/>
    <n v="652799.99999928998"/>
    <s v="FY21"/>
    <s v="Q2"/>
    <s v="FY21"/>
    <s v="Q4"/>
  </r>
  <r>
    <n v="58"/>
    <s v="Coronado SB (27th SB-Madden)Rd Imp UU193"/>
    <s v="Coronado SB (27th SB-Madden)Rd Imp UU193"/>
    <s v="B18137"/>
    <x v="2"/>
    <s v="Design Bid Build"/>
    <n v="268212.8"/>
    <n v="337202.99999755702"/>
    <s v="FY21"/>
    <s v="Q1"/>
    <s v="FY21"/>
    <s v="Q3"/>
  </r>
  <r>
    <n v="59"/>
    <s v="32nd St PHII (Market-Imp.) Rd Imp UU17"/>
    <s v="32nd St PHII (Market-Imp.) Rd Imp UU17"/>
    <s v="B18141"/>
    <x v="2"/>
    <s v="Design Bid Build"/>
    <n v="268212.8"/>
    <n v="337203"/>
    <s v="FY21"/>
    <s v="Q1"/>
    <s v="FY21"/>
    <s v="Q3"/>
  </r>
  <r>
    <n v="60"/>
    <s v="Block 6DD1 (Clairemont Mesa)Rd Imp UU410"/>
    <s v="Block 6DD1 (Clairemont Mesa)Rd Imp UU410"/>
    <s v="B18142"/>
    <x v="2"/>
    <s v="Design Bid Build"/>
    <n v="1473215"/>
    <n v="1884015.99942058"/>
    <s v="FY21"/>
    <s v="Q1"/>
    <s v="FY21"/>
    <s v="Q3"/>
  </r>
  <r>
    <n v="61"/>
    <s v="32nd St PH I (Market-F St) Rd Imp UU386"/>
    <s v="32nd St PH I (Market-F St) Rd Imp UU386"/>
    <s v="B18144"/>
    <x v="2"/>
    <s v="Design Bid Build"/>
    <n v="124122.35"/>
    <n v="154689"/>
    <s v="FY21"/>
    <s v="Q1"/>
    <s v="FY21"/>
    <s v="Q3"/>
  </r>
  <r>
    <n v="62"/>
    <s v="31st Street (Market-L ST) Rd Imp UU11"/>
    <s v="31st Street (Market-L ST) Rd Imp UU11"/>
    <s v="B18147"/>
    <x v="2"/>
    <s v="Design Bid Build"/>
    <n v="286745"/>
    <n v="366701.99988722202"/>
    <s v="FY21"/>
    <s v="Q1"/>
    <s v="FY21"/>
    <s v="Q3"/>
  </r>
  <r>
    <n v="63"/>
    <s v="Cass (Grand-Pacific Bch Dr) Rd Imp UU143"/>
    <s v="Cass (Grand-Pacific Bch Dr) Rd Imp UU143"/>
    <s v="B18148"/>
    <x v="2"/>
    <s v="Design Bid Build"/>
    <n v="109924"/>
    <n v="140574.999956769"/>
    <s v="FY21"/>
    <s v="Q1"/>
    <s v="FY21"/>
    <s v="Q3"/>
  </r>
  <r>
    <n v="64"/>
    <s v="25th (SB) (Coronado-Grove) Rd Imp UU995"/>
    <s v="25th (SB) (Coronado-Grove) Rd Imp UU995"/>
    <s v="B18150"/>
    <x v="2"/>
    <s v="Design Bid Build"/>
    <n v="88173"/>
    <n v="112760.99996532001"/>
    <s v="FY21"/>
    <s v="Q1"/>
    <s v="FY21"/>
    <s v="Q3"/>
  </r>
  <r>
    <n v="65"/>
    <s v="Hughes St (58th St-Jodi St) Rd Imp UU101"/>
    <s v="Hughes St (58th St-Jodi St) Rd Imp UU101"/>
    <s v="B18151"/>
    <x v="2"/>
    <s v="Design Bid Build"/>
    <n v="208247"/>
    <n v="266316.99991809402"/>
    <s v="FY21"/>
    <s v="Q1"/>
    <s v="FY21"/>
    <s v="Q3"/>
  </r>
  <r>
    <n v="66"/>
    <s v="Block 1M (La Jolla 4) Rd Imp UU659"/>
    <s v="Block 1M (La Jolla 4) Rd Imp UU659"/>
    <s v="B18155"/>
    <x v="2"/>
    <s v="Design Bid Build"/>
    <n v="817563"/>
    <n v="1087358"/>
    <s v="FY21"/>
    <s v="Q1"/>
    <s v="FY21"/>
    <s v="Q3"/>
  </r>
  <r>
    <n v="67"/>
    <s v="54th-Market to Santa margarita Sidwlk"/>
    <s v="54th-Market to Santa margarita Sidwlk"/>
    <s v="B18158"/>
    <x v="4"/>
    <s v="Design Bid Build"/>
    <n v="394900"/>
    <n v="694099.99982843804"/>
    <s v="FY21"/>
    <s v="Q1"/>
    <s v="FY21"/>
    <s v="Q3"/>
  </r>
  <r>
    <n v="68"/>
    <s v="ADACA Woodman St-Cielo to Pagel Pl Sidwl"/>
    <s v="ADACA Woodman St-Cielo to Pagel Pl Sidwl"/>
    <s v="B18159"/>
    <x v="3"/>
    <s v="Design Bid Build"/>
    <n v="525260.99997001805"/>
    <n v="926799.99981146003"/>
    <s v="FY21"/>
    <s v="Q2"/>
    <s v="FY21"/>
    <s v="Q4"/>
  </r>
  <r>
    <n v="69"/>
    <s v="Talmadge AC Water Main Replacement"/>
    <s v="Talmadge AC Water Main Replacement"/>
    <s v="B18197"/>
    <x v="0"/>
    <s v="Design Bid Build"/>
    <n v="814100"/>
    <n v="1194099.9997284999"/>
    <s v="FY21"/>
    <s v="Q2"/>
    <s v="FY21"/>
    <s v="Q4"/>
  </r>
  <r>
    <n v="70"/>
    <s v="Clairemont Mesa E Improv 1 (W)"/>
    <s v="Clairemont Mesa E Improv 1 (W)"/>
    <s v="B18200"/>
    <x v="0"/>
    <s v="Design Bid Build"/>
    <n v="2194500"/>
    <n v="2927199.9997891602"/>
    <s v="FY21"/>
    <s v="Q3"/>
    <s v="FY21"/>
    <s v="Q4"/>
  </r>
  <r>
    <n v="71"/>
    <s v="Clairemont Mesa E Improv 1 (S)"/>
    <s v="Clairemont Mesa E Improv 1 (S)"/>
    <s v="B18202"/>
    <x v="1"/>
    <s v="Design Bid Build"/>
    <n v="4017500"/>
    <n v="5327699.9996372098"/>
    <s v="FY21"/>
    <s v="Q3"/>
    <s v="FY21"/>
    <s v="Q4"/>
  </r>
  <r>
    <n v="72"/>
    <s v="Pipeline Rehabilitation AY-1"/>
    <s v="Pipeline Rehabilitation AY-1"/>
    <s v="B18212"/>
    <x v="1"/>
    <s v="Design Bid Build"/>
    <n v="6561800"/>
    <n v="7841499.9999996396"/>
    <s v="FY20"/>
    <s v="Q4"/>
    <s v="FY21"/>
    <s v="Q2"/>
  </r>
  <r>
    <n v="73"/>
    <s v="Adult Fitness Course East Shore"/>
    <s v="Adult Fitness Course East Shore"/>
    <s v="B18223"/>
    <x v="8"/>
    <s v="Design Bid Build"/>
    <n v="1059999.9970079099"/>
    <n v="1953999.9961904101"/>
    <s v="FY20"/>
    <s v="Q4"/>
    <s v="FY21"/>
    <s v="Q1"/>
  </r>
  <r>
    <n v="74"/>
    <s v="Tecolote North Parking Lot Improvements"/>
    <s v="Tecolote North Parking Lot Improvements"/>
    <s v="B18231"/>
    <x v="8"/>
    <s v="Design Bid Build"/>
    <n v="443999.99874670902"/>
    <n v="868999.99832120899"/>
    <s v="FY20"/>
    <s v="Q4"/>
    <s v="FY21"/>
    <s v="Q1"/>
  </r>
  <r>
    <n v="75"/>
    <s v="Tecolote North Playground Improvements"/>
    <s v="Tecolote North Playground Improvements"/>
    <s v="B18232"/>
    <x v="8"/>
    <s v="Design Bid Build"/>
    <n v="1269009.99698255"/>
    <n v="1779999.99698255"/>
    <s v="FY20"/>
    <s v="Q4"/>
    <s v="FY21"/>
    <s v="Q1"/>
  </r>
  <r>
    <n v="76"/>
    <s v="Tecolote North Comfort Station Imp"/>
    <s v="Tecolote North Comfort Station Imp"/>
    <s v="B18233"/>
    <x v="8"/>
    <s v="Design Bid Build"/>
    <n v="1032299.9970861"/>
    <n v="1962999.9961028099"/>
    <s v="FY20"/>
    <s v="Q4"/>
    <s v="FY21"/>
    <s v="Q1"/>
  </r>
  <r>
    <n v="77"/>
    <s v="OB Dog Beach Accessibility Improvements"/>
    <s v="OB Dog Beach Accessibility Improvements"/>
    <s v="B19000"/>
    <x v="8"/>
    <s v="Job Order Contract"/>
    <n v="759805.666589509"/>
    <n v="1143305.6660891599"/>
    <s v="FY20"/>
    <s v="Q4"/>
    <s v="FY21"/>
    <s v="Q1"/>
  </r>
  <r>
    <n v="78"/>
    <s v="Sidewalk Replacement Group 1902-CM &amp; LJ"/>
    <s v="Sidewalk Replacement Group 1902-CM &amp; LJ"/>
    <s v="B19013"/>
    <x v="2"/>
    <s v="Design Bid Build"/>
    <n v="2500000"/>
    <n v="3000000"/>
    <s v="FY20"/>
    <s v="Q4"/>
    <s v="FY21"/>
    <s v="Q1"/>
  </r>
  <r>
    <n v="79"/>
    <s v="Sidewalk Replacement Group 1903-SE &amp; CH"/>
    <s v="Sidewalk Replacement Group 1903-SE &amp; CH"/>
    <s v="B19014"/>
    <x v="2"/>
    <s v="Design Bid Build"/>
    <n v="1000000"/>
    <n v="1400000"/>
    <s v="FY20"/>
    <s v="Q4"/>
    <s v="FY21"/>
    <s v="Q1"/>
  </r>
  <r>
    <n v="80"/>
    <s v="Tecolote South Comfort Station Imp"/>
    <s v="Tecolote South Comfort Station Imp"/>
    <s v="B19015"/>
    <x v="8"/>
    <s v="Design Bid Build"/>
    <n v="1012320"/>
    <n v="1930999.9990325801"/>
    <s v="FY20"/>
    <s v="Q4"/>
    <s v="FY21"/>
    <s v="Q1"/>
  </r>
  <r>
    <n v="81"/>
    <s v="Tecolote South Parking Lot Improvements"/>
    <s v="Tecolote South Parking Lot Improvements"/>
    <s v="B19017"/>
    <x v="8"/>
    <s v="Design Bid Build"/>
    <n v="263624.99989277101"/>
    <n v="527999.99964013102"/>
    <s v="FY20"/>
    <s v="Q4"/>
    <s v="FY21"/>
    <s v="Q1"/>
  </r>
  <r>
    <n v="82"/>
    <s v="Crown Point Playground Improvements"/>
    <s v="Crown Point Playground Improvements"/>
    <s v="B19021"/>
    <x v="8"/>
    <s v="Design Bid Build"/>
    <n v="1077924"/>
    <n v="1960000"/>
    <s v="FY21"/>
    <s v="Q1"/>
    <s v="FY21"/>
    <s v="Q3"/>
  </r>
  <r>
    <n v="83"/>
    <s v="Crown Point Parking Lot Improvements"/>
    <s v="Crown Point Parking Lot Improvements"/>
    <s v="B19022"/>
    <x v="8"/>
    <s v="Design Bid Build"/>
    <n v="907500"/>
    <n v="1557000"/>
    <s v="FY21"/>
    <s v="Q1"/>
    <s v="FY21"/>
    <s v="Q3"/>
  </r>
  <r>
    <n v="84"/>
    <s v="Santa Clara Playground Improvements"/>
    <s v="Santa Clara Playground Improvements"/>
    <s v="B19029"/>
    <x v="8"/>
    <s v="Design Bid Build"/>
    <n v="1377008.99484792"/>
    <n v="1959999.99484792"/>
    <s v="FY20"/>
    <s v="Q4"/>
    <s v="FY21"/>
    <s v="Q2"/>
  </r>
  <r>
    <n v="85"/>
    <s v="Santa Clara Comfort Station Improvements"/>
    <s v="Santa Clara Comfort Station Improvements"/>
    <s v="B19032"/>
    <x v="8"/>
    <s v="Design Bid Build"/>
    <n v="506136.99892531999"/>
    <n v="749999.99892091705"/>
    <s v="FY20"/>
    <s v="Q4"/>
    <s v="FY21"/>
    <s v="Q2"/>
  </r>
  <r>
    <n v="86"/>
    <s v="SBWRP Variable Frequency Drive Repl"/>
    <s v="SBWRP Variable Frequency Drive Repl"/>
    <s v="B19066"/>
    <x v="1"/>
    <s v="Design Bid Build"/>
    <n v="104000"/>
    <n v="955499.99998492596"/>
    <s v="FY20"/>
    <s v="Q4"/>
    <s v="FY21"/>
    <s v="Q3"/>
  </r>
  <r>
    <n v="87"/>
    <s v="Bay Ho Improv 1 (S)"/>
    <s v="Bay Ho Improv 1 (S)"/>
    <s v="B19088"/>
    <x v="1"/>
    <s v="Design Bid Build"/>
    <n v="5068300"/>
    <n v="8464999.9983076602"/>
    <s v="FY20"/>
    <s v="Q4"/>
    <s v="FY21"/>
    <s v="Q2"/>
  </r>
  <r>
    <n v="88"/>
    <s v="Accelerated MH Referral Group 1"/>
    <s v="Accelerated MH Referral Group 1"/>
    <s v="B19097"/>
    <x v="1"/>
    <s v="Design Bid Build"/>
    <n v="690745"/>
    <n v="913547.999913687"/>
    <s v="FY21"/>
    <s v="Q1"/>
    <s v="FY21"/>
    <s v="Q2"/>
  </r>
  <r>
    <n v="89"/>
    <s v="Sewer Rehab 1051A"/>
    <s v="Sewer Rehab 1051A"/>
    <s v="B19145"/>
    <x v="1"/>
    <s v="Design Bid Build"/>
    <n v="126199.999383341"/>
    <n v="178199.999318591"/>
    <s v="FY21"/>
    <s v="Q2"/>
    <s v="FY21"/>
    <s v="Q4"/>
  </r>
  <r>
    <n v="90"/>
    <s v="Sunset Point Parking Lot Improvements"/>
    <s v="Sunset Point Parking Lot Improvements"/>
    <s v="B19159"/>
    <x v="8"/>
    <s v="Job Order Contract"/>
    <n v="249999.99924715899"/>
    <n v="449999.99918435997"/>
    <s v="FY21"/>
    <s v="Q3"/>
    <s v="FY21"/>
    <s v="Q4"/>
  </r>
  <r>
    <n v="91"/>
    <s v="AC Water and Sewer Group 1052A (W)"/>
    <s v="AC Water and Sewer Group 1052A (W)"/>
    <s v="B19166"/>
    <x v="0"/>
    <s v="Multiple Award Construction Contract"/>
    <n v="3502400"/>
    <n v="5182899.6178161902"/>
    <s v="FY21"/>
    <s v="Q2"/>
    <s v="FY21"/>
    <s v="Q4"/>
  </r>
  <r>
    <n v="92"/>
    <s v="AC Water &amp; Sewer Group 1052A (S)"/>
    <s v="AC Water &amp; Sewer Group 1052A (S)"/>
    <s v="B19169"/>
    <x v="1"/>
    <s v="Multiple Award Construction Contract"/>
    <n v="1923000"/>
    <n v="2814099.7927995399"/>
    <s v="FY21"/>
    <s v="Q2"/>
    <s v="FY21"/>
    <s v="Q4"/>
  </r>
  <r>
    <n v="93"/>
    <s v="Storm Drain at MBC"/>
    <s v="Storm Drain at MBC"/>
    <s v="B19197"/>
    <x v="1"/>
    <s v="Design Bid Build"/>
    <n v="2260800"/>
    <n v="3481800"/>
    <s v="FY21"/>
    <s v="Q3"/>
    <s v="FY21"/>
    <s v="Q4"/>
  </r>
  <r>
    <n v="94"/>
    <s v="AC Water &amp; Sewer Group 1023B"/>
    <s v="AC Water &amp; Sewer Group 1023B"/>
    <s v="B19204"/>
    <x v="0"/>
    <s v="Design Bid Build"/>
    <n v="199999.999531818"/>
    <n v="325999.99940494302"/>
    <s v="FY20"/>
    <s v="Q3"/>
    <s v="FY21"/>
    <s v="Q1"/>
  </r>
  <r>
    <n v="95"/>
    <s v="AC Water &amp; Sewer Group 1023B"/>
    <s v="AC Water &amp; Sewer Group 1023B"/>
    <s v="B19205"/>
    <x v="0"/>
    <s v="Design Bid Build"/>
    <n v="1999999.99531818"/>
    <n v="2940999.9950663098"/>
    <s v="FY20"/>
    <s v="Q3"/>
    <s v="FY21"/>
    <s v="Q1"/>
  </r>
  <r>
    <n v="96"/>
    <s v="Concrete Street Panel Repl - Coast Bl"/>
    <s v="Concrete Street Panel Repl - Coast Bl"/>
    <s v="B20046"/>
    <x v="4"/>
    <s v="Design Bid Build"/>
    <n v="1052685.84808004"/>
    <n v="1437263.84752072"/>
    <s v="FY20"/>
    <s v="Q4"/>
    <s v="FY21"/>
    <s v="Q1"/>
  </r>
  <r>
    <n v="97"/>
    <s v="Coast Cave SD Accelerated Replacement"/>
    <s v="Coast Cave SD Accelerated Replacement"/>
    <s v="B20076"/>
    <x v="4"/>
    <s v="Design Bid Build"/>
    <n v="223094.99945747299"/>
    <n v="313422.99945747299"/>
    <s v="FY20"/>
    <s v="Q4"/>
    <s v="FY21"/>
    <s v="Q1"/>
  </r>
  <r>
    <n v="98"/>
    <s v="Chollas Large Car Washes"/>
    <s v="Chollas Large Car Washes"/>
    <s v="L14002.3"/>
    <x v="10"/>
    <s v="Design Bid Build"/>
    <n v="1650000"/>
    <n v="2748369.99780594"/>
    <s v="FY21"/>
    <s v="Q2"/>
    <s v="FY21"/>
    <s v="Q3"/>
  </r>
  <r>
    <n v="99"/>
    <s v="Chollas Crane Replacement"/>
    <s v="Chollas Crane Replacement"/>
    <s v="L14002.4"/>
    <x v="10"/>
    <s v="Design Bid Build"/>
    <n v="300000"/>
    <n v="554999.99954289303"/>
    <s v="FY21"/>
    <s v="Q1"/>
    <s v="FY21"/>
    <s v="Q1"/>
  </r>
  <r>
    <n v="100"/>
    <s v="Chollas Paint Booth"/>
    <s v="Chollas Paint Booth"/>
    <s v="L14002.5"/>
    <x v="10"/>
    <s v="Design Bid Build"/>
    <n v="303000"/>
    <n v="665999.99938732199"/>
    <s v="FY21"/>
    <s v="Q1"/>
    <s v="FY21"/>
    <s v="Q3"/>
  </r>
  <r>
    <n v="101"/>
    <s v="PD Substation Small Carwashes"/>
    <s v="PD Substation Small Carwashes"/>
    <s v="L14002.6"/>
    <x v="10"/>
    <s v="Design Bid Build"/>
    <n v="2200000"/>
    <n v="3488515.9976172601"/>
    <s v="FY21"/>
    <s v="Q2"/>
    <s v="FY21"/>
    <s v="Q3"/>
  </r>
  <r>
    <n v="102"/>
    <s v="Clay Street Mini Park Improvement"/>
    <s v="Clay Street Mini Park Improvement"/>
    <s v="L16000.5"/>
    <x v="8"/>
    <s v="Design Bid Build"/>
    <n v="662999.999547955"/>
    <n v="1228929.9993499201"/>
    <s v="FY20"/>
    <s v="Q3"/>
    <s v="FY21"/>
    <s v="Q1"/>
  </r>
  <r>
    <n v="103"/>
    <s v="Miramar Landfill Trailer Replacements"/>
    <s v="Miramar Landfill Trailer Replacements"/>
    <s v="L17000.6"/>
    <x v="11"/>
    <s v="Sole Source"/>
    <n v="1500000"/>
    <n v="2000000"/>
    <s v="FY21"/>
    <s v="Q2"/>
    <s v="FY21"/>
    <s v="Q2"/>
  </r>
  <r>
    <n v="104"/>
    <s v="Miramar Landfill Storm Water Basin Improvements"/>
    <s v="Miramar Landfill Storm Water Basin Improvements"/>
    <s v="L18002.3"/>
    <x v="11"/>
    <s v="Design Bid Build"/>
    <n v="6000000"/>
    <n v="8000000"/>
    <s v="FY21"/>
    <s v="Q1"/>
    <s v="FY21"/>
    <s v="Q3"/>
  </r>
  <r>
    <n v="105"/>
    <s v="EMTS Boat Dock Esplanade"/>
    <s v="EMTS Boat Dock Esplanade"/>
    <s v="S00319"/>
    <x v="1"/>
    <s v="Design Bid Build"/>
    <n v="2160379.99693128"/>
    <n v="3332999.9954028698"/>
    <s v="FY20"/>
    <s v="Q4"/>
    <s v="FY21"/>
    <s v="Q2"/>
  </r>
  <r>
    <n v="106"/>
    <s v="Hickman Fields Athletic Area"/>
    <s v="Hickman Fields Athletic Area"/>
    <s v="S00751"/>
    <x v="8"/>
    <s v="Design Bid Build"/>
    <n v="6689999.5599999996"/>
    <n v="8928713.5599291697"/>
    <s v="FY20"/>
    <s v="Q3"/>
    <s v="FY21"/>
    <s v="Q1"/>
  </r>
  <r>
    <n v="107"/>
    <s v="SCRIPPS MIRAMAR RANCH LIB"/>
    <s v="SCRIPPS MIRAMAR RANCH LIB"/>
    <s v="S00811"/>
    <x v="12"/>
    <s v="Design Bid Build"/>
    <n v="4270000"/>
    <n v="6076376.9181050397"/>
    <s v="FY21"/>
    <s v="Q2"/>
    <s v="FY21"/>
    <s v="Q4"/>
  </r>
  <r>
    <n v="108"/>
    <s v="University Ave Mobility Plan"/>
    <s v="University Ave Mobility Plan"/>
    <s v="S00915"/>
    <x v="4"/>
    <s v="Design Bid Build"/>
    <n v="5751376"/>
    <n v="9533349"/>
    <s v="FY20"/>
    <s v="Q4"/>
    <s v="FY21"/>
    <s v="Q2"/>
  </r>
  <r>
    <n v="109"/>
    <s v="Coastal Rail Trail"/>
    <s v="Coastal Rail Trail"/>
    <s v="S00951"/>
    <x v="2"/>
    <s v="Design Bid Build"/>
    <n v="15284458.252958801"/>
    <n v="24467997.700098298"/>
    <s v="FY21"/>
    <s v="Q1"/>
    <s v="FY21"/>
    <s v="Q3"/>
  </r>
  <r>
    <n v="110"/>
    <s v="FAIRBROO K NEIGHBORHOOD PARK - DEVELOPMEN"/>
    <s v="FAIRBROO K NEIGHBORHOOD PARK - DEVELOPMEN"/>
    <s v="S01083"/>
    <x v="8"/>
    <s v="Design Bid Build"/>
    <n v="4366673"/>
    <n v="6045538.99998351"/>
    <s v="FY20"/>
    <s v="Q4"/>
    <s v="FY21"/>
    <s v="Q1"/>
  </r>
  <r>
    <n v="111"/>
    <s v="MBGC Clubhouse Demo/Prtbl Building Instl"/>
    <s v="MBGC Clubhouse Demo/Prtbl Building Instl"/>
    <s v="S01090"/>
    <x v="8"/>
    <s v="Design Bid Build"/>
    <n v="4770578"/>
    <n v="6463815.7999220099"/>
    <s v="FY20"/>
    <s v="Q3"/>
    <s v="FY21"/>
    <s v="Q1"/>
  </r>
  <r>
    <n v="112"/>
    <s v="El Monte Pipeline No. 2"/>
    <s v="El Monte Pipeline No. 2"/>
    <s v="S10008"/>
    <x v="0"/>
    <s v="Design Bid Build"/>
    <n v="17900000"/>
    <n v="24499999.987078801"/>
    <s v="FY21"/>
    <s v="Q1"/>
    <s v="FY21"/>
    <s v="Q3"/>
  </r>
  <r>
    <n v="113"/>
    <s v="Olive St Park Acquisition and Develpment"/>
    <s v="Olive St Park Acquisition and Develpment"/>
    <s v="S10051"/>
    <x v="8"/>
    <s v="Design Bid Build"/>
    <n v="1659494"/>
    <n v="3271585"/>
    <s v="FY21"/>
    <s v="Q4"/>
    <s v="FY21"/>
    <s v="Q4"/>
  </r>
  <r>
    <n v="114"/>
    <s v="MBGC Irrigation &amp; Electrical Upgrades"/>
    <s v="MBGC Irrigation &amp; Electrical Upgrades"/>
    <s v="S11010"/>
    <x v="8"/>
    <s v="Design Bid Build"/>
    <n v="2807051"/>
    <n v="4459999.79977817"/>
    <s v="FY20"/>
    <s v="Q3"/>
    <s v="FY21"/>
    <s v="Q1"/>
  </r>
  <r>
    <n v="115"/>
    <s v="La Paz Mini Park"/>
    <s v="La Paz Mini Park"/>
    <s v="S11103"/>
    <x v="8"/>
    <s v="Design Bid Build"/>
    <n v="1502338"/>
    <n v="2603753.9997422998"/>
    <s v="FY20"/>
    <s v="Q3"/>
    <s v="FY21"/>
    <s v="Q1"/>
  </r>
  <r>
    <n v="116"/>
    <s v="Cielo &amp; Woodman Pump Station"/>
    <s v="Cielo &amp; Woodman Pump Station"/>
    <s v="S12012"/>
    <x v="0"/>
    <s v="Design Bid Build"/>
    <n v="4678000"/>
    <n v="6677999.9977854397"/>
    <s v="FY20"/>
    <s v="Q3"/>
    <s v="FY21"/>
    <s v="Q1"/>
  </r>
  <r>
    <n v="117"/>
    <s v="Alvarado 2nd Extension Pipeline"/>
    <s v="Alvarado 2nd Extension Pipeline"/>
    <s v="S12013"/>
    <x v="0"/>
    <s v="Design Bid Build"/>
    <n v="65209999.967395"/>
    <n v="80498530.906093106"/>
    <s v="FY21"/>
    <s v="Q2"/>
    <s v="FY21"/>
    <s v="Q4"/>
  </r>
  <r>
    <n v="118"/>
    <s v="El Cuervo Adobe Improvements"/>
    <s v="El Cuervo Adobe Improvements"/>
    <s v="S14006"/>
    <x v="8"/>
    <s v="Job Order Contract"/>
    <n v="273480"/>
    <n v="606000"/>
    <s v="FY21"/>
    <s v="Q2"/>
    <s v="FY21"/>
    <s v="Q4"/>
  </r>
  <r>
    <n v="119"/>
    <s v="Salk Neighborhood Park &amp; Joint Use Devel"/>
    <s v="Salk Neighborhood Park &amp; Joint Use Devel"/>
    <s v="S14007"/>
    <x v="8"/>
    <s v="Design Bid Build"/>
    <n v="4376685.8246437004"/>
    <n v="6036685.8245425196"/>
    <s v="FY20"/>
    <s v="Q4"/>
    <s v="FY21"/>
    <s v="Q2"/>
  </r>
  <r>
    <n v="120"/>
    <s v="Pacific Highlands Ranch Branch Library"/>
    <s v="Pacific Highlands Ranch Branch Library"/>
    <s v="S14023"/>
    <x v="12"/>
    <s v="Design Bid Build"/>
    <n v="17443915"/>
    <n v="26164178"/>
    <s v="FY20"/>
    <s v="Q4"/>
    <s v="FY21"/>
    <s v="Q2"/>
  </r>
  <r>
    <n v="121"/>
    <s v="Wangenheim Joint Use Facility"/>
    <s v="Wangenheim Joint Use Facility"/>
    <s v="S15007"/>
    <x v="8"/>
    <s v="Design Bid Build"/>
    <n v="6386395.9986495702"/>
    <n v="9190352.99856258"/>
    <s v="FY20"/>
    <s v="Q4"/>
    <s v="FY21"/>
    <s v="Q2"/>
  </r>
  <r>
    <n v="122"/>
    <s v="Tecolote Canyon Trunk Sewer Improvement"/>
    <s v="Tecolote Canyon Trunk Sewer Improvement"/>
    <s v="S15020"/>
    <x v="1"/>
    <s v="Design Bid Build"/>
    <n v="32826000"/>
    <n v="35554999.999951497"/>
    <s v="FY21"/>
    <s v="Q1"/>
    <s v="FY21"/>
    <s v="Q3"/>
  </r>
  <r>
    <n v="123"/>
    <s v="Olive Grove Community Park ADA Improveme"/>
    <s v="Olive Grove Community Park ADA Improveme"/>
    <s v="S15028"/>
    <x v="8"/>
    <s v="Design Bid Build"/>
    <n v="1049999.9996372701"/>
    <n v="1617848.9996372701"/>
    <s v="FY20"/>
    <s v="Q4"/>
    <s v="FY21"/>
    <s v="Q1"/>
  </r>
  <r>
    <n v="124"/>
    <s v="Egger/South Bay Comm Pk ADA Improvements"/>
    <s v="Egger/South Bay Comm Pk ADA Improvements"/>
    <s v="S15031"/>
    <x v="8"/>
    <s v="Design Bid Build"/>
    <n v="1969144.99803086"/>
    <n v="2730144.9975606599"/>
    <s v="FY21"/>
    <s v="Q2"/>
    <s v="FY21"/>
    <s v="Q4"/>
  </r>
  <r>
    <n v="125"/>
    <s v="Carmel Valley CP - Turf Upgrades"/>
    <s v="Carmel Valley CP - Turf Upgrades"/>
    <s v="S16029"/>
    <x v="8"/>
    <s v="Design Bid Build"/>
    <n v="2504999.9969029101"/>
    <n v="4274120.9939695001"/>
    <s v="FY21"/>
    <s v="Q1"/>
    <s v="FY21"/>
    <s v="Q3"/>
  </r>
  <r>
    <n v="126"/>
    <s v="Ocean Air CP Comfort Station &amp; Park Impr"/>
    <s v="Ocean Air CP Comfort Station &amp; Park Impr"/>
    <s v="S16031"/>
    <x v="8"/>
    <s v="Design Bid Build"/>
    <n v="1066999.9986808"/>
    <n v="1881792.99722035"/>
    <s v="FY21"/>
    <s v="Q1"/>
    <s v="FY21"/>
    <s v="Q3"/>
  </r>
  <r>
    <n v="127"/>
    <s v="Carmel Del Mar NP Comfort Station - Dev"/>
    <s v="Carmel Del Mar NP Comfort Station - Dev"/>
    <s v="S16034"/>
    <x v="8"/>
    <s v="Design Bid Build"/>
    <n v="1519563.99968227"/>
    <n v="2330563.99948799"/>
    <s v="FY20"/>
    <s v="Q4"/>
    <s v="FY21"/>
    <s v="Q2"/>
  </r>
  <r>
    <n v="128"/>
    <s v="Sage Canyon NP Concession Bldg-Develop"/>
    <s v="Sage Canyon NP Concession Bldg-Develop"/>
    <s v="S16035"/>
    <x v="8"/>
    <s v="Job Order Contract"/>
    <n v="767499.99953949999"/>
    <n v="1310499.9989112599"/>
    <s v="FY21"/>
    <s v="Q1"/>
    <s v="FY21"/>
    <s v="Q3"/>
  </r>
  <r>
    <n v="129"/>
    <s v="Cañon Street Pocket Park"/>
    <s v="Cañon Street Pocket Park"/>
    <s v="S16047"/>
    <x v="8"/>
    <s v="Design Bid Build"/>
    <n v="1224349.99959188"/>
    <n v="2567314.8993882402"/>
    <s v="FY20"/>
    <s v="Q4"/>
    <s v="FY21"/>
    <s v="Q1"/>
  </r>
  <r>
    <n v="130"/>
    <s v="Talmadge Traffic Calming Infrastructure"/>
    <s v="Talmadge Traffic Calming Infrastructure"/>
    <s v="S17001"/>
    <x v="8"/>
    <s v="Design Bid Build"/>
    <n v="173937.99975811099"/>
    <n v="309956.999742196"/>
    <s v="FY21"/>
    <s v="Q2"/>
    <s v="FY21"/>
    <s v="Q4"/>
  </r>
  <r>
    <n v="131"/>
    <s v="North City Water Reclamation Plant Electrical Upgrades"/>
    <s v="North City Water Reclamation Plant Electrical Upgrades"/>
    <s v="S17012"/>
    <x v="5"/>
    <s v="Design Bid Build"/>
    <n v="26500000"/>
    <n v="34450000"/>
    <s v="FY21"/>
    <s v="Q2"/>
    <s v="FY21"/>
    <s v="Q4"/>
  </r>
  <r>
    <n v="132"/>
    <s v="MBC Equipment Upgrades"/>
    <s v="MBC Equipment Upgrades"/>
    <s v="S17013"/>
    <x v="5"/>
    <s v="Design Bid Build"/>
    <n v="30109800"/>
    <n v="39956000"/>
    <s v="FY21"/>
    <s v="Q2"/>
    <s v="FY21"/>
    <s v="Q4"/>
  </r>
  <r>
    <n v="133"/>
    <s v="University Ave Complete Street"/>
    <s v="University Ave Complete Street"/>
    <s v="S18001"/>
    <x v="4"/>
    <s v="Design Bid Build"/>
    <n v="4330300"/>
    <n v="6718400"/>
    <s v="FY21"/>
    <s v="Q3"/>
    <s v="FY21"/>
    <s v="Q4"/>
  </r>
  <r>
    <n v="134"/>
    <s v="Harbor Drive Trunk Sewer Replacement"/>
    <s v="Harbor Drive Trunk Sewer Replacement"/>
    <s v="S18006"/>
    <x v="1"/>
    <s v="Design Bid Build"/>
    <n v="14699999.944995301"/>
    <n v="21044999.9380363"/>
    <s v="FY21"/>
    <s v="Q1"/>
    <s v="FY21"/>
    <s v="Q2"/>
  </r>
  <r>
    <n v="135"/>
    <s v="Fire-Rescue Air Ops Facility - PH II"/>
    <s v="Fire-Rescue Air Ops Facility - PH II"/>
    <s v="S18007"/>
    <x v="13"/>
    <s v="Design Bid Build"/>
    <n v="13000000"/>
    <n v="15000000"/>
    <s v="FY20"/>
    <s v="Q2"/>
    <s v="FY21"/>
    <s v="Q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4" applyNumberFormats="0" applyBorderFormats="0" applyFontFormats="0" applyPatternFormats="0" applyAlignmentFormats="0" applyWidthHeightFormats="1" dataCaption="Values" grandTotalCaption="FY 2021 Total" updatedVersion="6" minRefreshableVersion="3" useAutoFormatting="1" itemPrintTitles="1" createdVersion="6" indent="0" outline="1" outlineData="1" multipleFieldFilters="0" rowHeaderCaption="Asset - Managing Department">
  <location ref="A3:C18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38">
        <item m="1" x="19"/>
        <item m="1" x="27"/>
        <item x="6"/>
        <item m="1" x="17"/>
        <item x="12"/>
        <item x="8"/>
        <item m="1" x="16"/>
        <item m="1" x="21"/>
        <item m="1" x="29"/>
        <item m="1" x="33"/>
        <item m="1" x="24"/>
        <item m="1" x="14"/>
        <item m="1" x="15"/>
        <item m="1" x="35"/>
        <item m="1" x="26"/>
        <item x="0"/>
        <item x="1"/>
        <item m="1" x="25"/>
        <item m="1" x="36"/>
        <item m="1" x="32"/>
        <item m="1" x="22"/>
        <item m="1" x="23"/>
        <item m="1" x="31"/>
        <item m="1" x="30"/>
        <item m="1" x="28"/>
        <item m="1" x="18"/>
        <item m="1" x="34"/>
        <item m="1" x="20"/>
        <item x="2"/>
        <item x="3"/>
        <item x="4"/>
        <item x="5"/>
        <item x="7"/>
        <item x="9"/>
        <item x="10"/>
        <item x="11"/>
        <item x="13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5">
    <i>
      <x v="2"/>
    </i>
    <i>
      <x v="4"/>
    </i>
    <i>
      <x v="5"/>
    </i>
    <i>
      <x v="15"/>
    </i>
    <i>
      <x v="16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9">
    <format dxfId="17">
      <pivotArea outline="0" collapsedLevelsAreSubtotals="1" fieldPosition="0"/>
    </format>
    <format dxfId="16">
      <pivotArea outline="0" collapsedLevelsAreSubtotals="1" fieldPosition="0"/>
    </format>
    <format dxfId="15">
      <pivotArea outline="0" collapsedLevelsAreSubtotals="1" fieldPosition="0"/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4" type="button" dataOnly="0" labelOnly="1" outline="0" axis="axisRow" fieldPosition="0"/>
    </format>
    <format dxfId="11">
      <pivotArea dataOnly="0" labelOnly="1" fieldPosition="0">
        <references count="1">
          <reference field="4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ecast2" displayName="Forecast2" ref="A1:L137" totalsRowCount="1" headerRowDxfId="40" dataDxfId="39" tableBorderDxfId="38" totalsRowBorderDxfId="37">
  <autoFilter ref="A1:L136" xr:uid="{00000000-0009-0000-0100-000001000000}"/>
  <tableColumns count="12">
    <tableColumn id="2" xr3:uid="{00000000-0010-0000-0000-000002000000}" name="Line Number" totalsRowDxfId="36"/>
    <tableColumn id="17" xr3:uid="{00000000-0010-0000-0000-000011000000}" name="Project Name" totalsRowDxfId="35">
      <calculatedColumnFormula>HYPERLINK("http://cipapp.sandiego.gov/CIPDetail.aspx?ID="&amp;Forecast2[[#This Row],[Project Number]],C2)</calculatedColumnFormula>
    </tableColumn>
    <tableColumn id="4" xr3:uid="{00000000-0010-0000-0000-000004000000}" name="Project Name (Text)" dataDxfId="34" totalsRowDxfId="33"/>
    <tableColumn id="3" xr3:uid="{00000000-0010-0000-0000-000003000000}" name="Project Number" totalsRowDxfId="32"/>
    <tableColumn id="16" xr3:uid="{00000000-0010-0000-0000-000010000000}" name="Asset Managing Department" totalsRowDxfId="31"/>
    <tableColumn id="5" xr3:uid="{00000000-0010-0000-0000-000005000000}" name="Contract Type" totalsRowDxfId="30"/>
    <tableColumn id="8" xr3:uid="{00000000-0010-0000-0000-000008000000}" name="Estimated Total Contract Cost ($)" dataDxfId="29" totalsRowDxfId="28"/>
    <tableColumn id="9" xr3:uid="{00000000-0010-0000-0000-000009000000}" name="Estimated Total Project Cost ($)" dataDxfId="27" totalsRowDxfId="26"/>
    <tableColumn id="14" xr3:uid="{00000000-0010-0000-0000-00000E000000}" name="Fiscal Year Advertising" dataDxfId="25" totalsRowDxfId="24"/>
    <tableColumn id="15" xr3:uid="{00000000-0010-0000-0000-00000F000000}" name="Quarter Advertising" dataDxfId="23" totalsRowDxfId="22"/>
    <tableColumn id="12" xr3:uid="{00000000-0010-0000-0000-00000C000000}" name="Fiscal Year Awarding" dataDxfId="21" totalsRowDxfId="20"/>
    <tableColumn id="13" xr3:uid="{00000000-0010-0000-0000-00000D000000}" name="Quarter Awarding" dataDxfId="19" totalsRowDxfId="18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8"/>
  <sheetViews>
    <sheetView tabSelected="1" topLeftCell="A40" zoomScale="80" zoomScaleNormal="80" workbookViewId="0">
      <selection activeCell="E14" sqref="E14"/>
    </sheetView>
  </sheetViews>
  <sheetFormatPr defaultRowHeight="15" x14ac:dyDescent="0.25"/>
  <cols>
    <col min="1" max="1" width="15.5703125" style="5" customWidth="1"/>
    <col min="2" max="2" width="43.28515625" style="5" customWidth="1"/>
    <col min="3" max="3" width="62.5703125" hidden="1" customWidth="1"/>
    <col min="4" max="4" width="15.5703125" style="6" customWidth="1"/>
    <col min="5" max="5" width="62.5703125" style="6" customWidth="1"/>
    <col min="6" max="6" width="44.28515625" bestFit="1" customWidth="1"/>
    <col min="7" max="7" width="25.5703125" style="5" customWidth="1"/>
    <col min="8" max="8" width="25.5703125" style="4" customWidth="1"/>
    <col min="9" max="9" width="19.140625" style="7" bestFit="1" customWidth="1"/>
    <col min="10" max="10" width="19.140625" bestFit="1" customWidth="1"/>
    <col min="11" max="11" width="18" style="7" bestFit="1" customWidth="1"/>
    <col min="12" max="12" width="16.7109375" bestFit="1" customWidth="1"/>
    <col min="15" max="15" width="17.28515625" customWidth="1"/>
    <col min="16" max="16" width="22.140625" bestFit="1" customWidth="1"/>
  </cols>
  <sheetData>
    <row r="1" spans="1:12" s="1" customFormat="1" ht="39.75" customHeight="1" x14ac:dyDescent="0.25">
      <c r="A1" s="9" t="s">
        <v>7</v>
      </c>
      <c r="B1" s="9" t="s">
        <v>6</v>
      </c>
      <c r="C1" s="10" t="s">
        <v>9</v>
      </c>
      <c r="D1" s="9" t="s">
        <v>74</v>
      </c>
      <c r="E1" s="9" t="s">
        <v>8</v>
      </c>
      <c r="F1" s="10" t="s">
        <v>5</v>
      </c>
      <c r="G1" s="11" t="s">
        <v>4</v>
      </c>
      <c r="H1" s="11" t="s">
        <v>3</v>
      </c>
      <c r="I1" s="12" t="s">
        <v>13</v>
      </c>
      <c r="J1" s="11" t="s">
        <v>14</v>
      </c>
      <c r="K1" s="12" t="s">
        <v>11</v>
      </c>
      <c r="L1" s="11" t="s">
        <v>12</v>
      </c>
    </row>
    <row r="2" spans="1:12" ht="14.25" customHeight="1" x14ac:dyDescent="0.25">
      <c r="A2" s="2">
        <v>1</v>
      </c>
      <c r="B2" s="8" t="str">
        <f>HYPERLINK("http://cipapp.sandiego.gov/CIPDetail.aspx?ID="&amp;Forecast2[[#This Row],[Project Number]],C2)</f>
        <v>Pomerado Park Reservoir Upgrade</v>
      </c>
      <c r="C2" s="3" t="s">
        <v>178</v>
      </c>
      <c r="D2" s="20" t="s">
        <v>77</v>
      </c>
      <c r="E2" s="3" t="s">
        <v>75</v>
      </c>
      <c r="F2" s="3" t="s">
        <v>0</v>
      </c>
      <c r="G2" s="24">
        <v>4875000</v>
      </c>
      <c r="H2" s="24">
        <v>6888000</v>
      </c>
      <c r="I2" s="23" t="s">
        <v>179</v>
      </c>
      <c r="J2" s="23" t="s">
        <v>180</v>
      </c>
      <c r="K2" s="23" t="s">
        <v>179</v>
      </c>
      <c r="L2" s="23" t="s">
        <v>181</v>
      </c>
    </row>
    <row r="3" spans="1:12" x14ac:dyDescent="0.25">
      <c r="A3" s="2">
        <f>A2+1</f>
        <v>2</v>
      </c>
      <c r="B3" s="8" t="str">
        <f>HYPERLINK("http://cipapp.sandiego.gov/CIPDetail.aspx?ID="&amp;Forecast2[[#This Row],[Project Number]],C3)</f>
        <v>Sewer &amp; AC Water Group 763 (S)</v>
      </c>
      <c r="C3" s="3" t="s">
        <v>182</v>
      </c>
      <c r="D3" s="20" t="s">
        <v>78</v>
      </c>
      <c r="E3" s="3" t="s">
        <v>75</v>
      </c>
      <c r="F3" s="3" t="s">
        <v>0</v>
      </c>
      <c r="G3" s="24">
        <v>4080279.9897993002</v>
      </c>
      <c r="H3" s="23">
        <v>5720816.9895003298</v>
      </c>
      <c r="I3" s="23" t="s">
        <v>183</v>
      </c>
      <c r="J3" s="23" t="s">
        <v>184</v>
      </c>
      <c r="K3" s="23" t="s">
        <v>179</v>
      </c>
      <c r="L3" s="23" t="s">
        <v>185</v>
      </c>
    </row>
    <row r="4" spans="1:12" x14ac:dyDescent="0.25">
      <c r="A4" s="2">
        <f t="shared" ref="A4:A67" si="0">A3+1</f>
        <v>3</v>
      </c>
      <c r="B4" s="8" t="str">
        <f>HYPERLINK("http://cipapp.sandiego.gov/CIPDetail.aspx?ID="&amp;Forecast2[[#This Row],[Project Number]],C4)</f>
        <v>Sewer and AC Water Group 793 (S)</v>
      </c>
      <c r="C4" s="3" t="s">
        <v>186</v>
      </c>
      <c r="D4" s="20" t="s">
        <v>79</v>
      </c>
      <c r="E4" s="3" t="s">
        <v>76</v>
      </c>
      <c r="F4" s="3" t="s">
        <v>0</v>
      </c>
      <c r="G4" s="24">
        <v>5305291</v>
      </c>
      <c r="H4" s="23">
        <v>6624610.9997472297</v>
      </c>
      <c r="I4" s="23" t="s">
        <v>179</v>
      </c>
      <c r="J4" s="23" t="s">
        <v>185</v>
      </c>
      <c r="K4" s="23" t="s">
        <v>179</v>
      </c>
      <c r="L4" s="23" t="s">
        <v>181</v>
      </c>
    </row>
    <row r="5" spans="1:12" x14ac:dyDescent="0.25">
      <c r="A5" s="2">
        <f t="shared" si="0"/>
        <v>4</v>
      </c>
      <c r="B5" s="8" t="str">
        <f>HYPERLINK("http://cipapp.sandiego.gov/CIPDetail.aspx?ID="&amp;Forecast2[[#This Row],[Project Number]],C5)</f>
        <v>Sewer and AC Water Group 812 (S)</v>
      </c>
      <c r="C5" s="3" t="s">
        <v>187</v>
      </c>
      <c r="D5" s="20" t="s">
        <v>80</v>
      </c>
      <c r="E5" s="3" t="s">
        <v>75</v>
      </c>
      <c r="F5" s="3" t="s">
        <v>0</v>
      </c>
      <c r="G5" s="24">
        <v>3047000</v>
      </c>
      <c r="H5" s="23">
        <v>4029999.9999997499</v>
      </c>
      <c r="I5" s="23" t="s">
        <v>179</v>
      </c>
      <c r="J5" s="23" t="s">
        <v>180</v>
      </c>
      <c r="K5" s="23" t="s">
        <v>179</v>
      </c>
      <c r="L5" s="23" t="s">
        <v>181</v>
      </c>
    </row>
    <row r="6" spans="1:12" x14ac:dyDescent="0.25">
      <c r="A6" s="2">
        <f t="shared" si="0"/>
        <v>5</v>
      </c>
      <c r="B6" s="8" t="str">
        <f>HYPERLINK("http://cipapp.sandiego.gov/CIPDetail.aspx?ID="&amp;Forecast2[[#This Row],[Project Number]],C6)</f>
        <v>MISSION CTR CNYN A SMR</v>
      </c>
      <c r="C6" s="3" t="s">
        <v>188</v>
      </c>
      <c r="D6" s="19" t="s">
        <v>81</v>
      </c>
      <c r="E6" s="3" t="s">
        <v>76</v>
      </c>
      <c r="F6" s="3" t="s">
        <v>0</v>
      </c>
      <c r="G6" s="24">
        <v>2164499.9957890599</v>
      </c>
      <c r="H6" s="23">
        <v>3188599.99505756</v>
      </c>
      <c r="I6" s="23" t="s">
        <v>183</v>
      </c>
      <c r="J6" s="23" t="s">
        <v>184</v>
      </c>
      <c r="K6" s="23" t="s">
        <v>179</v>
      </c>
      <c r="L6" s="23" t="s">
        <v>185</v>
      </c>
    </row>
    <row r="7" spans="1:12" x14ac:dyDescent="0.25">
      <c r="A7" s="2">
        <f t="shared" si="0"/>
        <v>6</v>
      </c>
      <c r="B7" s="8" t="str">
        <f>HYPERLINK("http://cipapp.sandiego.gov/CIPDetail.aspx?ID="&amp;Forecast2[[#This Row],[Project Number]],C7)</f>
        <v>SEWER GROUP 828</v>
      </c>
      <c r="C7" s="3" t="s">
        <v>189</v>
      </c>
      <c r="D7" s="19" t="s">
        <v>82</v>
      </c>
      <c r="E7" s="3" t="s">
        <v>76</v>
      </c>
      <c r="F7" s="3" t="s">
        <v>0</v>
      </c>
      <c r="G7" s="24">
        <v>4807950</v>
      </c>
      <c r="H7" s="23">
        <v>6744100.4580538096</v>
      </c>
      <c r="I7" s="23" t="s">
        <v>179</v>
      </c>
      <c r="J7" s="23" t="s">
        <v>185</v>
      </c>
      <c r="K7" s="23" t="s">
        <v>179</v>
      </c>
      <c r="L7" s="23" t="s">
        <v>184</v>
      </c>
    </row>
    <row r="8" spans="1:12" x14ac:dyDescent="0.25">
      <c r="A8" s="2">
        <f t="shared" si="0"/>
        <v>7</v>
      </c>
      <c r="B8" s="8" t="str">
        <f>HYPERLINK("http://cipapp.sandiego.gov/CIPDetail.aspx?ID="&amp;Forecast2[[#This Row],[Project Number]],C8)</f>
        <v>Stlight Design &amp; Install 30th St - Ocean</v>
      </c>
      <c r="C8" s="3" t="s">
        <v>190</v>
      </c>
      <c r="D8" s="21" t="s">
        <v>83</v>
      </c>
      <c r="E8" s="3" t="s">
        <v>191</v>
      </c>
      <c r="F8" s="3" t="s">
        <v>73</v>
      </c>
      <c r="G8" s="24">
        <v>107100</v>
      </c>
      <c r="H8" s="23">
        <v>125999.999565891</v>
      </c>
      <c r="I8" s="23" t="s">
        <v>183</v>
      </c>
      <c r="J8" s="23" t="s">
        <v>184</v>
      </c>
      <c r="K8" s="23" t="s">
        <v>179</v>
      </c>
      <c r="L8" s="23" t="s">
        <v>180</v>
      </c>
    </row>
    <row r="9" spans="1:12" x14ac:dyDescent="0.25">
      <c r="A9" s="2">
        <f t="shared" si="0"/>
        <v>8</v>
      </c>
      <c r="B9" s="8" t="str">
        <f>HYPERLINK("http://cipapp.sandiego.gov/CIPDetail.aspx?ID="&amp;Forecast2[[#This Row],[Project Number]],C9)</f>
        <v>Water &amp; Sewer Group 965 (S)</v>
      </c>
      <c r="C9" s="3" t="s">
        <v>192</v>
      </c>
      <c r="D9" s="21" t="s">
        <v>84</v>
      </c>
      <c r="E9" s="3" t="s">
        <v>76</v>
      </c>
      <c r="F9" s="3" t="s">
        <v>0</v>
      </c>
      <c r="G9" s="24">
        <v>1855399.9944994701</v>
      </c>
      <c r="H9" s="23">
        <v>2932599.99422355</v>
      </c>
      <c r="I9" s="23" t="s">
        <v>179</v>
      </c>
      <c r="J9" s="23" t="s">
        <v>185</v>
      </c>
      <c r="K9" s="23" t="s">
        <v>179</v>
      </c>
      <c r="L9" s="23" t="s">
        <v>184</v>
      </c>
    </row>
    <row r="10" spans="1:12" x14ac:dyDescent="0.25">
      <c r="A10" s="2">
        <f t="shared" si="0"/>
        <v>9</v>
      </c>
      <c r="B10" s="8" t="str">
        <f>HYPERLINK("http://cipapp.sandiego.gov/CIPDetail.aspx?ID="&amp;Forecast2[[#This Row],[Project Number]],C10)</f>
        <v>Water &amp; Sewer Group 965 (W)</v>
      </c>
      <c r="C10" s="3" t="s">
        <v>193</v>
      </c>
      <c r="D10" s="20" t="s">
        <v>85</v>
      </c>
      <c r="E10" s="3" t="s">
        <v>75</v>
      </c>
      <c r="F10" s="3" t="s">
        <v>0</v>
      </c>
      <c r="G10" s="24">
        <v>1769499.99126138</v>
      </c>
      <c r="H10" s="23">
        <v>2934599.9909959501</v>
      </c>
      <c r="I10" s="23" t="s">
        <v>179</v>
      </c>
      <c r="J10" s="23" t="s">
        <v>185</v>
      </c>
      <c r="K10" s="23" t="s">
        <v>179</v>
      </c>
      <c r="L10" s="23" t="s">
        <v>184</v>
      </c>
    </row>
    <row r="11" spans="1:12" x14ac:dyDescent="0.25">
      <c r="A11" s="2">
        <f t="shared" si="0"/>
        <v>10</v>
      </c>
      <c r="B11" s="8" t="str">
        <f>HYPERLINK("http://cipapp.sandiego.gov/CIPDetail.aspx?ID="&amp;Forecast2[[#This Row],[Project Number]],C11)</f>
        <v>Signal Mods in Barrio Logan</v>
      </c>
      <c r="C11" s="3" t="s">
        <v>194</v>
      </c>
      <c r="D11" s="19" t="s">
        <v>86</v>
      </c>
      <c r="E11" s="3" t="s">
        <v>191</v>
      </c>
      <c r="F11" s="3" t="s">
        <v>0</v>
      </c>
      <c r="G11" s="24">
        <v>190899.99855280001</v>
      </c>
      <c r="H11" s="23">
        <v>299999.99852955103</v>
      </c>
      <c r="I11" s="23" t="s">
        <v>183</v>
      </c>
      <c r="J11" s="23" t="s">
        <v>181</v>
      </c>
      <c r="K11" s="23" t="s">
        <v>179</v>
      </c>
      <c r="L11" s="23" t="s">
        <v>180</v>
      </c>
    </row>
    <row r="12" spans="1:12" x14ac:dyDescent="0.25">
      <c r="A12" s="2">
        <f t="shared" si="0"/>
        <v>11</v>
      </c>
      <c r="B12" s="8" t="str">
        <f>HYPERLINK("http://cipapp.sandiego.gov/CIPDetail.aspx?ID="&amp;Forecast2[[#This Row],[Project Number]],C12)</f>
        <v>Adams Ave (1620) Storm Drain Replacement</v>
      </c>
      <c r="C12" s="3" t="s">
        <v>195</v>
      </c>
      <c r="D12" s="17" t="s">
        <v>87</v>
      </c>
      <c r="E12" s="3" t="s">
        <v>196</v>
      </c>
      <c r="F12" s="3" t="s">
        <v>0</v>
      </c>
      <c r="G12" s="24">
        <v>499999.98320000002</v>
      </c>
      <c r="H12" s="23">
        <v>867999.98317999998</v>
      </c>
      <c r="I12" s="23" t="s">
        <v>179</v>
      </c>
      <c r="J12" s="23" t="s">
        <v>180</v>
      </c>
      <c r="K12" s="23" t="s">
        <v>179</v>
      </c>
      <c r="L12" s="23" t="s">
        <v>181</v>
      </c>
    </row>
    <row r="13" spans="1:12" x14ac:dyDescent="0.25">
      <c r="A13" s="2">
        <f t="shared" si="0"/>
        <v>12</v>
      </c>
      <c r="B13" s="8" t="str">
        <f>HYPERLINK("http://cipapp.sandiego.gov/CIPDetail.aspx?ID="&amp;Forecast2[[#This Row],[Project Number]],C13)</f>
        <v>Division St &amp; Osborn St Traffic Signal</v>
      </c>
      <c r="C13" s="3" t="s">
        <v>197</v>
      </c>
      <c r="D13" s="19" t="s">
        <v>88</v>
      </c>
      <c r="E13" s="3" t="s">
        <v>191</v>
      </c>
      <c r="F13" s="3" t="s">
        <v>0</v>
      </c>
      <c r="G13" s="24">
        <v>212199.99864192001</v>
      </c>
      <c r="H13" s="23">
        <v>274999.99862953398</v>
      </c>
      <c r="I13" s="23" t="s">
        <v>179</v>
      </c>
      <c r="J13" s="23" t="s">
        <v>181</v>
      </c>
      <c r="K13" s="23" t="s">
        <v>179</v>
      </c>
      <c r="L13" s="23" t="s">
        <v>184</v>
      </c>
    </row>
    <row r="14" spans="1:12" x14ac:dyDescent="0.25">
      <c r="A14" s="2">
        <f t="shared" si="0"/>
        <v>13</v>
      </c>
      <c r="B14" s="8" t="str">
        <f>HYPERLINK("http://cipapp.sandiego.gov/CIPDetail.aspx?ID="&amp;Forecast2[[#This Row],[Project Number]],C14)</f>
        <v>Pacific Beach TS Interconnect Upgrade</v>
      </c>
      <c r="C14" s="3" t="s">
        <v>198</v>
      </c>
      <c r="D14" s="20" t="s">
        <v>89</v>
      </c>
      <c r="E14" s="3" t="s">
        <v>199</v>
      </c>
      <c r="F14" s="3" t="s">
        <v>73</v>
      </c>
      <c r="G14" s="24">
        <v>933030</v>
      </c>
      <c r="H14" s="23">
        <v>1841618.99898044</v>
      </c>
      <c r="I14" s="23" t="s">
        <v>183</v>
      </c>
      <c r="J14" s="23" t="s">
        <v>181</v>
      </c>
      <c r="K14" s="23" t="s">
        <v>179</v>
      </c>
      <c r="L14" s="23" t="s">
        <v>180</v>
      </c>
    </row>
    <row r="15" spans="1:12" x14ac:dyDescent="0.25">
      <c r="A15" s="2">
        <f t="shared" si="0"/>
        <v>14</v>
      </c>
      <c r="B15" s="8" t="str">
        <f>HYPERLINK("http://cipapp.sandiego.gov/CIPDetail.aspx?ID="&amp;Forecast2[[#This Row],[Project Number]],C15)</f>
        <v>Sewer and AC Water Group 793 (W)</v>
      </c>
      <c r="C15" s="3" t="s">
        <v>200</v>
      </c>
      <c r="D15" s="21" t="s">
        <v>90</v>
      </c>
      <c r="E15" s="3" t="s">
        <v>75</v>
      </c>
      <c r="F15" s="3" t="s">
        <v>0</v>
      </c>
      <c r="G15" s="24">
        <v>677900</v>
      </c>
      <c r="H15" s="23">
        <v>964699.99991432705</v>
      </c>
      <c r="I15" s="23" t="s">
        <v>179</v>
      </c>
      <c r="J15" s="23" t="s">
        <v>185</v>
      </c>
      <c r="K15" s="23" t="s">
        <v>179</v>
      </c>
      <c r="L15" s="23" t="s">
        <v>181</v>
      </c>
    </row>
    <row r="16" spans="1:12" x14ac:dyDescent="0.25">
      <c r="A16" s="2">
        <f t="shared" si="0"/>
        <v>15</v>
      </c>
      <c r="B16" s="8" t="str">
        <f>HYPERLINK("http://cipapp.sandiego.gov/CIPDetail.aspx?ID="&amp;Forecast2[[#This Row],[Project Number]],C16)</f>
        <v>Block 1M1 UUP (La Jolla)</v>
      </c>
      <c r="C16" s="3" t="s">
        <v>201</v>
      </c>
      <c r="D16" s="19" t="s">
        <v>91</v>
      </c>
      <c r="E16" s="3" t="s">
        <v>191</v>
      </c>
      <c r="F16" s="3" t="s">
        <v>73</v>
      </c>
      <c r="G16" s="24">
        <v>252449.999368875</v>
      </c>
      <c r="H16" s="23">
        <v>296999.999368875</v>
      </c>
      <c r="I16" s="23" t="s">
        <v>183</v>
      </c>
      <c r="J16" s="23" t="s">
        <v>184</v>
      </c>
      <c r="K16" s="23" t="s">
        <v>179</v>
      </c>
      <c r="L16" s="23" t="s">
        <v>180</v>
      </c>
    </row>
    <row r="17" spans="1:12" x14ac:dyDescent="0.25">
      <c r="A17" s="2">
        <f t="shared" si="0"/>
        <v>16</v>
      </c>
      <c r="B17" s="8" t="str">
        <f>HYPERLINK("http://cipapp.sandiego.gov/CIPDetail.aspx?ID="&amp;Forecast2[[#This Row],[Project Number]],C17)</f>
        <v>Hancock Street UUP (Witherby to Tourquoi</v>
      </c>
      <c r="C17" s="3" t="s">
        <v>202</v>
      </c>
      <c r="D17" s="22" t="s">
        <v>92</v>
      </c>
      <c r="E17" s="3" t="s">
        <v>191</v>
      </c>
      <c r="F17" s="3" t="s">
        <v>73</v>
      </c>
      <c r="G17" s="24">
        <v>53550</v>
      </c>
      <c r="H17" s="23">
        <v>63000</v>
      </c>
      <c r="I17" s="23" t="s">
        <v>183</v>
      </c>
      <c r="J17" s="23" t="s">
        <v>184</v>
      </c>
      <c r="K17" s="23" t="s">
        <v>179</v>
      </c>
      <c r="L17" s="23" t="s">
        <v>180</v>
      </c>
    </row>
    <row r="18" spans="1:12" x14ac:dyDescent="0.25">
      <c r="A18" s="2">
        <f t="shared" si="0"/>
        <v>17</v>
      </c>
      <c r="B18" s="8" t="str">
        <f>HYPERLINK("http://cipapp.sandiego.gov/CIPDetail.aspx?ID="&amp;Forecast2[[#This Row],[Project Number]],C18)</f>
        <v>Block 2S2 UUP</v>
      </c>
      <c r="C18" s="3" t="s">
        <v>203</v>
      </c>
      <c r="D18" s="19" t="s">
        <v>93</v>
      </c>
      <c r="E18" s="3" t="s">
        <v>191</v>
      </c>
      <c r="F18" s="3" t="s">
        <v>73</v>
      </c>
      <c r="G18" s="24">
        <v>260100</v>
      </c>
      <c r="H18" s="23">
        <v>306000</v>
      </c>
      <c r="I18" s="23" t="s">
        <v>183</v>
      </c>
      <c r="J18" s="23" t="s">
        <v>184</v>
      </c>
      <c r="K18" s="23" t="s">
        <v>179</v>
      </c>
      <c r="L18" s="23" t="s">
        <v>180</v>
      </c>
    </row>
    <row r="19" spans="1:12" x14ac:dyDescent="0.25">
      <c r="A19" s="2">
        <f t="shared" si="0"/>
        <v>18</v>
      </c>
      <c r="B19" s="8" t="str">
        <f>HYPERLINK("http://cipapp.sandiego.gov/CIPDetail.aspx?ID="&amp;Forecast2[[#This Row],[Project Number]],C19)</f>
        <v>North City Pure Water Facility</v>
      </c>
      <c r="C19" s="3" t="s">
        <v>204</v>
      </c>
      <c r="D19" s="19" t="s">
        <v>2</v>
      </c>
      <c r="E19" s="3" t="s">
        <v>205</v>
      </c>
      <c r="F19" s="3" t="s">
        <v>0</v>
      </c>
      <c r="G19" s="24">
        <v>388927000</v>
      </c>
      <c r="H19" s="23">
        <v>493083000</v>
      </c>
      <c r="I19" s="23" t="s">
        <v>179</v>
      </c>
      <c r="J19" s="23" t="s">
        <v>180</v>
      </c>
      <c r="K19" s="23" t="s">
        <v>179</v>
      </c>
      <c r="L19" s="23" t="s">
        <v>181</v>
      </c>
    </row>
    <row r="20" spans="1:12" x14ac:dyDescent="0.25">
      <c r="A20" s="2">
        <f t="shared" si="0"/>
        <v>19</v>
      </c>
      <c r="B20" s="8" t="str">
        <f>HYPERLINK("http://cipapp.sandiego.gov/CIPDetail.aspx?ID="&amp;Forecast2[[#This Row],[Project Number]],C20)</f>
        <v>North City Pure Water Pump Station</v>
      </c>
      <c r="C20" s="3" t="s">
        <v>71</v>
      </c>
      <c r="D20" s="19" t="s">
        <v>49</v>
      </c>
      <c r="E20" s="3" t="s">
        <v>75</v>
      </c>
      <c r="F20" s="3" t="s">
        <v>0</v>
      </c>
      <c r="G20" s="24">
        <v>12709200</v>
      </c>
      <c r="H20" s="23">
        <v>19997559</v>
      </c>
      <c r="I20" s="23" t="s">
        <v>179</v>
      </c>
      <c r="J20" s="23" t="s">
        <v>180</v>
      </c>
      <c r="K20" s="23" t="s">
        <v>179</v>
      </c>
      <c r="L20" s="23" t="s">
        <v>181</v>
      </c>
    </row>
    <row r="21" spans="1:12" x14ac:dyDescent="0.25">
      <c r="A21" s="2">
        <f t="shared" si="0"/>
        <v>20</v>
      </c>
      <c r="B21" s="8" t="str">
        <f>HYPERLINK("http://cipapp.sandiego.gov/CIPDetail.aspx?ID="&amp;Forecast2[[#This Row],[Project Number]],C21)</f>
        <v>NC Morena Blvd Pump Stations &amp; Pipelines</v>
      </c>
      <c r="C21" s="3" t="s">
        <v>72</v>
      </c>
      <c r="D21" s="21" t="s">
        <v>48</v>
      </c>
      <c r="E21" s="3" t="s">
        <v>75</v>
      </c>
      <c r="F21" s="3" t="s">
        <v>0</v>
      </c>
      <c r="G21" s="24">
        <v>90000000</v>
      </c>
      <c r="H21" s="23">
        <v>100000000</v>
      </c>
      <c r="I21" s="23" t="s">
        <v>179</v>
      </c>
      <c r="J21" s="23" t="s">
        <v>180</v>
      </c>
      <c r="K21" s="23" t="s">
        <v>179</v>
      </c>
      <c r="L21" s="23" t="s">
        <v>181</v>
      </c>
    </row>
    <row r="22" spans="1:12" x14ac:dyDescent="0.25">
      <c r="A22" s="2">
        <f t="shared" si="0"/>
        <v>21</v>
      </c>
      <c r="B22" s="8" t="str">
        <f>HYPERLINK("http://cipapp.sandiego.gov/CIPDetail.aspx?ID="&amp;Forecast2[[#This Row],[Project Number]],C22)</f>
        <v>Morena Conveyance Northern Segment - B3</v>
      </c>
      <c r="C22" s="3" t="s">
        <v>63</v>
      </c>
      <c r="D22" s="17" t="s">
        <v>48</v>
      </c>
      <c r="E22" s="3" t="s">
        <v>75</v>
      </c>
      <c r="F22" s="3" t="s">
        <v>0</v>
      </c>
      <c r="G22" s="24">
        <v>98047703</v>
      </c>
      <c r="H22" s="23">
        <v>122559629</v>
      </c>
      <c r="I22" s="23" t="s">
        <v>179</v>
      </c>
      <c r="J22" s="23" t="s">
        <v>180</v>
      </c>
      <c r="K22" s="23" t="s">
        <v>179</v>
      </c>
      <c r="L22" s="23" t="s">
        <v>181</v>
      </c>
    </row>
    <row r="23" spans="1:12" x14ac:dyDescent="0.25">
      <c r="A23" s="2">
        <f t="shared" si="0"/>
        <v>22</v>
      </c>
      <c r="B23" s="8" t="str">
        <f>HYPERLINK("http://cipapp.sandiego.gov/CIPDetail.aspx?ID="&amp;Forecast2[[#This Row],[Project Number]],C23)</f>
        <v>NCWRP Expansion (Pkg. 2)</v>
      </c>
      <c r="C23" s="3" t="s">
        <v>70</v>
      </c>
      <c r="D23" s="22" t="s">
        <v>307</v>
      </c>
      <c r="E23" s="3" t="s">
        <v>205</v>
      </c>
      <c r="F23" s="3" t="s">
        <v>0</v>
      </c>
      <c r="G23" s="24">
        <v>148300000</v>
      </c>
      <c r="H23" s="23">
        <v>192790000</v>
      </c>
      <c r="I23" s="23" t="s">
        <v>179</v>
      </c>
      <c r="J23" s="23" t="s">
        <v>185</v>
      </c>
      <c r="K23" s="23" t="s">
        <v>179</v>
      </c>
      <c r="L23" s="23" t="s">
        <v>184</v>
      </c>
    </row>
    <row r="24" spans="1:12" x14ac:dyDescent="0.25">
      <c r="A24" s="2">
        <f t="shared" si="0"/>
        <v>23</v>
      </c>
      <c r="B24" s="8" t="str">
        <f>HYPERLINK("http://cipapp.sandiego.gov/CIPDetail.aspx?ID="&amp;Forecast2[[#This Row],[Project Number]],C24)</f>
        <v>Tecolote Cyn GC Water Conn</v>
      </c>
      <c r="C24" s="3" t="s">
        <v>206</v>
      </c>
      <c r="D24" s="19" t="s">
        <v>94</v>
      </c>
      <c r="E24" s="3" t="s">
        <v>75</v>
      </c>
      <c r="F24" s="3" t="s">
        <v>0</v>
      </c>
      <c r="G24" s="24">
        <v>228999.998302277</v>
      </c>
      <c r="H24" s="23">
        <v>277999.99827568402</v>
      </c>
      <c r="I24" s="23" t="s">
        <v>179</v>
      </c>
      <c r="J24" s="23" t="s">
        <v>185</v>
      </c>
      <c r="K24" s="23" t="s">
        <v>179</v>
      </c>
      <c r="L24" s="23" t="s">
        <v>184</v>
      </c>
    </row>
    <row r="25" spans="1:12" x14ac:dyDescent="0.25">
      <c r="A25" s="2">
        <f t="shared" si="0"/>
        <v>24</v>
      </c>
      <c r="B25" s="8" t="str">
        <f>HYPERLINK("http://cipapp.sandiego.gov/CIPDetail.aspx?ID="&amp;Forecast2[[#This Row],[Project Number]],C25)</f>
        <v>Pressure Reducing Stations Upgrades Phs1</v>
      </c>
      <c r="C25" s="3" t="s">
        <v>61</v>
      </c>
      <c r="D25" s="17" t="s">
        <v>47</v>
      </c>
      <c r="E25" s="3" t="s">
        <v>75</v>
      </c>
      <c r="F25" s="3" t="s">
        <v>0</v>
      </c>
      <c r="G25" s="24">
        <v>3739999.9906500001</v>
      </c>
      <c r="H25" s="23">
        <v>6289999.9888577396</v>
      </c>
      <c r="I25" s="23" t="s">
        <v>179</v>
      </c>
      <c r="J25" s="23" t="s">
        <v>185</v>
      </c>
      <c r="K25" s="23" t="s">
        <v>179</v>
      </c>
      <c r="L25" s="23" t="s">
        <v>181</v>
      </c>
    </row>
    <row r="26" spans="1:12" x14ac:dyDescent="0.25">
      <c r="A26" s="2">
        <f t="shared" si="0"/>
        <v>25</v>
      </c>
      <c r="B26" s="8" t="str">
        <f>HYPERLINK("http://cipapp.sandiego.gov/CIPDetail.aspx?ID="&amp;Forecast2[[#This Row],[Project Number]],C26)</f>
        <v>North City Pure Water Pipeline</v>
      </c>
      <c r="C26" s="3" t="s">
        <v>207</v>
      </c>
      <c r="D26" s="17" t="s">
        <v>46</v>
      </c>
      <c r="E26" s="3" t="s">
        <v>75</v>
      </c>
      <c r="F26" s="3" t="s">
        <v>0</v>
      </c>
      <c r="G26" s="24">
        <v>80421961</v>
      </c>
      <c r="H26" s="23">
        <v>121995876</v>
      </c>
      <c r="I26" s="23" t="s">
        <v>179</v>
      </c>
      <c r="J26" s="23" t="s">
        <v>185</v>
      </c>
      <c r="K26" s="23" t="s">
        <v>179</v>
      </c>
      <c r="L26" s="23" t="s">
        <v>184</v>
      </c>
    </row>
    <row r="27" spans="1:12" x14ac:dyDescent="0.25">
      <c r="A27" s="2">
        <f t="shared" si="0"/>
        <v>26</v>
      </c>
      <c r="B27" s="8" t="str">
        <f>HYPERLINK("http://cipapp.sandiego.gov/CIPDetail.aspx?ID="&amp;Forecast2[[#This Row],[Project Number]],C27)</f>
        <v>ADA S/W Group 3E W Point Loma</v>
      </c>
      <c r="C27" s="3" t="s">
        <v>208</v>
      </c>
      <c r="D27" s="20" t="s">
        <v>95</v>
      </c>
      <c r="E27" s="3" t="s">
        <v>10</v>
      </c>
      <c r="F27" s="3" t="s">
        <v>0</v>
      </c>
      <c r="G27" s="24">
        <v>538000</v>
      </c>
      <c r="H27" s="23">
        <v>1139502</v>
      </c>
      <c r="I27" s="23" t="s">
        <v>183</v>
      </c>
      <c r="J27" s="23" t="s">
        <v>184</v>
      </c>
      <c r="K27" s="23" t="s">
        <v>179</v>
      </c>
      <c r="L27" s="23" t="s">
        <v>185</v>
      </c>
    </row>
    <row r="28" spans="1:12" x14ac:dyDescent="0.25">
      <c r="A28" s="2">
        <f t="shared" si="0"/>
        <v>27</v>
      </c>
      <c r="B28" s="8" t="str">
        <f>HYPERLINK("http://cipapp.sandiego.gov/CIPDetail.aspx?ID="&amp;Forecast2[[#This Row],[Project Number]],C28)</f>
        <v>Southcrest Green Infrastructure (GI)</v>
      </c>
      <c r="C28" s="3" t="s">
        <v>209</v>
      </c>
      <c r="D28" s="22" t="s">
        <v>96</v>
      </c>
      <c r="E28" s="3" t="s">
        <v>196</v>
      </c>
      <c r="F28" s="3" t="s">
        <v>0</v>
      </c>
      <c r="G28" s="24">
        <v>3007000</v>
      </c>
      <c r="H28" s="23">
        <v>4499999.99995209</v>
      </c>
      <c r="I28" s="23" t="s">
        <v>179</v>
      </c>
      <c r="J28" s="23" t="s">
        <v>180</v>
      </c>
      <c r="K28" s="23" t="s">
        <v>179</v>
      </c>
      <c r="L28" s="23" t="s">
        <v>181</v>
      </c>
    </row>
    <row r="29" spans="1:12" x14ac:dyDescent="0.25">
      <c r="A29" s="2">
        <f t="shared" si="0"/>
        <v>28</v>
      </c>
      <c r="B29" s="8" t="str">
        <f>HYPERLINK("http://cipapp.sandiego.gov/CIPDetail.aspx?ID="&amp;Forecast2[[#This Row],[Project Number]],C29)</f>
        <v>NCPWF Influent Pump Station and Pipeline</v>
      </c>
      <c r="C29" s="3" t="s">
        <v>68</v>
      </c>
      <c r="D29" s="19" t="s">
        <v>20</v>
      </c>
      <c r="E29" s="3" t="s">
        <v>205</v>
      </c>
      <c r="F29" s="3" t="s">
        <v>0</v>
      </c>
      <c r="G29" s="24">
        <v>27400000</v>
      </c>
      <c r="H29" s="23">
        <v>39000000</v>
      </c>
      <c r="I29" s="23" t="s">
        <v>179</v>
      </c>
      <c r="J29" s="23" t="s">
        <v>185</v>
      </c>
      <c r="K29" s="23" t="s">
        <v>179</v>
      </c>
      <c r="L29" s="23" t="s">
        <v>184</v>
      </c>
    </row>
    <row r="30" spans="1:12" x14ac:dyDescent="0.25">
      <c r="A30" s="2">
        <f t="shared" si="0"/>
        <v>29</v>
      </c>
      <c r="B30" s="8" t="str">
        <f>HYPERLINK("http://cipapp.sandiego.gov/CIPDetail.aspx?ID="&amp;Forecast2[[#This Row],[Project Number]],C30)</f>
        <v>Storm Drain Group 828</v>
      </c>
      <c r="C30" s="3" t="s">
        <v>210</v>
      </c>
      <c r="D30" s="20" t="s">
        <v>97</v>
      </c>
      <c r="E30" s="3" t="s">
        <v>196</v>
      </c>
      <c r="F30" s="3" t="s">
        <v>0</v>
      </c>
      <c r="G30" s="24">
        <v>1840150</v>
      </c>
      <c r="H30" s="23">
        <v>3000000.2720362698</v>
      </c>
      <c r="I30" s="23" t="s">
        <v>179</v>
      </c>
      <c r="J30" s="23" t="s">
        <v>185</v>
      </c>
      <c r="K30" s="23" t="s">
        <v>179</v>
      </c>
      <c r="L30" s="23" t="s">
        <v>184</v>
      </c>
    </row>
    <row r="31" spans="1:12" x14ac:dyDescent="0.25">
      <c r="A31" s="2">
        <f t="shared" si="0"/>
        <v>30</v>
      </c>
      <c r="B31" s="8" t="str">
        <f>HYPERLINK("http://cipapp.sandiego.gov/CIPDetail.aspx?ID="&amp;Forecast2[[#This Row],[Project Number]],C31)</f>
        <v>Otay 2nd Pipeline Phase 3</v>
      </c>
      <c r="C31" s="3" t="s">
        <v>211</v>
      </c>
      <c r="D31" s="20" t="s">
        <v>98</v>
      </c>
      <c r="E31" s="3" t="s">
        <v>75</v>
      </c>
      <c r="F31" s="3" t="s">
        <v>0</v>
      </c>
      <c r="G31" s="24">
        <v>10115999.998363599</v>
      </c>
      <c r="H31" s="23">
        <v>12635999.9983625</v>
      </c>
      <c r="I31" s="23" t="s">
        <v>179</v>
      </c>
      <c r="J31" s="23" t="s">
        <v>180</v>
      </c>
      <c r="K31" s="23" t="s">
        <v>179</v>
      </c>
      <c r="L31" s="23" t="s">
        <v>181</v>
      </c>
    </row>
    <row r="32" spans="1:12" x14ac:dyDescent="0.25">
      <c r="A32" s="2">
        <f t="shared" si="0"/>
        <v>31</v>
      </c>
      <c r="B32" s="8" t="str">
        <f>HYPERLINK("http://cipapp.sandiego.gov/CIPDetail.aspx?ID="&amp;Forecast2[[#This Row],[Project Number]],C32)</f>
        <v>El Cajon Bl-Highland-58th Improv</v>
      </c>
      <c r="C32" s="3" t="s">
        <v>212</v>
      </c>
      <c r="D32" s="20" t="s">
        <v>99</v>
      </c>
      <c r="E32" s="3" t="s">
        <v>196</v>
      </c>
      <c r="F32" s="3" t="s">
        <v>0</v>
      </c>
      <c r="G32" s="24">
        <v>643000</v>
      </c>
      <c r="H32" s="23">
        <v>1215050</v>
      </c>
      <c r="I32" s="23" t="s">
        <v>183</v>
      </c>
      <c r="J32" s="23" t="s">
        <v>184</v>
      </c>
      <c r="K32" s="23" t="s">
        <v>179</v>
      </c>
      <c r="L32" s="23" t="s">
        <v>185</v>
      </c>
    </row>
    <row r="33" spans="1:12" x14ac:dyDescent="0.25">
      <c r="A33" s="2">
        <f t="shared" si="0"/>
        <v>32</v>
      </c>
      <c r="B33" s="8" t="str">
        <f>HYPERLINK("http://cipapp.sandiego.gov/CIPDetail.aspx?ID="&amp;Forecast2[[#This Row],[Project Number]],C33)</f>
        <v>Murphy Canyon Trunk Sewer Repair/Rehab</v>
      </c>
      <c r="C33" s="3" t="s">
        <v>213</v>
      </c>
      <c r="D33" s="19" t="s">
        <v>100</v>
      </c>
      <c r="E33" s="3" t="s">
        <v>76</v>
      </c>
      <c r="F33" s="3" t="s">
        <v>0</v>
      </c>
      <c r="G33" s="24">
        <v>12378316.977784701</v>
      </c>
      <c r="H33" s="23">
        <v>16393109.958019201</v>
      </c>
      <c r="I33" s="23" t="s">
        <v>179</v>
      </c>
      <c r="J33" s="23" t="s">
        <v>185</v>
      </c>
      <c r="K33" s="23" t="s">
        <v>179</v>
      </c>
      <c r="L33" s="23" t="s">
        <v>181</v>
      </c>
    </row>
    <row r="34" spans="1:12" x14ac:dyDescent="0.25">
      <c r="A34" s="2">
        <f t="shared" si="0"/>
        <v>33</v>
      </c>
      <c r="B34" s="8" t="str">
        <f>HYPERLINK("http://cipapp.sandiego.gov/CIPDetail.aspx?ID="&amp;Forecast2[[#This Row],[Project Number]],C34)</f>
        <v>San Diego NC-MBC Improvements</v>
      </c>
      <c r="C34" s="3" t="s">
        <v>214</v>
      </c>
      <c r="D34" s="19" t="s">
        <v>19</v>
      </c>
      <c r="E34" s="3" t="s">
        <v>205</v>
      </c>
      <c r="F34" s="3" t="s">
        <v>0</v>
      </c>
      <c r="G34" s="24">
        <v>2410800</v>
      </c>
      <c r="H34" s="23">
        <v>3262000</v>
      </c>
      <c r="I34" s="23" t="s">
        <v>179</v>
      </c>
      <c r="J34" s="23" t="s">
        <v>185</v>
      </c>
      <c r="K34" s="23" t="s">
        <v>179</v>
      </c>
      <c r="L34" s="23" t="s">
        <v>184</v>
      </c>
    </row>
    <row r="35" spans="1:12" x14ac:dyDescent="0.25">
      <c r="A35" s="2">
        <f t="shared" si="0"/>
        <v>34</v>
      </c>
      <c r="B35" s="8" t="str">
        <f>HYPERLINK("http://cipapp.sandiego.gov/CIPDetail.aspx?ID="&amp;Forecast2[[#This Row],[Project Number]],C35)</f>
        <v>Mt Acadia (Mt Alifan-Mt Burnham)SL UU621</v>
      </c>
      <c r="C35" s="3" t="s">
        <v>215</v>
      </c>
      <c r="D35" s="19" t="s">
        <v>101</v>
      </c>
      <c r="E35" s="3" t="s">
        <v>191</v>
      </c>
      <c r="F35" s="3" t="s">
        <v>73</v>
      </c>
      <c r="G35" s="24">
        <v>205200</v>
      </c>
      <c r="H35" s="23">
        <v>228000</v>
      </c>
      <c r="I35" s="23" t="s">
        <v>179</v>
      </c>
      <c r="J35" s="23" t="s">
        <v>180</v>
      </c>
      <c r="K35" s="23" t="s">
        <v>179</v>
      </c>
      <c r="L35" s="23" t="s">
        <v>180</v>
      </c>
    </row>
    <row r="36" spans="1:12" x14ac:dyDescent="0.25">
      <c r="A36" s="2">
        <f t="shared" si="0"/>
        <v>35</v>
      </c>
      <c r="B36" s="8" t="str">
        <f>HYPERLINK("http://cipapp.sandiego.gov/CIPDetail.aspx?ID="&amp;Forecast2[[#This Row],[Project Number]],C36)</f>
        <v>Seminole PH2 (El Cajon-Stanley) SL UU630</v>
      </c>
      <c r="C36" s="3" t="s">
        <v>216</v>
      </c>
      <c r="D36" s="22" t="s">
        <v>102</v>
      </c>
      <c r="E36" s="3" t="s">
        <v>191</v>
      </c>
      <c r="F36" s="3" t="s">
        <v>73</v>
      </c>
      <c r="G36" s="24">
        <v>108000</v>
      </c>
      <c r="H36" s="23">
        <v>120000</v>
      </c>
      <c r="I36" s="23" t="s">
        <v>179</v>
      </c>
      <c r="J36" s="23" t="s">
        <v>180</v>
      </c>
      <c r="K36" s="23" t="s">
        <v>179</v>
      </c>
      <c r="L36" s="23" t="s">
        <v>180</v>
      </c>
    </row>
    <row r="37" spans="1:12" x14ac:dyDescent="0.25">
      <c r="A37" s="2">
        <f t="shared" si="0"/>
        <v>36</v>
      </c>
      <c r="B37" s="8" t="str">
        <f>HYPERLINK("http://cipapp.sandiego.gov/CIPDetail.aspx?ID="&amp;Forecast2[[#This Row],[Project Number]],C37)</f>
        <v>Citywide Street Lights Group 1701</v>
      </c>
      <c r="C37" s="3" t="s">
        <v>217</v>
      </c>
      <c r="D37" s="17" t="s">
        <v>103</v>
      </c>
      <c r="E37" s="3" t="s">
        <v>191</v>
      </c>
      <c r="F37" s="3" t="s">
        <v>0</v>
      </c>
      <c r="G37" s="24">
        <v>419499.99970110599</v>
      </c>
      <c r="H37" s="23">
        <v>700599.999141181</v>
      </c>
      <c r="I37" s="23" t="s">
        <v>183</v>
      </c>
      <c r="J37" s="23" t="s">
        <v>184</v>
      </c>
      <c r="K37" s="23" t="s">
        <v>179</v>
      </c>
      <c r="L37" s="23" t="s">
        <v>181</v>
      </c>
    </row>
    <row r="38" spans="1:12" x14ac:dyDescent="0.25">
      <c r="A38" s="2">
        <f t="shared" si="0"/>
        <v>37</v>
      </c>
      <c r="B38" s="8" t="str">
        <f>HYPERLINK("http://cipapp.sandiego.gov/CIPDetail.aspx?ID="&amp;Forecast2[[#This Row],[Project Number]],C38)</f>
        <v>Citywide Street Lights Group 1702</v>
      </c>
      <c r="C38" s="3" t="s">
        <v>218</v>
      </c>
      <c r="D38" s="20" t="s">
        <v>104</v>
      </c>
      <c r="E38" s="3" t="s">
        <v>191</v>
      </c>
      <c r="F38" s="3" t="s">
        <v>0</v>
      </c>
      <c r="G38" s="24">
        <v>441199.99968564499</v>
      </c>
      <c r="H38" s="23">
        <v>731499.99968536105</v>
      </c>
      <c r="I38" s="23" t="s">
        <v>183</v>
      </c>
      <c r="J38" s="23" t="s">
        <v>184</v>
      </c>
      <c r="K38" s="23" t="s">
        <v>179</v>
      </c>
      <c r="L38" s="23" t="s">
        <v>181</v>
      </c>
    </row>
    <row r="39" spans="1:12" x14ac:dyDescent="0.25">
      <c r="A39" s="2">
        <f t="shared" si="0"/>
        <v>38</v>
      </c>
      <c r="B39" s="8" t="str">
        <f>HYPERLINK("http://cipapp.sandiego.gov/CIPDetail.aspx?ID="&amp;Forecast2[[#This Row],[Project Number]],C39)</f>
        <v>Clairemont Mesa Sewer Pipe Replacement</v>
      </c>
      <c r="C39" s="3" t="s">
        <v>219</v>
      </c>
      <c r="D39" s="20" t="s">
        <v>105</v>
      </c>
      <c r="E39" s="3" t="s">
        <v>76</v>
      </c>
      <c r="F39" s="3" t="s">
        <v>0</v>
      </c>
      <c r="G39" s="24">
        <v>153799.99984619999</v>
      </c>
      <c r="H39" s="23">
        <v>228399.99984477999</v>
      </c>
      <c r="I39" s="23" t="s">
        <v>179</v>
      </c>
      <c r="J39" s="23" t="s">
        <v>180</v>
      </c>
      <c r="K39" s="23" t="s">
        <v>179</v>
      </c>
      <c r="L39" s="23" t="s">
        <v>185</v>
      </c>
    </row>
    <row r="40" spans="1:12" x14ac:dyDescent="0.25">
      <c r="A40" s="2">
        <f t="shared" si="0"/>
        <v>39</v>
      </c>
      <c r="B40" s="8" t="str">
        <f>HYPERLINK("http://cipapp.sandiego.gov/CIPDetail.aspx?ID="&amp;Forecast2[[#This Row],[Project Number]],C40)</f>
        <v>Curb Ramp Improvement Group 1701</v>
      </c>
      <c r="C40" s="3" t="s">
        <v>220</v>
      </c>
      <c r="D40" s="20" t="s">
        <v>45</v>
      </c>
      <c r="E40" s="3" t="s">
        <v>199</v>
      </c>
      <c r="F40" s="3" t="s">
        <v>0</v>
      </c>
      <c r="G40" s="24">
        <v>3138799.9785072701</v>
      </c>
      <c r="H40" s="23">
        <v>4137599.9783451101</v>
      </c>
      <c r="I40" s="23" t="s">
        <v>183</v>
      </c>
      <c r="J40" s="23" t="s">
        <v>184</v>
      </c>
      <c r="K40" s="23" t="s">
        <v>179</v>
      </c>
      <c r="L40" s="23" t="s">
        <v>180</v>
      </c>
    </row>
    <row r="41" spans="1:12" x14ac:dyDescent="0.25">
      <c r="A41" s="2">
        <f t="shared" si="0"/>
        <v>40</v>
      </c>
      <c r="B41" s="8" t="str">
        <f>HYPERLINK("http://cipapp.sandiego.gov/CIPDetail.aspx?ID="&amp;Forecast2[[#This Row],[Project Number]],C41)</f>
        <v>Sewer and AC Water Group 812 (W)</v>
      </c>
      <c r="C41" s="3" t="s">
        <v>221</v>
      </c>
      <c r="D41" s="19" t="s">
        <v>106</v>
      </c>
      <c r="E41" s="3" t="s">
        <v>75</v>
      </c>
      <c r="F41" s="3" t="s">
        <v>0</v>
      </c>
      <c r="G41" s="24">
        <v>1916000</v>
      </c>
      <c r="H41" s="23">
        <v>2554999.9993972499</v>
      </c>
      <c r="I41" s="23" t="s">
        <v>179</v>
      </c>
      <c r="J41" s="23" t="s">
        <v>180</v>
      </c>
      <c r="K41" s="23" t="s">
        <v>179</v>
      </c>
      <c r="L41" s="23" t="s">
        <v>181</v>
      </c>
    </row>
    <row r="42" spans="1:12" x14ac:dyDescent="0.25">
      <c r="A42" s="2">
        <f t="shared" si="0"/>
        <v>41</v>
      </c>
      <c r="B42" s="8" t="str">
        <f>HYPERLINK("http://cipapp.sandiego.gov/CIPDetail.aspx?ID="&amp;Forecast2[[#This Row],[Project Number]],C42)</f>
        <v>Sewer and AC Water Group 763 (W)</v>
      </c>
      <c r="C42" s="3" t="s">
        <v>222</v>
      </c>
      <c r="D42" s="19" t="s">
        <v>107</v>
      </c>
      <c r="E42" s="3" t="s">
        <v>75</v>
      </c>
      <c r="F42" s="3" t="s">
        <v>0</v>
      </c>
      <c r="G42" s="24">
        <v>1349999.9971650001</v>
      </c>
      <c r="H42" s="23">
        <v>1686012.99716351</v>
      </c>
      <c r="I42" s="23" t="s">
        <v>183</v>
      </c>
      <c r="J42" s="23" t="s">
        <v>184</v>
      </c>
      <c r="K42" s="23" t="s">
        <v>179</v>
      </c>
      <c r="L42" s="23" t="s">
        <v>185</v>
      </c>
    </row>
    <row r="43" spans="1:12" x14ac:dyDescent="0.25">
      <c r="A43" s="2">
        <f t="shared" si="0"/>
        <v>42</v>
      </c>
      <c r="B43" s="8" t="str">
        <f>HYPERLINK("http://cipapp.sandiego.gov/CIPDetail.aspx?ID="&amp;Forecast2[[#This Row],[Project Number]],C43)</f>
        <v>Mid-City &amp; Eastern Area Signal Mods</v>
      </c>
      <c r="C43" s="3" t="s">
        <v>223</v>
      </c>
      <c r="D43" s="20" t="s">
        <v>108</v>
      </c>
      <c r="E43" s="3" t="s">
        <v>191</v>
      </c>
      <c r="F43" s="3" t="s">
        <v>0</v>
      </c>
      <c r="G43" s="24">
        <v>389085.999011415</v>
      </c>
      <c r="H43" s="23">
        <v>629859.99874755205</v>
      </c>
      <c r="I43" s="23" t="s">
        <v>179</v>
      </c>
      <c r="J43" s="23" t="s">
        <v>181</v>
      </c>
      <c r="K43" s="23" t="s">
        <v>179</v>
      </c>
      <c r="L43" s="23" t="s">
        <v>184</v>
      </c>
    </row>
    <row r="44" spans="1:12" x14ac:dyDescent="0.25">
      <c r="A44" s="2">
        <f t="shared" si="0"/>
        <v>43</v>
      </c>
      <c r="B44" s="8" t="str">
        <f>HYPERLINK("http://cipapp.sandiego.gov/CIPDetail.aspx?ID="&amp;Forecast2[[#This Row],[Project Number]],C44)</f>
        <v>Balboa Park Pipeline Repl Ph II (S)</v>
      </c>
      <c r="C44" s="3" t="s">
        <v>224</v>
      </c>
      <c r="D44" s="20" t="s">
        <v>109</v>
      </c>
      <c r="E44" s="3" t="s">
        <v>76</v>
      </c>
      <c r="F44" s="3" t="s">
        <v>0</v>
      </c>
      <c r="G44" s="24">
        <v>1851999.9978954501</v>
      </c>
      <c r="H44" s="23">
        <v>3043650.9961044099</v>
      </c>
      <c r="I44" s="23" t="s">
        <v>179</v>
      </c>
      <c r="J44" s="23" t="s">
        <v>185</v>
      </c>
      <c r="K44" s="23" t="s">
        <v>179</v>
      </c>
      <c r="L44" s="23" t="s">
        <v>184</v>
      </c>
    </row>
    <row r="45" spans="1:12" x14ac:dyDescent="0.25">
      <c r="A45" s="2">
        <f t="shared" si="0"/>
        <v>44</v>
      </c>
      <c r="B45" s="8" t="str">
        <f>HYPERLINK("http://cipapp.sandiego.gov/CIPDetail.aspx?ID="&amp;Forecast2[[#This Row],[Project Number]],C45)</f>
        <v>Balboa Park Pipeline Repl Ph II (W)</v>
      </c>
      <c r="C45" s="3" t="s">
        <v>225</v>
      </c>
      <c r="D45" s="21" t="s">
        <v>110</v>
      </c>
      <c r="E45" s="3" t="s">
        <v>75</v>
      </c>
      <c r="F45" s="3" t="s">
        <v>0</v>
      </c>
      <c r="G45" s="24">
        <v>3789999.9956931798</v>
      </c>
      <c r="H45" s="23">
        <v>6319546.9955729498</v>
      </c>
      <c r="I45" s="23" t="s">
        <v>179</v>
      </c>
      <c r="J45" s="23" t="s">
        <v>185</v>
      </c>
      <c r="K45" s="23" t="s">
        <v>179</v>
      </c>
      <c r="L45" s="23" t="s">
        <v>184</v>
      </c>
    </row>
    <row r="46" spans="1:12" x14ac:dyDescent="0.25">
      <c r="A46" s="2">
        <f t="shared" si="0"/>
        <v>45</v>
      </c>
      <c r="B46" s="8" t="str">
        <f>HYPERLINK("http://cipapp.sandiego.gov/CIPDetail.aspx?ID="&amp;Forecast2[[#This Row],[Project Number]],C46)</f>
        <v>Torrey Pines Gf-Repr Storm Drain Outfall</v>
      </c>
      <c r="C46" s="3" t="s">
        <v>60</v>
      </c>
      <c r="D46" s="20" t="s">
        <v>21</v>
      </c>
      <c r="E46" s="3" t="s">
        <v>196</v>
      </c>
      <c r="F46" s="3" t="s">
        <v>0</v>
      </c>
      <c r="G46" s="24">
        <v>2135000</v>
      </c>
      <c r="H46" s="23">
        <v>3359999.9976894199</v>
      </c>
      <c r="I46" s="23" t="s">
        <v>179</v>
      </c>
      <c r="J46" s="23" t="s">
        <v>180</v>
      </c>
      <c r="K46" s="23" t="s">
        <v>179</v>
      </c>
      <c r="L46" s="23" t="s">
        <v>185</v>
      </c>
    </row>
    <row r="47" spans="1:12" x14ac:dyDescent="0.25">
      <c r="A47" s="2">
        <f t="shared" si="0"/>
        <v>46</v>
      </c>
      <c r="B47" s="8" t="str">
        <f>HYPERLINK("http://cipapp.sandiego.gov/CIPDetail.aspx?ID="&amp;Forecast2[[#This Row],[Project Number]],C47)</f>
        <v>Palm Ave Storm Drain</v>
      </c>
      <c r="C47" s="3" t="s">
        <v>226</v>
      </c>
      <c r="D47" s="19" t="s">
        <v>44</v>
      </c>
      <c r="E47" s="3" t="s">
        <v>196</v>
      </c>
      <c r="F47" s="3" t="s">
        <v>73</v>
      </c>
      <c r="G47" s="24">
        <v>288700</v>
      </c>
      <c r="H47" s="23">
        <v>502700</v>
      </c>
      <c r="I47" s="23" t="s">
        <v>183</v>
      </c>
      <c r="J47" s="23" t="s">
        <v>184</v>
      </c>
      <c r="K47" s="23" t="s">
        <v>179</v>
      </c>
      <c r="L47" s="23" t="s">
        <v>180</v>
      </c>
    </row>
    <row r="48" spans="1:12" x14ac:dyDescent="0.25">
      <c r="A48" s="2">
        <f t="shared" si="0"/>
        <v>47</v>
      </c>
      <c r="B48" s="8" t="str">
        <f>HYPERLINK("http://cipapp.sandiego.gov/CIPDetail.aspx?ID="&amp;Forecast2[[#This Row],[Project Number]],C48)</f>
        <v>Street Reconstruction Group 1801</v>
      </c>
      <c r="C48" s="3" t="s">
        <v>227</v>
      </c>
      <c r="D48" s="19" t="s">
        <v>111</v>
      </c>
      <c r="E48" s="3" t="s">
        <v>228</v>
      </c>
      <c r="F48" s="3" t="s">
        <v>0</v>
      </c>
      <c r="G48" s="24">
        <v>8200000</v>
      </c>
      <c r="H48" s="23">
        <v>12709999.996965401</v>
      </c>
      <c r="I48" s="23" t="s">
        <v>179</v>
      </c>
      <c r="J48" s="23" t="s">
        <v>185</v>
      </c>
      <c r="K48" s="23" t="s">
        <v>179</v>
      </c>
      <c r="L48" s="23" t="s">
        <v>184</v>
      </c>
    </row>
    <row r="49" spans="1:12" x14ac:dyDescent="0.25">
      <c r="A49" s="2">
        <f t="shared" si="0"/>
        <v>48</v>
      </c>
      <c r="B49" s="8" t="str">
        <f>HYPERLINK("http://cipapp.sandiego.gov/CIPDetail.aspx?ID="&amp;Forecast2[[#This Row],[Project Number]],C49)</f>
        <v>Sewer Group 843</v>
      </c>
      <c r="C49" s="3" t="s">
        <v>229</v>
      </c>
      <c r="D49" s="19" t="s">
        <v>112</v>
      </c>
      <c r="E49" s="3" t="s">
        <v>76</v>
      </c>
      <c r="F49" s="3" t="s">
        <v>0</v>
      </c>
      <c r="G49" s="24">
        <v>4224399.9900342599</v>
      </c>
      <c r="H49" s="23">
        <v>5719299.98971566</v>
      </c>
      <c r="I49" s="23" t="s">
        <v>179</v>
      </c>
      <c r="J49" s="23" t="s">
        <v>180</v>
      </c>
      <c r="K49" s="23" t="s">
        <v>179</v>
      </c>
      <c r="L49" s="23" t="s">
        <v>185</v>
      </c>
    </row>
    <row r="50" spans="1:12" x14ac:dyDescent="0.25">
      <c r="A50" s="2">
        <f t="shared" si="0"/>
        <v>49</v>
      </c>
      <c r="B50" s="8" t="str">
        <f>HYPERLINK("http://cipapp.sandiego.gov/CIPDetail.aspx?ID="&amp;Forecast2[[#This Row],[Project Number]],C50)</f>
        <v>John F Kennedy Neighborhood Park Improve</v>
      </c>
      <c r="C50" s="3" t="s">
        <v>230</v>
      </c>
      <c r="D50" s="20" t="s">
        <v>113</v>
      </c>
      <c r="E50" s="3" t="s">
        <v>231</v>
      </c>
      <c r="F50" s="3" t="s">
        <v>0</v>
      </c>
      <c r="G50" s="24">
        <v>1859668</v>
      </c>
      <c r="H50" s="23">
        <v>3079618.9987638299</v>
      </c>
      <c r="I50" s="23" t="s">
        <v>183</v>
      </c>
      <c r="J50" s="23" t="s">
        <v>181</v>
      </c>
      <c r="K50" s="23" t="s">
        <v>179</v>
      </c>
      <c r="L50" s="23" t="s">
        <v>180</v>
      </c>
    </row>
    <row r="51" spans="1:12" x14ac:dyDescent="0.25">
      <c r="A51" s="2">
        <f t="shared" si="0"/>
        <v>50</v>
      </c>
      <c r="B51" s="8" t="str">
        <f>HYPERLINK("http://cipapp.sandiego.gov/CIPDetail.aspx?ID="&amp;Forecast2[[#This Row],[Project Number]],C51)</f>
        <v>Intelligent Cities Outdoor Lightng Proj2</v>
      </c>
      <c r="C51" s="3" t="s">
        <v>232</v>
      </c>
      <c r="D51" s="17" t="s">
        <v>114</v>
      </c>
      <c r="E51" s="3" t="s">
        <v>233</v>
      </c>
      <c r="F51" s="3" t="s">
        <v>0</v>
      </c>
      <c r="G51" s="24">
        <v>9000000</v>
      </c>
      <c r="H51" s="23">
        <v>30000000</v>
      </c>
      <c r="I51" s="23" t="s">
        <v>183</v>
      </c>
      <c r="J51" s="23" t="s">
        <v>185</v>
      </c>
      <c r="K51" s="23" t="s">
        <v>179</v>
      </c>
      <c r="L51" s="23" t="s">
        <v>180</v>
      </c>
    </row>
    <row r="52" spans="1:12" x14ac:dyDescent="0.25">
      <c r="A52" s="2">
        <f t="shared" si="0"/>
        <v>51</v>
      </c>
      <c r="B52" s="8" t="str">
        <f>HYPERLINK("http://cipapp.sandiego.gov/CIPDetail.aspx?ID="&amp;Forecast2[[#This Row],[Project Number]],C52)</f>
        <v>Sewer &amp; AC Water Group 1034 (S)</v>
      </c>
      <c r="C52" s="3" t="s">
        <v>234</v>
      </c>
      <c r="D52" s="17" t="s">
        <v>115</v>
      </c>
      <c r="E52" s="3" t="s">
        <v>76</v>
      </c>
      <c r="F52" s="3" t="s">
        <v>0</v>
      </c>
      <c r="G52" s="24">
        <v>4968399.95737339</v>
      </c>
      <c r="H52" s="23">
        <v>6806399.9566225298</v>
      </c>
      <c r="I52" s="23" t="s">
        <v>179</v>
      </c>
      <c r="J52" s="23" t="s">
        <v>185</v>
      </c>
      <c r="K52" s="23" t="s">
        <v>179</v>
      </c>
      <c r="L52" s="23" t="s">
        <v>181</v>
      </c>
    </row>
    <row r="53" spans="1:12" x14ac:dyDescent="0.25">
      <c r="A53" s="2">
        <f t="shared" si="0"/>
        <v>52</v>
      </c>
      <c r="B53" s="8" t="str">
        <f>HYPERLINK("http://cipapp.sandiego.gov/CIPDetail.aspx?ID="&amp;Forecast2[[#This Row],[Project Number]],C53)</f>
        <v>Sewer &amp; AC Water Group 1034 (W)</v>
      </c>
      <c r="C53" s="3" t="s">
        <v>235</v>
      </c>
      <c r="D53" s="22" t="s">
        <v>116</v>
      </c>
      <c r="E53" s="3" t="s">
        <v>75</v>
      </c>
      <c r="F53" s="3" t="s">
        <v>0</v>
      </c>
      <c r="G53" s="24">
        <v>6959099.9761176296</v>
      </c>
      <c r="H53" s="23">
        <v>9201599.9753610305</v>
      </c>
      <c r="I53" s="23" t="s">
        <v>179</v>
      </c>
      <c r="J53" s="23" t="s">
        <v>185</v>
      </c>
      <c r="K53" s="23" t="s">
        <v>179</v>
      </c>
      <c r="L53" s="23" t="s">
        <v>184</v>
      </c>
    </row>
    <row r="54" spans="1:12" x14ac:dyDescent="0.25">
      <c r="A54" s="2">
        <f t="shared" si="0"/>
        <v>53</v>
      </c>
      <c r="B54" s="8" t="str">
        <f>HYPERLINK("http://cipapp.sandiego.gov/CIPDetail.aspx?ID="&amp;Forecast2[[#This Row],[Project Number]],C54)</f>
        <v>Convert Bldg 619 @ NTC into Rec Center</v>
      </c>
      <c r="C54" s="3" t="s">
        <v>236</v>
      </c>
      <c r="D54" s="20" t="s">
        <v>117</v>
      </c>
      <c r="E54" s="3" t="s">
        <v>231</v>
      </c>
      <c r="F54" s="3" t="s">
        <v>0</v>
      </c>
      <c r="G54" s="24">
        <v>3578999.9926305101</v>
      </c>
      <c r="H54" s="23">
        <v>6227999.9894861402</v>
      </c>
      <c r="I54" s="23" t="s">
        <v>179</v>
      </c>
      <c r="J54" s="23" t="s">
        <v>180</v>
      </c>
      <c r="K54" s="23" t="s">
        <v>179</v>
      </c>
      <c r="L54" s="23" t="s">
        <v>181</v>
      </c>
    </row>
    <row r="55" spans="1:12" x14ac:dyDescent="0.25">
      <c r="A55" s="2">
        <f t="shared" si="0"/>
        <v>54</v>
      </c>
      <c r="B55" s="8" t="str">
        <f>HYPERLINK("http://cipapp.sandiego.gov/CIPDetail.aspx?ID="&amp;Forecast2[[#This Row],[Project Number]],C55)</f>
        <v>AC Water &amp; Sewer Group 1051 (W)</v>
      </c>
      <c r="C55" s="3" t="s">
        <v>237</v>
      </c>
      <c r="D55" s="20" t="s">
        <v>118</v>
      </c>
      <c r="E55" s="3" t="s">
        <v>76</v>
      </c>
      <c r="F55" s="3" t="s">
        <v>0</v>
      </c>
      <c r="G55" s="24">
        <v>776299.99620671605</v>
      </c>
      <c r="H55" s="23">
        <v>1004599.99620672</v>
      </c>
      <c r="I55" s="23" t="s">
        <v>179</v>
      </c>
      <c r="J55" s="23" t="s">
        <v>185</v>
      </c>
      <c r="K55" s="23" t="s">
        <v>179</v>
      </c>
      <c r="L55" s="23" t="s">
        <v>184</v>
      </c>
    </row>
    <row r="56" spans="1:12" x14ac:dyDescent="0.25">
      <c r="A56" s="2">
        <f t="shared" si="0"/>
        <v>55</v>
      </c>
      <c r="B56" s="8" t="str">
        <f>HYPERLINK("http://cipapp.sandiego.gov/CIPDetail.aspx?ID="&amp;Forecast2[[#This Row],[Project Number]],C56)</f>
        <v>AC Water &amp; Sewer Group 1051 (S)</v>
      </c>
      <c r="C56" s="3" t="s">
        <v>238</v>
      </c>
      <c r="D56" s="20" t="s">
        <v>119</v>
      </c>
      <c r="E56" s="3" t="s">
        <v>76</v>
      </c>
      <c r="F56" s="3" t="s">
        <v>0</v>
      </c>
      <c r="G56" s="24">
        <v>3136599.9908040599</v>
      </c>
      <c r="H56" s="23">
        <v>4059099.9908040599</v>
      </c>
      <c r="I56" s="23" t="s">
        <v>179</v>
      </c>
      <c r="J56" s="23" t="s">
        <v>185</v>
      </c>
      <c r="K56" s="23" t="s">
        <v>179</v>
      </c>
      <c r="L56" s="23" t="s">
        <v>184</v>
      </c>
    </row>
    <row r="57" spans="1:12" x14ac:dyDescent="0.25">
      <c r="A57" s="2">
        <f t="shared" si="0"/>
        <v>56</v>
      </c>
      <c r="B57" s="8" t="str">
        <f>HYPERLINK("http://cipapp.sandiego.gov/CIPDetail.aspx?ID="&amp;Forecast2[[#This Row],[Project Number]],C57)</f>
        <v>AC Water &amp; Sewer Group 1036 (W)</v>
      </c>
      <c r="C57" s="3" t="s">
        <v>239</v>
      </c>
      <c r="D57" s="20" t="s">
        <v>120</v>
      </c>
      <c r="E57" s="3" t="s">
        <v>76</v>
      </c>
      <c r="F57" s="3" t="s">
        <v>0</v>
      </c>
      <c r="G57" s="24">
        <v>3322800</v>
      </c>
      <c r="H57" s="23">
        <v>4300099.9999992903</v>
      </c>
      <c r="I57" s="23" t="s">
        <v>179</v>
      </c>
      <c r="J57" s="23" t="s">
        <v>185</v>
      </c>
      <c r="K57" s="23" t="s">
        <v>179</v>
      </c>
      <c r="L57" s="23" t="s">
        <v>184</v>
      </c>
    </row>
    <row r="58" spans="1:12" x14ac:dyDescent="0.25">
      <c r="A58" s="2">
        <f t="shared" si="0"/>
        <v>57</v>
      </c>
      <c r="B58" s="8" t="str">
        <f>HYPERLINK("http://cipapp.sandiego.gov/CIPDetail.aspx?ID="&amp;Forecast2[[#This Row],[Project Number]],C58)</f>
        <v>AC Water &amp; Sewer Group 1036 (S)</v>
      </c>
      <c r="C58" s="3" t="s">
        <v>240</v>
      </c>
      <c r="D58" s="20" t="s">
        <v>121</v>
      </c>
      <c r="E58" s="3" t="s">
        <v>76</v>
      </c>
      <c r="F58" s="3" t="s">
        <v>0</v>
      </c>
      <c r="G58" s="24">
        <v>525900</v>
      </c>
      <c r="H58" s="23">
        <v>652799.99999928998</v>
      </c>
      <c r="I58" s="23" t="s">
        <v>179</v>
      </c>
      <c r="J58" s="23" t="s">
        <v>185</v>
      </c>
      <c r="K58" s="23" t="s">
        <v>179</v>
      </c>
      <c r="L58" s="23" t="s">
        <v>184</v>
      </c>
    </row>
    <row r="59" spans="1:12" x14ac:dyDescent="0.25">
      <c r="A59" s="2">
        <f t="shared" si="0"/>
        <v>58</v>
      </c>
      <c r="B59" s="8" t="str">
        <f>HYPERLINK("http://cipapp.sandiego.gov/CIPDetail.aspx?ID="&amp;Forecast2[[#This Row],[Project Number]],C59)</f>
        <v>Coronado SB (27th SB-Madden)Rd Imp UU193</v>
      </c>
      <c r="C59" s="3" t="s">
        <v>241</v>
      </c>
      <c r="D59" s="20" t="s">
        <v>122</v>
      </c>
      <c r="E59" s="3" t="s">
        <v>191</v>
      </c>
      <c r="F59" s="3" t="s">
        <v>0</v>
      </c>
      <c r="G59" s="24">
        <v>268212.8</v>
      </c>
      <c r="H59" s="23">
        <v>337202.99999755702</v>
      </c>
      <c r="I59" s="23" t="s">
        <v>179</v>
      </c>
      <c r="J59" s="23" t="s">
        <v>180</v>
      </c>
      <c r="K59" s="23" t="s">
        <v>179</v>
      </c>
      <c r="L59" s="23" t="s">
        <v>181</v>
      </c>
    </row>
    <row r="60" spans="1:12" x14ac:dyDescent="0.25">
      <c r="A60" s="2">
        <f t="shared" si="0"/>
        <v>59</v>
      </c>
      <c r="B60" s="8" t="str">
        <f>HYPERLINK("http://cipapp.sandiego.gov/CIPDetail.aspx?ID="&amp;Forecast2[[#This Row],[Project Number]],C60)</f>
        <v>32nd St PHII (Market-Imp.) Rd Imp UU17</v>
      </c>
      <c r="C60" s="3" t="s">
        <v>242</v>
      </c>
      <c r="D60" s="19" t="s">
        <v>123</v>
      </c>
      <c r="E60" s="3" t="s">
        <v>191</v>
      </c>
      <c r="F60" s="3" t="s">
        <v>0</v>
      </c>
      <c r="G60" s="24">
        <v>268212.8</v>
      </c>
      <c r="H60" s="23">
        <v>337203</v>
      </c>
      <c r="I60" s="23" t="s">
        <v>179</v>
      </c>
      <c r="J60" s="23" t="s">
        <v>180</v>
      </c>
      <c r="K60" s="23" t="s">
        <v>179</v>
      </c>
      <c r="L60" s="23" t="s">
        <v>181</v>
      </c>
    </row>
    <row r="61" spans="1:12" x14ac:dyDescent="0.25">
      <c r="A61" s="2">
        <f t="shared" si="0"/>
        <v>60</v>
      </c>
      <c r="B61" s="8" t="str">
        <f>HYPERLINK("http://cipapp.sandiego.gov/CIPDetail.aspx?ID="&amp;Forecast2[[#This Row],[Project Number]],C61)</f>
        <v>Block 6DD1 (Clairemont Mesa)Rd Imp UU410</v>
      </c>
      <c r="C61" s="3" t="s">
        <v>243</v>
      </c>
      <c r="D61" s="19" t="s">
        <v>124</v>
      </c>
      <c r="E61" s="3" t="s">
        <v>191</v>
      </c>
      <c r="F61" s="3" t="s">
        <v>0</v>
      </c>
      <c r="G61" s="24">
        <v>1473215</v>
      </c>
      <c r="H61" s="23">
        <v>1884015.99942058</v>
      </c>
      <c r="I61" s="23" t="s">
        <v>179</v>
      </c>
      <c r="J61" s="23" t="s">
        <v>180</v>
      </c>
      <c r="K61" s="23" t="s">
        <v>179</v>
      </c>
      <c r="L61" s="23" t="s">
        <v>181</v>
      </c>
    </row>
    <row r="62" spans="1:12" x14ac:dyDescent="0.25">
      <c r="A62" s="2">
        <f t="shared" si="0"/>
        <v>61</v>
      </c>
      <c r="B62" s="8" t="str">
        <f>HYPERLINK("http://cipapp.sandiego.gov/CIPDetail.aspx?ID="&amp;Forecast2[[#This Row],[Project Number]],C62)</f>
        <v>32nd St PH I (Market-F St) Rd Imp UU386</v>
      </c>
      <c r="C62" s="3" t="s">
        <v>244</v>
      </c>
      <c r="D62" s="19" t="s">
        <v>125</v>
      </c>
      <c r="E62" s="3" t="s">
        <v>191</v>
      </c>
      <c r="F62" s="3" t="s">
        <v>0</v>
      </c>
      <c r="G62" s="24">
        <v>124122.35</v>
      </c>
      <c r="H62" s="23">
        <v>154689</v>
      </c>
      <c r="I62" s="23" t="s">
        <v>179</v>
      </c>
      <c r="J62" s="23" t="s">
        <v>180</v>
      </c>
      <c r="K62" s="23" t="s">
        <v>179</v>
      </c>
      <c r="L62" s="23" t="s">
        <v>181</v>
      </c>
    </row>
    <row r="63" spans="1:12" x14ac:dyDescent="0.25">
      <c r="A63" s="2">
        <f t="shared" si="0"/>
        <v>62</v>
      </c>
      <c r="B63" s="8" t="str">
        <f>HYPERLINK("http://cipapp.sandiego.gov/CIPDetail.aspx?ID="&amp;Forecast2[[#This Row],[Project Number]],C63)</f>
        <v>31st Street (Market-L ST) Rd Imp UU11</v>
      </c>
      <c r="C63" s="3" t="s">
        <v>245</v>
      </c>
      <c r="D63" s="19" t="s">
        <v>126</v>
      </c>
      <c r="E63" s="3" t="s">
        <v>191</v>
      </c>
      <c r="F63" s="3" t="s">
        <v>0</v>
      </c>
      <c r="G63" s="24">
        <v>286745</v>
      </c>
      <c r="H63" s="23">
        <v>366701.99988722202</v>
      </c>
      <c r="I63" s="23" t="s">
        <v>179</v>
      </c>
      <c r="J63" s="23" t="s">
        <v>180</v>
      </c>
      <c r="K63" s="23" t="s">
        <v>179</v>
      </c>
      <c r="L63" s="23" t="s">
        <v>181</v>
      </c>
    </row>
    <row r="64" spans="1:12" x14ac:dyDescent="0.25">
      <c r="A64" s="2">
        <f t="shared" si="0"/>
        <v>63</v>
      </c>
      <c r="B64" s="8" t="str">
        <f>HYPERLINK("http://cipapp.sandiego.gov/CIPDetail.aspx?ID="&amp;Forecast2[[#This Row],[Project Number]],C64)</f>
        <v>Cass (Grand-Pacific Bch Dr) Rd Imp UU143</v>
      </c>
      <c r="C64" s="3" t="s">
        <v>246</v>
      </c>
      <c r="D64" s="19" t="s">
        <v>127</v>
      </c>
      <c r="E64" s="3" t="s">
        <v>191</v>
      </c>
      <c r="F64" s="3" t="s">
        <v>0</v>
      </c>
      <c r="G64" s="24">
        <v>109924</v>
      </c>
      <c r="H64" s="23">
        <v>140574.999956769</v>
      </c>
      <c r="I64" s="23" t="s">
        <v>179</v>
      </c>
      <c r="J64" s="23" t="s">
        <v>180</v>
      </c>
      <c r="K64" s="23" t="s">
        <v>179</v>
      </c>
      <c r="L64" s="23" t="s">
        <v>181</v>
      </c>
    </row>
    <row r="65" spans="1:12" x14ac:dyDescent="0.25">
      <c r="A65" s="2">
        <f t="shared" si="0"/>
        <v>64</v>
      </c>
      <c r="B65" s="8" t="str">
        <f>HYPERLINK("http://cipapp.sandiego.gov/CIPDetail.aspx?ID="&amp;Forecast2[[#This Row],[Project Number]],C65)</f>
        <v>25th (SB) (Coronado-Grove) Rd Imp UU995</v>
      </c>
      <c r="C65" s="3" t="s">
        <v>247</v>
      </c>
      <c r="D65" s="22" t="s">
        <v>128</v>
      </c>
      <c r="E65" s="3" t="s">
        <v>191</v>
      </c>
      <c r="F65" s="3" t="s">
        <v>0</v>
      </c>
      <c r="G65" s="24">
        <v>88173</v>
      </c>
      <c r="H65" s="23">
        <v>112760.99996532001</v>
      </c>
      <c r="I65" s="23" t="s">
        <v>179</v>
      </c>
      <c r="J65" s="23" t="s">
        <v>180</v>
      </c>
      <c r="K65" s="23" t="s">
        <v>179</v>
      </c>
      <c r="L65" s="23" t="s">
        <v>181</v>
      </c>
    </row>
    <row r="66" spans="1:12" x14ac:dyDescent="0.25">
      <c r="A66" s="2">
        <f t="shared" si="0"/>
        <v>65</v>
      </c>
      <c r="B66" s="8" t="str">
        <f>HYPERLINK("http://cipapp.sandiego.gov/CIPDetail.aspx?ID="&amp;Forecast2[[#This Row],[Project Number]],C66)</f>
        <v>Hughes St (58th St-Jodi St) Rd Imp UU101</v>
      </c>
      <c r="C66" s="3" t="s">
        <v>248</v>
      </c>
      <c r="D66" s="20" t="s">
        <v>129</v>
      </c>
      <c r="E66" s="3" t="s">
        <v>191</v>
      </c>
      <c r="F66" s="3" t="s">
        <v>0</v>
      </c>
      <c r="G66" s="24">
        <v>208247</v>
      </c>
      <c r="H66" s="23">
        <v>266316.99991809402</v>
      </c>
      <c r="I66" s="23" t="s">
        <v>179</v>
      </c>
      <c r="J66" s="23" t="s">
        <v>180</v>
      </c>
      <c r="K66" s="23" t="s">
        <v>179</v>
      </c>
      <c r="L66" s="23" t="s">
        <v>181</v>
      </c>
    </row>
    <row r="67" spans="1:12" x14ac:dyDescent="0.25">
      <c r="A67" s="2">
        <f t="shared" si="0"/>
        <v>66</v>
      </c>
      <c r="B67" s="8" t="str">
        <f>HYPERLINK("http://cipapp.sandiego.gov/CIPDetail.aspx?ID="&amp;Forecast2[[#This Row],[Project Number]],C67)</f>
        <v>Block 1M (La Jolla 4) Rd Imp UU659</v>
      </c>
      <c r="C67" s="3" t="s">
        <v>249</v>
      </c>
      <c r="D67" s="19" t="s">
        <v>130</v>
      </c>
      <c r="E67" s="3" t="s">
        <v>191</v>
      </c>
      <c r="F67" s="3" t="s">
        <v>0</v>
      </c>
      <c r="G67" s="24">
        <v>817563</v>
      </c>
      <c r="H67" s="23">
        <v>1087358</v>
      </c>
      <c r="I67" s="23" t="s">
        <v>179</v>
      </c>
      <c r="J67" s="23" t="s">
        <v>180</v>
      </c>
      <c r="K67" s="23" t="s">
        <v>179</v>
      </c>
      <c r="L67" s="23" t="s">
        <v>181</v>
      </c>
    </row>
    <row r="68" spans="1:12" x14ac:dyDescent="0.25">
      <c r="A68" s="2">
        <f t="shared" ref="A68:A131" si="1">A67+1</f>
        <v>67</v>
      </c>
      <c r="B68" s="8" t="str">
        <f>HYPERLINK("http://cipapp.sandiego.gov/CIPDetail.aspx?ID="&amp;Forecast2[[#This Row],[Project Number]],C68)</f>
        <v>54th-Market to Santa margarita Sidwlk</v>
      </c>
      <c r="C68" s="3" t="s">
        <v>250</v>
      </c>
      <c r="D68" s="20" t="s">
        <v>131</v>
      </c>
      <c r="E68" s="3" t="s">
        <v>199</v>
      </c>
      <c r="F68" s="3" t="s">
        <v>0</v>
      </c>
      <c r="G68" s="24">
        <v>394900</v>
      </c>
      <c r="H68" s="23">
        <v>694099.99982843804</v>
      </c>
      <c r="I68" s="23" t="s">
        <v>179</v>
      </c>
      <c r="J68" s="23" t="s">
        <v>180</v>
      </c>
      <c r="K68" s="23" t="s">
        <v>179</v>
      </c>
      <c r="L68" s="23" t="s">
        <v>181</v>
      </c>
    </row>
    <row r="69" spans="1:12" x14ac:dyDescent="0.25">
      <c r="A69" s="2">
        <f t="shared" si="1"/>
        <v>68</v>
      </c>
      <c r="B69" s="8" t="str">
        <f>HYPERLINK("http://cipapp.sandiego.gov/CIPDetail.aspx?ID="&amp;Forecast2[[#This Row],[Project Number]],C69)</f>
        <v>ADACA Woodman St-Cielo to Pagel Pl Sidwl</v>
      </c>
      <c r="C69" s="3" t="s">
        <v>251</v>
      </c>
      <c r="D69" s="19" t="s">
        <v>132</v>
      </c>
      <c r="E69" s="3" t="s">
        <v>196</v>
      </c>
      <c r="F69" s="3" t="s">
        <v>0</v>
      </c>
      <c r="G69" s="24">
        <v>525260.99997001805</v>
      </c>
      <c r="H69" s="23">
        <v>926799.99981146003</v>
      </c>
      <c r="I69" s="23" t="s">
        <v>179</v>
      </c>
      <c r="J69" s="23" t="s">
        <v>185</v>
      </c>
      <c r="K69" s="23" t="s">
        <v>179</v>
      </c>
      <c r="L69" s="23" t="s">
        <v>184</v>
      </c>
    </row>
    <row r="70" spans="1:12" x14ac:dyDescent="0.25">
      <c r="A70" s="2">
        <f t="shared" si="1"/>
        <v>69</v>
      </c>
      <c r="B70" s="8" t="str">
        <f>HYPERLINK("http://cipapp.sandiego.gov/CIPDetail.aspx?ID="&amp;Forecast2[[#This Row],[Project Number]],C70)</f>
        <v>Talmadge AC Water Main Replacement</v>
      </c>
      <c r="C70" s="3" t="s">
        <v>252</v>
      </c>
      <c r="D70" s="7" t="s">
        <v>133</v>
      </c>
      <c r="E70" s="3" t="s">
        <v>75</v>
      </c>
      <c r="F70" s="3" t="s">
        <v>0</v>
      </c>
      <c r="G70" s="24">
        <v>814100</v>
      </c>
      <c r="H70" s="23">
        <v>1194099.9997284999</v>
      </c>
      <c r="I70" s="23" t="s">
        <v>179</v>
      </c>
      <c r="J70" s="23" t="s">
        <v>185</v>
      </c>
      <c r="K70" s="23" t="s">
        <v>179</v>
      </c>
      <c r="L70" s="23" t="s">
        <v>184</v>
      </c>
    </row>
    <row r="71" spans="1:12" x14ac:dyDescent="0.25">
      <c r="A71" s="2">
        <f t="shared" si="1"/>
        <v>70</v>
      </c>
      <c r="B71" s="8" t="str">
        <f>HYPERLINK("http://cipapp.sandiego.gov/CIPDetail.aspx?ID="&amp;Forecast2[[#This Row],[Project Number]],C71)</f>
        <v>Clairemont Mesa E Improv 1 (W)</v>
      </c>
      <c r="C71" s="3" t="s">
        <v>253</v>
      </c>
      <c r="D71" s="19" t="s">
        <v>134</v>
      </c>
      <c r="E71" s="3" t="s">
        <v>75</v>
      </c>
      <c r="F71" s="3" t="s">
        <v>0</v>
      </c>
      <c r="G71" s="24">
        <v>2194500</v>
      </c>
      <c r="H71" s="23">
        <v>2927199.9997891602</v>
      </c>
      <c r="I71" s="23" t="s">
        <v>179</v>
      </c>
      <c r="J71" s="23" t="s">
        <v>181</v>
      </c>
      <c r="K71" s="23" t="s">
        <v>179</v>
      </c>
      <c r="L71" s="23" t="s">
        <v>184</v>
      </c>
    </row>
    <row r="72" spans="1:12" x14ac:dyDescent="0.25">
      <c r="A72" s="2">
        <f t="shared" si="1"/>
        <v>71</v>
      </c>
      <c r="B72" s="8" t="str">
        <f>HYPERLINK("http://cipapp.sandiego.gov/CIPDetail.aspx?ID="&amp;Forecast2[[#This Row],[Project Number]],C72)</f>
        <v>Clairemont Mesa E Improv 1 (S)</v>
      </c>
      <c r="C72" s="3" t="s">
        <v>254</v>
      </c>
      <c r="D72" s="22" t="s">
        <v>135</v>
      </c>
      <c r="E72" s="3" t="s">
        <v>76</v>
      </c>
      <c r="F72" s="3" t="s">
        <v>0</v>
      </c>
      <c r="G72" s="24">
        <v>4017500</v>
      </c>
      <c r="H72" s="23">
        <v>5327699.9996372098</v>
      </c>
      <c r="I72" s="23" t="s">
        <v>179</v>
      </c>
      <c r="J72" s="23" t="s">
        <v>181</v>
      </c>
      <c r="K72" s="23" t="s">
        <v>179</v>
      </c>
      <c r="L72" s="23" t="s">
        <v>184</v>
      </c>
    </row>
    <row r="73" spans="1:12" x14ac:dyDescent="0.25">
      <c r="A73" s="2">
        <f t="shared" si="1"/>
        <v>72</v>
      </c>
      <c r="B73" s="8" t="str">
        <f>HYPERLINK("http://cipapp.sandiego.gov/CIPDetail.aspx?ID="&amp;Forecast2[[#This Row],[Project Number]],C73)</f>
        <v>Pipeline Rehabilitation AY-1</v>
      </c>
      <c r="C73" s="3" t="s">
        <v>255</v>
      </c>
      <c r="D73" s="19" t="s">
        <v>136</v>
      </c>
      <c r="E73" s="3" t="s">
        <v>76</v>
      </c>
      <c r="F73" s="3" t="s">
        <v>0</v>
      </c>
      <c r="G73" s="24">
        <v>6561800</v>
      </c>
      <c r="H73" s="23">
        <v>7841499.9999996396</v>
      </c>
      <c r="I73" s="23" t="s">
        <v>183</v>
      </c>
      <c r="J73" s="23" t="s">
        <v>184</v>
      </c>
      <c r="K73" s="23" t="s">
        <v>179</v>
      </c>
      <c r="L73" s="23" t="s">
        <v>185</v>
      </c>
    </row>
    <row r="74" spans="1:12" x14ac:dyDescent="0.25">
      <c r="A74" s="2">
        <f t="shared" si="1"/>
        <v>73</v>
      </c>
      <c r="B74" s="8" t="str">
        <f>HYPERLINK("http://cipapp.sandiego.gov/CIPDetail.aspx?ID="&amp;Forecast2[[#This Row],[Project Number]],C74)</f>
        <v>Adult Fitness Course East Shore</v>
      </c>
      <c r="C74" s="3" t="s">
        <v>256</v>
      </c>
      <c r="D74" s="19" t="s">
        <v>137</v>
      </c>
      <c r="E74" s="3" t="s">
        <v>231</v>
      </c>
      <c r="F74" s="3" t="s">
        <v>0</v>
      </c>
      <c r="G74" s="24">
        <v>1059999.9970079099</v>
      </c>
      <c r="H74" s="23">
        <v>1953999.9961904101</v>
      </c>
      <c r="I74" s="23" t="s">
        <v>183</v>
      </c>
      <c r="J74" s="23" t="s">
        <v>184</v>
      </c>
      <c r="K74" s="23" t="s">
        <v>179</v>
      </c>
      <c r="L74" s="23" t="s">
        <v>180</v>
      </c>
    </row>
    <row r="75" spans="1:12" x14ac:dyDescent="0.25">
      <c r="A75" s="2">
        <f t="shared" si="1"/>
        <v>74</v>
      </c>
      <c r="B75" s="8" t="str">
        <f>HYPERLINK("http://cipapp.sandiego.gov/CIPDetail.aspx?ID="&amp;Forecast2[[#This Row],[Project Number]],C75)</f>
        <v>Tecolote North Parking Lot Improvements</v>
      </c>
      <c r="C75" s="3" t="s">
        <v>257</v>
      </c>
      <c r="D75" s="21" t="s">
        <v>138</v>
      </c>
      <c r="E75" s="3" t="s">
        <v>231</v>
      </c>
      <c r="F75" s="3" t="s">
        <v>0</v>
      </c>
      <c r="G75" s="24">
        <v>443999.99874670902</v>
      </c>
      <c r="H75" s="23">
        <v>868999.99832120899</v>
      </c>
      <c r="I75" s="23" t="s">
        <v>183</v>
      </c>
      <c r="J75" s="23" t="s">
        <v>184</v>
      </c>
      <c r="K75" s="23" t="s">
        <v>179</v>
      </c>
      <c r="L75" s="23" t="s">
        <v>180</v>
      </c>
    </row>
    <row r="76" spans="1:12" x14ac:dyDescent="0.25">
      <c r="A76" s="2">
        <f t="shared" si="1"/>
        <v>75</v>
      </c>
      <c r="B76" s="8" t="str">
        <f>HYPERLINK("http://cipapp.sandiego.gov/CIPDetail.aspx?ID="&amp;Forecast2[[#This Row],[Project Number]],C76)</f>
        <v>Tecolote North Playground Improvements</v>
      </c>
      <c r="C76" s="3" t="s">
        <v>258</v>
      </c>
      <c r="D76" s="21" t="s">
        <v>139</v>
      </c>
      <c r="E76" s="3" t="s">
        <v>231</v>
      </c>
      <c r="F76" s="3" t="s">
        <v>0</v>
      </c>
      <c r="G76" s="24">
        <v>1269009.99698255</v>
      </c>
      <c r="H76" s="23">
        <v>1779999.99698255</v>
      </c>
      <c r="I76" s="23" t="s">
        <v>183</v>
      </c>
      <c r="J76" s="23" t="s">
        <v>184</v>
      </c>
      <c r="K76" s="23" t="s">
        <v>179</v>
      </c>
      <c r="L76" s="23" t="s">
        <v>180</v>
      </c>
    </row>
    <row r="77" spans="1:12" x14ac:dyDescent="0.25">
      <c r="A77" s="2">
        <f t="shared" si="1"/>
        <v>76</v>
      </c>
      <c r="B77" s="8" t="str">
        <f>HYPERLINK("http://cipapp.sandiego.gov/CIPDetail.aspx?ID="&amp;Forecast2[[#This Row],[Project Number]],C77)</f>
        <v>Tecolote North Comfort Station Imp</v>
      </c>
      <c r="C77" s="3" t="s">
        <v>259</v>
      </c>
      <c r="D77" s="17" t="s">
        <v>140</v>
      </c>
      <c r="E77" s="3" t="s">
        <v>231</v>
      </c>
      <c r="F77" s="3" t="s">
        <v>0</v>
      </c>
      <c r="G77" s="24">
        <v>1032299.9970861</v>
      </c>
      <c r="H77" s="23">
        <v>1962999.9961028099</v>
      </c>
      <c r="I77" s="23" t="s">
        <v>183</v>
      </c>
      <c r="J77" s="23" t="s">
        <v>184</v>
      </c>
      <c r="K77" s="23" t="s">
        <v>179</v>
      </c>
      <c r="L77" s="23" t="s">
        <v>180</v>
      </c>
    </row>
    <row r="78" spans="1:12" x14ac:dyDescent="0.25">
      <c r="A78" s="2">
        <f t="shared" si="1"/>
        <v>77</v>
      </c>
      <c r="B78" s="8" t="str">
        <f>HYPERLINK("http://cipapp.sandiego.gov/CIPDetail.aspx?ID="&amp;Forecast2[[#This Row],[Project Number]],C78)</f>
        <v>OB Dog Beach Accessibility Improvements</v>
      </c>
      <c r="C78" s="3" t="s">
        <v>260</v>
      </c>
      <c r="D78" s="17" t="s">
        <v>141</v>
      </c>
      <c r="E78" s="3" t="s">
        <v>231</v>
      </c>
      <c r="F78" s="3" t="s">
        <v>73</v>
      </c>
      <c r="G78" s="24">
        <v>759805.666589509</v>
      </c>
      <c r="H78" s="23">
        <v>1143305.6660891599</v>
      </c>
      <c r="I78" s="23" t="s">
        <v>183</v>
      </c>
      <c r="J78" s="23" t="s">
        <v>184</v>
      </c>
      <c r="K78" s="23" t="s">
        <v>179</v>
      </c>
      <c r="L78" s="23" t="s">
        <v>180</v>
      </c>
    </row>
    <row r="79" spans="1:12" x14ac:dyDescent="0.25">
      <c r="A79" s="2">
        <f t="shared" si="1"/>
        <v>78</v>
      </c>
      <c r="B79" s="8" t="str">
        <f>HYPERLINK("http://cipapp.sandiego.gov/CIPDetail.aspx?ID="&amp;Forecast2[[#This Row],[Project Number]],C79)</f>
        <v>Sidewalk Replacement Group 1902-CM &amp; LJ</v>
      </c>
      <c r="C79" s="3" t="s">
        <v>64</v>
      </c>
      <c r="D79" s="17" t="s">
        <v>22</v>
      </c>
      <c r="E79" s="3" t="s">
        <v>191</v>
      </c>
      <c r="F79" s="3" t="s">
        <v>0</v>
      </c>
      <c r="G79" s="24">
        <v>2500000</v>
      </c>
      <c r="H79" s="23">
        <v>3000000</v>
      </c>
      <c r="I79" s="23" t="s">
        <v>183</v>
      </c>
      <c r="J79" s="23" t="s">
        <v>184</v>
      </c>
      <c r="K79" s="23" t="s">
        <v>179</v>
      </c>
      <c r="L79" s="23" t="s">
        <v>180</v>
      </c>
    </row>
    <row r="80" spans="1:12" x14ac:dyDescent="0.25">
      <c r="A80" s="2">
        <f t="shared" si="1"/>
        <v>79</v>
      </c>
      <c r="B80" s="8" t="str">
        <f>HYPERLINK("http://cipapp.sandiego.gov/CIPDetail.aspx?ID="&amp;Forecast2[[#This Row],[Project Number]],C80)</f>
        <v>Sidewalk Replacement Group 1903-SE &amp; CH</v>
      </c>
      <c r="C80" s="3" t="s">
        <v>57</v>
      </c>
      <c r="D80" s="21" t="s">
        <v>23</v>
      </c>
      <c r="E80" s="3" t="s">
        <v>191</v>
      </c>
      <c r="F80" s="3" t="s">
        <v>0</v>
      </c>
      <c r="G80" s="24">
        <v>1000000</v>
      </c>
      <c r="H80" s="23">
        <v>1400000</v>
      </c>
      <c r="I80" s="23" t="s">
        <v>183</v>
      </c>
      <c r="J80" s="23" t="s">
        <v>184</v>
      </c>
      <c r="K80" s="23" t="s">
        <v>179</v>
      </c>
      <c r="L80" s="23" t="s">
        <v>180</v>
      </c>
    </row>
    <row r="81" spans="1:12" x14ac:dyDescent="0.25">
      <c r="A81" s="2">
        <f t="shared" si="1"/>
        <v>80</v>
      </c>
      <c r="B81" s="8" t="str">
        <f>HYPERLINK("http://cipapp.sandiego.gov/CIPDetail.aspx?ID="&amp;Forecast2[[#This Row],[Project Number]],C81)</f>
        <v>Tecolote South Comfort Station Imp</v>
      </c>
      <c r="C81" s="3" t="s">
        <v>261</v>
      </c>
      <c r="D81" s="19" t="s">
        <v>142</v>
      </c>
      <c r="E81" s="3" t="s">
        <v>231</v>
      </c>
      <c r="F81" s="3" t="s">
        <v>0</v>
      </c>
      <c r="G81" s="24">
        <v>1012320</v>
      </c>
      <c r="H81" s="23">
        <v>1930999.9990325801</v>
      </c>
      <c r="I81" s="23" t="s">
        <v>183</v>
      </c>
      <c r="J81" s="23" t="s">
        <v>184</v>
      </c>
      <c r="K81" s="23" t="s">
        <v>179</v>
      </c>
      <c r="L81" s="23" t="s">
        <v>180</v>
      </c>
    </row>
    <row r="82" spans="1:12" x14ac:dyDescent="0.25">
      <c r="A82" s="2">
        <f t="shared" si="1"/>
        <v>81</v>
      </c>
      <c r="B82" s="8" t="str">
        <f>HYPERLINK("http://cipapp.sandiego.gov/CIPDetail.aspx?ID="&amp;Forecast2[[#This Row],[Project Number]],C82)</f>
        <v>Tecolote South Parking Lot Improvements</v>
      </c>
      <c r="C82" s="3" t="s">
        <v>262</v>
      </c>
      <c r="D82" s="19" t="s">
        <v>143</v>
      </c>
      <c r="E82" s="3" t="s">
        <v>231</v>
      </c>
      <c r="F82" s="3" t="s">
        <v>0</v>
      </c>
      <c r="G82" s="24">
        <v>263624.99989277101</v>
      </c>
      <c r="H82" s="23">
        <v>527999.99964013102</v>
      </c>
      <c r="I82" s="23" t="s">
        <v>183</v>
      </c>
      <c r="J82" s="23" t="s">
        <v>184</v>
      </c>
      <c r="K82" s="23" t="s">
        <v>179</v>
      </c>
      <c r="L82" s="23" t="s">
        <v>180</v>
      </c>
    </row>
    <row r="83" spans="1:12" x14ac:dyDescent="0.25">
      <c r="A83" s="2">
        <f t="shared" si="1"/>
        <v>82</v>
      </c>
      <c r="B83" s="8" t="str">
        <f>HYPERLINK("http://cipapp.sandiego.gov/CIPDetail.aspx?ID="&amp;Forecast2[[#This Row],[Project Number]],C83)</f>
        <v>Crown Point Playground Improvements</v>
      </c>
      <c r="C83" s="3" t="s">
        <v>263</v>
      </c>
      <c r="D83" s="17" t="s">
        <v>144</v>
      </c>
      <c r="E83" s="3" t="s">
        <v>231</v>
      </c>
      <c r="F83" s="3" t="s">
        <v>0</v>
      </c>
      <c r="G83" s="24">
        <v>1077924</v>
      </c>
      <c r="H83" s="23">
        <v>1960000</v>
      </c>
      <c r="I83" s="23" t="s">
        <v>179</v>
      </c>
      <c r="J83" s="23" t="s">
        <v>180</v>
      </c>
      <c r="K83" s="23" t="s">
        <v>179</v>
      </c>
      <c r="L83" s="23" t="s">
        <v>181</v>
      </c>
    </row>
    <row r="84" spans="1:12" x14ac:dyDescent="0.25">
      <c r="A84" s="2">
        <f t="shared" si="1"/>
        <v>83</v>
      </c>
      <c r="B84" s="8" t="str">
        <f>HYPERLINK("http://cipapp.sandiego.gov/CIPDetail.aspx?ID="&amp;Forecast2[[#This Row],[Project Number]],C84)</f>
        <v>Crown Point Parking Lot Improvements</v>
      </c>
      <c r="C84" s="3" t="s">
        <v>264</v>
      </c>
      <c r="D84" s="19" t="s">
        <v>145</v>
      </c>
      <c r="E84" s="3" t="s">
        <v>231</v>
      </c>
      <c r="F84" s="3" t="s">
        <v>0</v>
      </c>
      <c r="G84" s="24">
        <v>907500</v>
      </c>
      <c r="H84" s="23">
        <v>1557000</v>
      </c>
      <c r="I84" s="23" t="s">
        <v>179</v>
      </c>
      <c r="J84" s="23" t="s">
        <v>180</v>
      </c>
      <c r="K84" s="23" t="s">
        <v>179</v>
      </c>
      <c r="L84" s="23" t="s">
        <v>181</v>
      </c>
    </row>
    <row r="85" spans="1:12" x14ac:dyDescent="0.25">
      <c r="A85" s="2">
        <f t="shared" si="1"/>
        <v>84</v>
      </c>
      <c r="B85" s="8" t="str">
        <f>HYPERLINK("http://cipapp.sandiego.gov/CIPDetail.aspx?ID="&amp;Forecast2[[#This Row],[Project Number]],C85)</f>
        <v>Santa Clara Playground Improvements</v>
      </c>
      <c r="C85" s="3" t="s">
        <v>265</v>
      </c>
      <c r="D85" s="19" t="s">
        <v>146</v>
      </c>
      <c r="E85" s="3" t="s">
        <v>231</v>
      </c>
      <c r="F85" s="3" t="s">
        <v>0</v>
      </c>
      <c r="G85" s="24">
        <v>1377008.99484792</v>
      </c>
      <c r="H85" s="23">
        <v>1959999.99484792</v>
      </c>
      <c r="I85" s="23" t="s">
        <v>183</v>
      </c>
      <c r="J85" s="23" t="s">
        <v>184</v>
      </c>
      <c r="K85" s="23" t="s">
        <v>179</v>
      </c>
      <c r="L85" s="23" t="s">
        <v>185</v>
      </c>
    </row>
    <row r="86" spans="1:12" x14ac:dyDescent="0.25">
      <c r="A86" s="2">
        <f t="shared" si="1"/>
        <v>85</v>
      </c>
      <c r="B86" s="8" t="str">
        <f>HYPERLINK("http://cipapp.sandiego.gov/CIPDetail.aspx?ID="&amp;Forecast2[[#This Row],[Project Number]],C86)</f>
        <v>Santa Clara Comfort Station Improvements</v>
      </c>
      <c r="C86" s="3" t="s">
        <v>266</v>
      </c>
      <c r="D86" s="21" t="s">
        <v>147</v>
      </c>
      <c r="E86" s="3" t="s">
        <v>231</v>
      </c>
      <c r="F86" s="3" t="s">
        <v>0</v>
      </c>
      <c r="G86" s="24">
        <v>506136.99892531999</v>
      </c>
      <c r="H86" s="23">
        <v>749999.99892091705</v>
      </c>
      <c r="I86" s="23" t="s">
        <v>183</v>
      </c>
      <c r="J86" s="23" t="s">
        <v>184</v>
      </c>
      <c r="K86" s="23" t="s">
        <v>179</v>
      </c>
      <c r="L86" s="23" t="s">
        <v>185</v>
      </c>
    </row>
    <row r="87" spans="1:12" x14ac:dyDescent="0.25">
      <c r="A87" s="2">
        <f t="shared" si="1"/>
        <v>86</v>
      </c>
      <c r="B87" s="8" t="str">
        <f>HYPERLINK("http://cipapp.sandiego.gov/CIPDetail.aspx?ID="&amp;Forecast2[[#This Row],[Project Number]],C87)</f>
        <v>SBWRP Variable Frequency Drive Repl</v>
      </c>
      <c r="C87" s="3" t="s">
        <v>267</v>
      </c>
      <c r="D87" s="19" t="s">
        <v>148</v>
      </c>
      <c r="E87" s="3" t="s">
        <v>76</v>
      </c>
      <c r="F87" s="3" t="s">
        <v>0</v>
      </c>
      <c r="G87" s="24">
        <v>104000</v>
      </c>
      <c r="H87" s="23">
        <v>955499.99998492596</v>
      </c>
      <c r="I87" s="23" t="s">
        <v>183</v>
      </c>
      <c r="J87" s="23" t="s">
        <v>184</v>
      </c>
      <c r="K87" s="23" t="s">
        <v>179</v>
      </c>
      <c r="L87" s="23" t="s">
        <v>181</v>
      </c>
    </row>
    <row r="88" spans="1:12" x14ac:dyDescent="0.25">
      <c r="A88" s="2">
        <f t="shared" si="1"/>
        <v>87</v>
      </c>
      <c r="B88" s="8" t="str">
        <f>HYPERLINK("http://cipapp.sandiego.gov/CIPDetail.aspx?ID="&amp;Forecast2[[#This Row],[Project Number]],C88)</f>
        <v>Bay Ho Improv 1 (S)</v>
      </c>
      <c r="C88" s="3" t="s">
        <v>268</v>
      </c>
      <c r="D88" s="19" t="s">
        <v>149</v>
      </c>
      <c r="E88" s="3" t="s">
        <v>76</v>
      </c>
      <c r="F88" s="3" t="s">
        <v>0</v>
      </c>
      <c r="G88" s="24">
        <v>5068300</v>
      </c>
      <c r="H88" s="23">
        <v>8464999.9983076602</v>
      </c>
      <c r="I88" s="23" t="s">
        <v>183</v>
      </c>
      <c r="J88" s="23" t="s">
        <v>184</v>
      </c>
      <c r="K88" s="23" t="s">
        <v>179</v>
      </c>
      <c r="L88" s="23" t="s">
        <v>185</v>
      </c>
    </row>
    <row r="89" spans="1:12" x14ac:dyDescent="0.25">
      <c r="A89" s="2">
        <f t="shared" si="1"/>
        <v>88</v>
      </c>
      <c r="B89" s="8" t="str">
        <f>HYPERLINK("http://cipapp.sandiego.gov/CIPDetail.aspx?ID="&amp;Forecast2[[#This Row],[Project Number]],C89)</f>
        <v>Accelerated MH Referral Group 1</v>
      </c>
      <c r="C89" s="3" t="s">
        <v>269</v>
      </c>
      <c r="D89" s="17" t="s">
        <v>150</v>
      </c>
      <c r="E89" s="3" t="s">
        <v>76</v>
      </c>
      <c r="F89" s="3" t="s">
        <v>0</v>
      </c>
      <c r="G89" s="24">
        <v>690745</v>
      </c>
      <c r="H89" s="23">
        <v>913547.999913687</v>
      </c>
      <c r="I89" s="23" t="s">
        <v>179</v>
      </c>
      <c r="J89" s="23" t="s">
        <v>180</v>
      </c>
      <c r="K89" s="23" t="s">
        <v>179</v>
      </c>
      <c r="L89" s="23" t="s">
        <v>185</v>
      </c>
    </row>
    <row r="90" spans="1:12" x14ac:dyDescent="0.25">
      <c r="A90" s="2">
        <f t="shared" si="1"/>
        <v>89</v>
      </c>
      <c r="B90" s="8" t="str">
        <f>HYPERLINK("http://cipapp.sandiego.gov/CIPDetail.aspx?ID="&amp;Forecast2[[#This Row],[Project Number]],C90)</f>
        <v>Sewer Rehab 1051A</v>
      </c>
      <c r="C90" s="3" t="s">
        <v>270</v>
      </c>
      <c r="D90" s="17" t="s">
        <v>151</v>
      </c>
      <c r="E90" s="3" t="s">
        <v>76</v>
      </c>
      <c r="F90" s="3" t="s">
        <v>0</v>
      </c>
      <c r="G90" s="24">
        <v>126199.999383341</v>
      </c>
      <c r="H90" s="23">
        <v>178199.999318591</v>
      </c>
      <c r="I90" s="23" t="s">
        <v>179</v>
      </c>
      <c r="J90" s="23" t="s">
        <v>185</v>
      </c>
      <c r="K90" s="23" t="s">
        <v>179</v>
      </c>
      <c r="L90" s="23" t="s">
        <v>184</v>
      </c>
    </row>
    <row r="91" spans="1:12" x14ac:dyDescent="0.25">
      <c r="A91" s="2">
        <f t="shared" si="1"/>
        <v>90</v>
      </c>
      <c r="B91" s="8" t="str">
        <f>HYPERLINK("http://cipapp.sandiego.gov/CIPDetail.aspx?ID="&amp;Forecast2[[#This Row],[Project Number]],C91)</f>
        <v>Sunset Point Parking Lot Improvements</v>
      </c>
      <c r="C91" s="3" t="s">
        <v>66</v>
      </c>
      <c r="D91" s="17" t="s">
        <v>43</v>
      </c>
      <c r="E91" s="3" t="s">
        <v>231</v>
      </c>
      <c r="F91" s="3" t="s">
        <v>73</v>
      </c>
      <c r="G91" s="24">
        <v>249999.99924715899</v>
      </c>
      <c r="H91" s="23">
        <v>449999.99918435997</v>
      </c>
      <c r="I91" s="23" t="s">
        <v>179</v>
      </c>
      <c r="J91" s="23" t="s">
        <v>181</v>
      </c>
      <c r="K91" s="23" t="s">
        <v>179</v>
      </c>
      <c r="L91" s="23" t="s">
        <v>184</v>
      </c>
    </row>
    <row r="92" spans="1:12" x14ac:dyDescent="0.25">
      <c r="A92" s="2">
        <f t="shared" si="1"/>
        <v>91</v>
      </c>
      <c r="B92" s="8" t="str">
        <f>HYPERLINK("http://cipapp.sandiego.gov/CIPDetail.aspx?ID="&amp;Forecast2[[#This Row],[Project Number]],C92)</f>
        <v>AC Water and Sewer Group 1052A (W)</v>
      </c>
      <c r="C92" s="3" t="s">
        <v>271</v>
      </c>
      <c r="D92" s="20" t="s">
        <v>152</v>
      </c>
      <c r="E92" s="3" t="s">
        <v>75</v>
      </c>
      <c r="F92" s="3" t="s">
        <v>272</v>
      </c>
      <c r="G92" s="24">
        <v>3502400</v>
      </c>
      <c r="H92" s="23">
        <v>5182899.6178161902</v>
      </c>
      <c r="I92" s="23" t="s">
        <v>179</v>
      </c>
      <c r="J92" s="23" t="s">
        <v>185</v>
      </c>
      <c r="K92" s="23" t="s">
        <v>179</v>
      </c>
      <c r="L92" s="23" t="s">
        <v>184</v>
      </c>
    </row>
    <row r="93" spans="1:12" x14ac:dyDescent="0.25">
      <c r="A93" s="2">
        <f t="shared" si="1"/>
        <v>92</v>
      </c>
      <c r="B93" s="8" t="str">
        <f>HYPERLINK("http://cipapp.sandiego.gov/CIPDetail.aspx?ID="&amp;Forecast2[[#This Row],[Project Number]],C93)</f>
        <v>AC Water &amp; Sewer Group 1052A (S)</v>
      </c>
      <c r="C93" s="3" t="s">
        <v>273</v>
      </c>
      <c r="D93" s="20" t="s">
        <v>153</v>
      </c>
      <c r="E93" s="3" t="s">
        <v>76</v>
      </c>
      <c r="F93" s="3" t="s">
        <v>272</v>
      </c>
      <c r="G93" s="24">
        <v>1923000</v>
      </c>
      <c r="H93" s="23">
        <v>2814099.7927995399</v>
      </c>
      <c r="I93" s="23" t="s">
        <v>179</v>
      </c>
      <c r="J93" s="23" t="s">
        <v>185</v>
      </c>
      <c r="K93" s="23" t="s">
        <v>179</v>
      </c>
      <c r="L93" s="23" t="s">
        <v>184</v>
      </c>
    </row>
    <row r="94" spans="1:12" x14ac:dyDescent="0.25">
      <c r="A94" s="2">
        <f t="shared" si="1"/>
        <v>93</v>
      </c>
      <c r="B94" s="8" t="str">
        <f>HYPERLINK("http://cipapp.sandiego.gov/CIPDetail.aspx?ID="&amp;Forecast2[[#This Row],[Project Number]],C94)</f>
        <v>Storm Drain at MBC</v>
      </c>
      <c r="C94" s="3" t="s">
        <v>274</v>
      </c>
      <c r="D94" s="17" t="s">
        <v>154</v>
      </c>
      <c r="E94" s="3" t="s">
        <v>76</v>
      </c>
      <c r="F94" s="3" t="s">
        <v>0</v>
      </c>
      <c r="G94" s="24">
        <v>2260800</v>
      </c>
      <c r="H94" s="23">
        <v>3481800</v>
      </c>
      <c r="I94" s="23" t="s">
        <v>179</v>
      </c>
      <c r="J94" s="23" t="s">
        <v>181</v>
      </c>
      <c r="K94" s="23" t="s">
        <v>179</v>
      </c>
      <c r="L94" s="23" t="s">
        <v>184</v>
      </c>
    </row>
    <row r="95" spans="1:12" x14ac:dyDescent="0.25">
      <c r="A95" s="2">
        <f t="shared" si="1"/>
        <v>94</v>
      </c>
      <c r="B95" s="8" t="str">
        <f>HYPERLINK("http://cipapp.sandiego.gov/CIPDetail.aspx?ID="&amp;Forecast2[[#This Row],[Project Number]],C95)</f>
        <v>AC Water &amp; Sewer Group 1023B</v>
      </c>
      <c r="C95" s="3" t="s">
        <v>275</v>
      </c>
      <c r="D95" s="17" t="s">
        <v>155</v>
      </c>
      <c r="E95" s="3" t="s">
        <v>75</v>
      </c>
      <c r="F95" s="3" t="s">
        <v>0</v>
      </c>
      <c r="G95" s="24">
        <v>199999.999531818</v>
      </c>
      <c r="H95" s="23">
        <v>325999.99940494302</v>
      </c>
      <c r="I95" s="23" t="s">
        <v>183</v>
      </c>
      <c r="J95" s="23" t="s">
        <v>181</v>
      </c>
      <c r="K95" s="23" t="s">
        <v>179</v>
      </c>
      <c r="L95" s="23" t="s">
        <v>180</v>
      </c>
    </row>
    <row r="96" spans="1:12" x14ac:dyDescent="0.25">
      <c r="A96" s="2">
        <f t="shared" si="1"/>
        <v>95</v>
      </c>
      <c r="B96" s="8" t="str">
        <f>HYPERLINK("http://cipapp.sandiego.gov/CIPDetail.aspx?ID="&amp;Forecast2[[#This Row],[Project Number]],C96)</f>
        <v>AC Water &amp; Sewer Group 1023B</v>
      </c>
      <c r="C96" s="3" t="s">
        <v>275</v>
      </c>
      <c r="D96" s="19" t="s">
        <v>156</v>
      </c>
      <c r="E96" s="3" t="s">
        <v>75</v>
      </c>
      <c r="F96" s="3" t="s">
        <v>0</v>
      </c>
      <c r="G96" s="24">
        <v>1999999.99531818</v>
      </c>
      <c r="H96" s="23">
        <v>2940999.9950663098</v>
      </c>
      <c r="I96" s="23" t="s">
        <v>183</v>
      </c>
      <c r="J96" s="23" t="s">
        <v>181</v>
      </c>
      <c r="K96" s="23" t="s">
        <v>179</v>
      </c>
      <c r="L96" s="23" t="s">
        <v>180</v>
      </c>
    </row>
    <row r="97" spans="1:12" x14ac:dyDescent="0.25">
      <c r="A97" s="2">
        <f t="shared" si="1"/>
        <v>96</v>
      </c>
      <c r="B97" s="8" t="str">
        <f>HYPERLINK("http://cipapp.sandiego.gov/CIPDetail.aspx?ID="&amp;Forecast2[[#This Row],[Project Number]],C97)</f>
        <v>Concrete Street Panel Repl - Coast Bl</v>
      </c>
      <c r="C97" s="3" t="s">
        <v>276</v>
      </c>
      <c r="D97" s="19" t="s">
        <v>157</v>
      </c>
      <c r="E97" s="3" t="s">
        <v>199</v>
      </c>
      <c r="F97" s="3" t="s">
        <v>0</v>
      </c>
      <c r="G97" s="24">
        <v>1052685.84808004</v>
      </c>
      <c r="H97" s="23">
        <v>1437263.84752072</v>
      </c>
      <c r="I97" s="23" t="s">
        <v>183</v>
      </c>
      <c r="J97" s="23" t="s">
        <v>184</v>
      </c>
      <c r="K97" s="23" t="s">
        <v>179</v>
      </c>
      <c r="L97" s="23" t="s">
        <v>180</v>
      </c>
    </row>
    <row r="98" spans="1:12" x14ac:dyDescent="0.25">
      <c r="A98" s="2">
        <f t="shared" si="1"/>
        <v>97</v>
      </c>
      <c r="B98" s="8" t="str">
        <f>HYPERLINK("http://cipapp.sandiego.gov/CIPDetail.aspx?ID="&amp;Forecast2[[#This Row],[Project Number]],C98)</f>
        <v>Coast Cave SD Accelerated Replacement</v>
      </c>
      <c r="C98" s="3" t="s">
        <v>277</v>
      </c>
      <c r="D98" s="19" t="s">
        <v>158</v>
      </c>
      <c r="E98" s="3" t="s">
        <v>199</v>
      </c>
      <c r="F98" s="3" t="s">
        <v>0</v>
      </c>
      <c r="G98" s="24">
        <v>223094.99945747299</v>
      </c>
      <c r="H98" s="23">
        <v>313422.99945747299</v>
      </c>
      <c r="I98" s="23" t="s">
        <v>183</v>
      </c>
      <c r="J98" s="23" t="s">
        <v>184</v>
      </c>
      <c r="K98" s="23" t="s">
        <v>179</v>
      </c>
      <c r="L98" s="23" t="s">
        <v>180</v>
      </c>
    </row>
    <row r="99" spans="1:12" x14ac:dyDescent="0.25">
      <c r="A99" s="2">
        <f t="shared" si="1"/>
        <v>98</v>
      </c>
      <c r="B99" s="8" t="str">
        <f>HYPERLINK("http://cipapp.sandiego.gov/CIPDetail.aspx?ID="&amp;Forecast2[[#This Row],[Project Number]],C99)</f>
        <v>Chollas Large Car Washes</v>
      </c>
      <c r="C99" s="3" t="s">
        <v>278</v>
      </c>
      <c r="D99" s="20" t="s">
        <v>159</v>
      </c>
      <c r="E99" s="3" t="s">
        <v>279</v>
      </c>
      <c r="F99" s="3" t="s">
        <v>0</v>
      </c>
      <c r="G99" s="24">
        <v>1650000</v>
      </c>
      <c r="H99" s="23">
        <v>2748369.99780594</v>
      </c>
      <c r="I99" s="23" t="s">
        <v>179</v>
      </c>
      <c r="J99" s="23" t="s">
        <v>185</v>
      </c>
      <c r="K99" s="23" t="s">
        <v>179</v>
      </c>
      <c r="L99" s="23" t="s">
        <v>181</v>
      </c>
    </row>
    <row r="100" spans="1:12" x14ac:dyDescent="0.25">
      <c r="A100" s="2">
        <f t="shared" si="1"/>
        <v>99</v>
      </c>
      <c r="B100" s="8" t="str">
        <f>HYPERLINK("http://cipapp.sandiego.gov/CIPDetail.aspx?ID="&amp;Forecast2[[#This Row],[Project Number]],C100)</f>
        <v>Chollas Crane Replacement</v>
      </c>
      <c r="C100" s="3" t="s">
        <v>280</v>
      </c>
      <c r="D100" s="21" t="s">
        <v>160</v>
      </c>
      <c r="E100" s="3" t="s">
        <v>279</v>
      </c>
      <c r="F100" s="3" t="s">
        <v>0</v>
      </c>
      <c r="G100" s="24">
        <v>300000</v>
      </c>
      <c r="H100" s="23">
        <v>554999.99954289303</v>
      </c>
      <c r="I100" s="23" t="s">
        <v>179</v>
      </c>
      <c r="J100" s="23" t="s">
        <v>180</v>
      </c>
      <c r="K100" s="23" t="s">
        <v>179</v>
      </c>
      <c r="L100" s="23" t="s">
        <v>180</v>
      </c>
    </row>
    <row r="101" spans="1:12" x14ac:dyDescent="0.25">
      <c r="A101" s="2">
        <f t="shared" si="1"/>
        <v>100</v>
      </c>
      <c r="B101" s="8" t="str">
        <f>HYPERLINK("http://cipapp.sandiego.gov/CIPDetail.aspx?ID="&amp;Forecast2[[#This Row],[Project Number]],C101)</f>
        <v>Chollas Paint Booth</v>
      </c>
      <c r="C101" s="3" t="s">
        <v>281</v>
      </c>
      <c r="D101" s="20" t="s">
        <v>161</v>
      </c>
      <c r="E101" s="3" t="s">
        <v>279</v>
      </c>
      <c r="F101" s="3" t="s">
        <v>0</v>
      </c>
      <c r="G101" s="24">
        <v>303000</v>
      </c>
      <c r="H101" s="23">
        <v>665999.99938732199</v>
      </c>
      <c r="I101" s="23" t="s">
        <v>179</v>
      </c>
      <c r="J101" s="23" t="s">
        <v>180</v>
      </c>
      <c r="K101" s="23" t="s">
        <v>179</v>
      </c>
      <c r="L101" s="23" t="s">
        <v>181</v>
      </c>
    </row>
    <row r="102" spans="1:12" x14ac:dyDescent="0.25">
      <c r="A102" s="2">
        <f t="shared" si="1"/>
        <v>101</v>
      </c>
      <c r="B102" s="8" t="str">
        <f>HYPERLINK("http://cipapp.sandiego.gov/CIPDetail.aspx?ID="&amp;Forecast2[[#This Row],[Project Number]],C102)</f>
        <v>PD Substation Small Carwashes</v>
      </c>
      <c r="C102" s="3" t="s">
        <v>282</v>
      </c>
      <c r="D102" s="20" t="s">
        <v>162</v>
      </c>
      <c r="E102" s="3" t="s">
        <v>279</v>
      </c>
      <c r="F102" s="3" t="s">
        <v>0</v>
      </c>
      <c r="G102" s="24">
        <v>2200000</v>
      </c>
      <c r="H102" s="23">
        <v>3488515.9976172601</v>
      </c>
      <c r="I102" s="23" t="s">
        <v>179</v>
      </c>
      <c r="J102" s="23" t="s">
        <v>185</v>
      </c>
      <c r="K102" s="23" t="s">
        <v>179</v>
      </c>
      <c r="L102" s="23" t="s">
        <v>181</v>
      </c>
    </row>
    <row r="103" spans="1:12" x14ac:dyDescent="0.25">
      <c r="A103" s="2">
        <f t="shared" si="1"/>
        <v>102</v>
      </c>
      <c r="B103" s="8" t="str">
        <f>HYPERLINK("http://cipapp.sandiego.gov/CIPDetail.aspx?ID="&amp;Forecast2[[#This Row],[Project Number]],C103)</f>
        <v>Clay Street Mini Park Improvement</v>
      </c>
      <c r="C103" s="3" t="s">
        <v>67</v>
      </c>
      <c r="D103" s="20" t="s">
        <v>42</v>
      </c>
      <c r="E103" s="3" t="s">
        <v>231</v>
      </c>
      <c r="F103" s="3" t="s">
        <v>0</v>
      </c>
      <c r="G103" s="24">
        <v>662999.999547955</v>
      </c>
      <c r="H103" s="23">
        <v>1228929.9993499201</v>
      </c>
      <c r="I103" s="23" t="s">
        <v>183</v>
      </c>
      <c r="J103" s="23" t="s">
        <v>181</v>
      </c>
      <c r="K103" s="23" t="s">
        <v>179</v>
      </c>
      <c r="L103" s="23" t="s">
        <v>180</v>
      </c>
    </row>
    <row r="104" spans="1:12" x14ac:dyDescent="0.25">
      <c r="A104" s="2">
        <f t="shared" si="1"/>
        <v>103</v>
      </c>
      <c r="B104" s="8" t="str">
        <f>HYPERLINK("http://cipapp.sandiego.gov/CIPDetail.aspx?ID="&amp;Forecast2[[#This Row],[Project Number]],C104)</f>
        <v>Miramar Landfill Trailer Replacements</v>
      </c>
      <c r="C104" s="3" t="s">
        <v>283</v>
      </c>
      <c r="D104" s="20" t="s">
        <v>163</v>
      </c>
      <c r="E104" s="3" t="s">
        <v>284</v>
      </c>
      <c r="F104" s="3" t="s">
        <v>1</v>
      </c>
      <c r="G104" s="24">
        <v>1500000</v>
      </c>
      <c r="H104" s="23">
        <v>2000000</v>
      </c>
      <c r="I104" s="23" t="s">
        <v>179</v>
      </c>
      <c r="J104" s="23" t="s">
        <v>185</v>
      </c>
      <c r="K104" s="23" t="s">
        <v>179</v>
      </c>
      <c r="L104" s="23" t="s">
        <v>185</v>
      </c>
    </row>
    <row r="105" spans="1:12" x14ac:dyDescent="0.25">
      <c r="A105" s="2">
        <f t="shared" si="1"/>
        <v>104</v>
      </c>
      <c r="B105" s="8" t="str">
        <f>HYPERLINK("http://cipapp.sandiego.gov/CIPDetail.aspx?ID="&amp;Forecast2[[#This Row],[Project Number]],C105)</f>
        <v>Miramar Landfill Storm Water Basin Improvements</v>
      </c>
      <c r="C105" s="3" t="s">
        <v>285</v>
      </c>
      <c r="D105" s="20" t="s">
        <v>164</v>
      </c>
      <c r="E105" s="3" t="s">
        <v>284</v>
      </c>
      <c r="F105" s="3" t="s">
        <v>0</v>
      </c>
      <c r="G105" s="24">
        <v>6000000</v>
      </c>
      <c r="H105" s="23">
        <v>8000000</v>
      </c>
      <c r="I105" s="23" t="s">
        <v>179</v>
      </c>
      <c r="J105" s="23" t="s">
        <v>180</v>
      </c>
      <c r="K105" s="23" t="s">
        <v>179</v>
      </c>
      <c r="L105" s="23" t="s">
        <v>181</v>
      </c>
    </row>
    <row r="106" spans="1:12" x14ac:dyDescent="0.25">
      <c r="A106" s="2">
        <f t="shared" si="1"/>
        <v>105</v>
      </c>
      <c r="B106" s="8" t="str">
        <f>HYPERLINK("http://cipapp.sandiego.gov/CIPDetail.aspx?ID="&amp;Forecast2[[#This Row],[Project Number]],C106)</f>
        <v>EMTS Boat Dock Esplanade</v>
      </c>
      <c r="C106" s="3" t="s">
        <v>286</v>
      </c>
      <c r="D106" s="20" t="s">
        <v>165</v>
      </c>
      <c r="E106" s="3" t="s">
        <v>76</v>
      </c>
      <c r="F106" s="3" t="s">
        <v>0</v>
      </c>
      <c r="G106" s="24">
        <v>2160379.99693128</v>
      </c>
      <c r="H106" s="23">
        <v>3332999.9954028698</v>
      </c>
      <c r="I106" s="23" t="s">
        <v>183</v>
      </c>
      <c r="J106" s="23" t="s">
        <v>184</v>
      </c>
      <c r="K106" s="23" t="s">
        <v>179</v>
      </c>
      <c r="L106" s="23" t="s">
        <v>185</v>
      </c>
    </row>
    <row r="107" spans="1:12" x14ac:dyDescent="0.25">
      <c r="A107" s="2">
        <f t="shared" si="1"/>
        <v>106</v>
      </c>
      <c r="B107" s="8" t="str">
        <f>HYPERLINK("http://cipapp.sandiego.gov/CIPDetail.aspx?ID="&amp;Forecast2[[#This Row],[Project Number]],C107)</f>
        <v>Hickman Fields Athletic Area</v>
      </c>
      <c r="C107" s="3" t="s">
        <v>51</v>
      </c>
      <c r="D107" s="17" t="s">
        <v>41</v>
      </c>
      <c r="E107" s="3" t="s">
        <v>231</v>
      </c>
      <c r="F107" s="3" t="s">
        <v>0</v>
      </c>
      <c r="G107" s="24">
        <v>6689999.5599999996</v>
      </c>
      <c r="H107" s="23">
        <v>8928713.5599291697</v>
      </c>
      <c r="I107" s="23" t="s">
        <v>183</v>
      </c>
      <c r="J107" s="23" t="s">
        <v>181</v>
      </c>
      <c r="K107" s="23" t="s">
        <v>179</v>
      </c>
      <c r="L107" s="23" t="s">
        <v>180</v>
      </c>
    </row>
    <row r="108" spans="1:12" x14ac:dyDescent="0.25">
      <c r="A108" s="2">
        <f t="shared" si="1"/>
        <v>107</v>
      </c>
      <c r="B108" s="8" t="str">
        <f>HYPERLINK("http://cipapp.sandiego.gov/CIPDetail.aspx?ID="&amp;Forecast2[[#This Row],[Project Number]],C108)</f>
        <v>SCRIPPS MIRAMAR RANCH LIB</v>
      </c>
      <c r="C108" s="3" t="s">
        <v>53</v>
      </c>
      <c r="D108" s="18" t="s">
        <v>40</v>
      </c>
      <c r="E108" s="3" t="s">
        <v>287</v>
      </c>
      <c r="F108" s="3" t="s">
        <v>0</v>
      </c>
      <c r="G108" s="24">
        <v>4270000</v>
      </c>
      <c r="H108" s="23">
        <v>6076376.9181050397</v>
      </c>
      <c r="I108" s="23" t="s">
        <v>179</v>
      </c>
      <c r="J108" s="23" t="s">
        <v>185</v>
      </c>
      <c r="K108" s="23" t="s">
        <v>179</v>
      </c>
      <c r="L108" s="23" t="s">
        <v>184</v>
      </c>
    </row>
    <row r="109" spans="1:12" x14ac:dyDescent="0.25">
      <c r="A109" s="2">
        <f t="shared" si="1"/>
        <v>108</v>
      </c>
      <c r="B109" s="8" t="str">
        <f>HYPERLINK("http://cipapp.sandiego.gov/CIPDetail.aspx?ID="&amp;Forecast2[[#This Row],[Project Number]],C109)</f>
        <v>University Ave Mobility Plan</v>
      </c>
      <c r="C109" s="3" t="s">
        <v>288</v>
      </c>
      <c r="D109" s="20" t="s">
        <v>39</v>
      </c>
      <c r="E109" s="3" t="s">
        <v>199</v>
      </c>
      <c r="F109" s="3" t="s">
        <v>0</v>
      </c>
      <c r="G109" s="24">
        <v>5751376</v>
      </c>
      <c r="H109" s="23">
        <v>9533349</v>
      </c>
      <c r="I109" s="23" t="s">
        <v>183</v>
      </c>
      <c r="J109" s="23" t="s">
        <v>184</v>
      </c>
      <c r="K109" s="23" t="s">
        <v>179</v>
      </c>
      <c r="L109" s="23" t="s">
        <v>185</v>
      </c>
    </row>
    <row r="110" spans="1:12" x14ac:dyDescent="0.25">
      <c r="A110" s="2">
        <f t="shared" si="1"/>
        <v>109</v>
      </c>
      <c r="B110" s="8" t="str">
        <f>HYPERLINK("http://cipapp.sandiego.gov/CIPDetail.aspx?ID="&amp;Forecast2[[#This Row],[Project Number]],C110)</f>
        <v>Coastal Rail Trail</v>
      </c>
      <c r="C110" s="3" t="s">
        <v>289</v>
      </c>
      <c r="D110" s="20" t="s">
        <v>166</v>
      </c>
      <c r="E110" s="3" t="s">
        <v>191</v>
      </c>
      <c r="F110" s="3" t="s">
        <v>0</v>
      </c>
      <c r="G110" s="24">
        <v>15284458.252958801</v>
      </c>
      <c r="H110" s="23">
        <v>24467997.700098298</v>
      </c>
      <c r="I110" s="23" t="s">
        <v>179</v>
      </c>
      <c r="J110" s="23" t="s">
        <v>180</v>
      </c>
      <c r="K110" s="23" t="s">
        <v>179</v>
      </c>
      <c r="L110" s="23" t="s">
        <v>181</v>
      </c>
    </row>
    <row r="111" spans="1:12" x14ac:dyDescent="0.25">
      <c r="A111" s="2">
        <f t="shared" si="1"/>
        <v>110</v>
      </c>
      <c r="B111" s="8" t="str">
        <f>HYPERLINK("http://cipapp.sandiego.gov/CIPDetail.aspx?ID="&amp;Forecast2[[#This Row],[Project Number]],C111)</f>
        <v>FAIRBROO K NEIGHBORHOOD PARK - DEVELOPMEN</v>
      </c>
      <c r="C111" s="3" t="s">
        <v>290</v>
      </c>
      <c r="D111" s="17" t="s">
        <v>38</v>
      </c>
      <c r="E111" s="3" t="s">
        <v>231</v>
      </c>
      <c r="F111" s="3" t="s">
        <v>0</v>
      </c>
      <c r="G111" s="24">
        <v>4366673</v>
      </c>
      <c r="H111" s="23">
        <v>6045538.99998351</v>
      </c>
      <c r="I111" s="23" t="s">
        <v>183</v>
      </c>
      <c r="J111" s="23" t="s">
        <v>184</v>
      </c>
      <c r="K111" s="23" t="s">
        <v>179</v>
      </c>
      <c r="L111" s="23" t="s">
        <v>180</v>
      </c>
    </row>
    <row r="112" spans="1:12" x14ac:dyDescent="0.25">
      <c r="A112" s="2">
        <f t="shared" si="1"/>
        <v>111</v>
      </c>
      <c r="B112" s="8" t="str">
        <f>HYPERLINK("http://cipapp.sandiego.gov/CIPDetail.aspx?ID="&amp;Forecast2[[#This Row],[Project Number]],C112)</f>
        <v>MBGC Clubhouse Demo/Prtbl Building Instl</v>
      </c>
      <c r="C112" s="3" t="s">
        <v>291</v>
      </c>
      <c r="D112" s="17" t="s">
        <v>37</v>
      </c>
      <c r="E112" s="3" t="s">
        <v>231</v>
      </c>
      <c r="F112" s="3" t="s">
        <v>0</v>
      </c>
      <c r="G112" s="24">
        <v>4770578</v>
      </c>
      <c r="H112" s="23">
        <v>6463815.7999220099</v>
      </c>
      <c r="I112" s="23" t="s">
        <v>183</v>
      </c>
      <c r="J112" s="23" t="s">
        <v>181</v>
      </c>
      <c r="K112" s="23" t="s">
        <v>179</v>
      </c>
      <c r="L112" s="23" t="s">
        <v>180</v>
      </c>
    </row>
    <row r="113" spans="1:12" x14ac:dyDescent="0.25">
      <c r="A113" s="2">
        <f t="shared" si="1"/>
        <v>112</v>
      </c>
      <c r="B113" s="8" t="str">
        <f>HYPERLINK("http://cipapp.sandiego.gov/CIPDetail.aspx?ID="&amp;Forecast2[[#This Row],[Project Number]],C113)</f>
        <v>El Monte Pipeline No. 2</v>
      </c>
      <c r="C113" s="3" t="s">
        <v>292</v>
      </c>
      <c r="D113" s="19" t="s">
        <v>167</v>
      </c>
      <c r="E113" s="3" t="s">
        <v>75</v>
      </c>
      <c r="F113" s="3" t="s">
        <v>0</v>
      </c>
      <c r="G113" s="24">
        <v>17900000</v>
      </c>
      <c r="H113" s="23">
        <v>24499999.987078801</v>
      </c>
      <c r="I113" s="23" t="s">
        <v>179</v>
      </c>
      <c r="J113" s="23" t="s">
        <v>180</v>
      </c>
      <c r="K113" s="23" t="s">
        <v>179</v>
      </c>
      <c r="L113" s="23" t="s">
        <v>181</v>
      </c>
    </row>
    <row r="114" spans="1:12" x14ac:dyDescent="0.25">
      <c r="A114" s="2">
        <f t="shared" si="1"/>
        <v>113</v>
      </c>
      <c r="B114" s="8" t="str">
        <f>HYPERLINK("http://cipapp.sandiego.gov/CIPDetail.aspx?ID="&amp;Forecast2[[#This Row],[Project Number]],C114)</f>
        <v>Olive St Park Acquisition and Develpment</v>
      </c>
      <c r="C114" s="3" t="s">
        <v>293</v>
      </c>
      <c r="D114" s="25" t="s">
        <v>168</v>
      </c>
      <c r="E114" s="3" t="s">
        <v>231</v>
      </c>
      <c r="F114" s="3" t="s">
        <v>0</v>
      </c>
      <c r="G114" s="24">
        <v>1659494</v>
      </c>
      <c r="H114" s="23">
        <v>3271585</v>
      </c>
      <c r="I114" s="23" t="s">
        <v>179</v>
      </c>
      <c r="J114" s="23" t="s">
        <v>184</v>
      </c>
      <c r="K114" s="23" t="s">
        <v>179</v>
      </c>
      <c r="L114" s="23" t="s">
        <v>184</v>
      </c>
    </row>
    <row r="115" spans="1:12" x14ac:dyDescent="0.25">
      <c r="A115" s="2">
        <f t="shared" si="1"/>
        <v>114</v>
      </c>
      <c r="B115" s="8" t="str">
        <f>HYPERLINK("http://cipapp.sandiego.gov/CIPDetail.aspx?ID="&amp;Forecast2[[#This Row],[Project Number]],C115)</f>
        <v>MBGC Irrigation &amp; Electrical Upgrades</v>
      </c>
      <c r="C115" s="3" t="s">
        <v>52</v>
      </c>
      <c r="D115" s="20" t="s">
        <v>36</v>
      </c>
      <c r="E115" s="3" t="s">
        <v>231</v>
      </c>
      <c r="F115" s="3" t="s">
        <v>0</v>
      </c>
      <c r="G115" s="24">
        <v>2807051</v>
      </c>
      <c r="H115" s="23">
        <v>4459999.79977817</v>
      </c>
      <c r="I115" s="23" t="s">
        <v>183</v>
      </c>
      <c r="J115" s="23" t="s">
        <v>181</v>
      </c>
      <c r="K115" s="23" t="s">
        <v>179</v>
      </c>
      <c r="L115" s="23" t="s">
        <v>180</v>
      </c>
    </row>
    <row r="116" spans="1:12" x14ac:dyDescent="0.25">
      <c r="A116" s="2">
        <f t="shared" si="1"/>
        <v>115</v>
      </c>
      <c r="B116" s="8" t="str">
        <f>HYPERLINK("http://cipapp.sandiego.gov/CIPDetail.aspx?ID="&amp;Forecast2[[#This Row],[Project Number]],C116)</f>
        <v>La Paz Mini Park</v>
      </c>
      <c r="C116" s="3" t="s">
        <v>56</v>
      </c>
      <c r="D116" s="21" t="s">
        <v>35</v>
      </c>
      <c r="E116" s="3" t="s">
        <v>231</v>
      </c>
      <c r="F116" s="3" t="s">
        <v>0</v>
      </c>
      <c r="G116" s="24">
        <v>1502338</v>
      </c>
      <c r="H116" s="23">
        <v>2603753.9997422998</v>
      </c>
      <c r="I116" s="23" t="s">
        <v>183</v>
      </c>
      <c r="J116" s="23" t="s">
        <v>181</v>
      </c>
      <c r="K116" s="23" t="s">
        <v>179</v>
      </c>
      <c r="L116" s="23" t="s">
        <v>180</v>
      </c>
    </row>
    <row r="117" spans="1:12" x14ac:dyDescent="0.25">
      <c r="A117" s="2">
        <f t="shared" si="1"/>
        <v>116</v>
      </c>
      <c r="B117" s="8" t="str">
        <f>HYPERLINK("http://cipapp.sandiego.gov/CIPDetail.aspx?ID="&amp;Forecast2[[#This Row],[Project Number]],C117)</f>
        <v>Cielo &amp; Woodman Pump Station</v>
      </c>
      <c r="C117" s="3" t="s">
        <v>294</v>
      </c>
      <c r="D117" s="19" t="s">
        <v>169</v>
      </c>
      <c r="E117" s="3" t="s">
        <v>75</v>
      </c>
      <c r="F117" s="3" t="s">
        <v>0</v>
      </c>
      <c r="G117" s="24">
        <v>4678000</v>
      </c>
      <c r="H117" s="23">
        <v>6677999.9977854397</v>
      </c>
      <c r="I117" s="23" t="s">
        <v>183</v>
      </c>
      <c r="J117" s="23" t="s">
        <v>181</v>
      </c>
      <c r="K117" s="23" t="s">
        <v>179</v>
      </c>
      <c r="L117" s="23" t="s">
        <v>180</v>
      </c>
    </row>
    <row r="118" spans="1:12" x14ac:dyDescent="0.25">
      <c r="A118" s="2">
        <f t="shared" si="1"/>
        <v>117</v>
      </c>
      <c r="B118" s="8" t="str">
        <f>HYPERLINK("http://cipapp.sandiego.gov/CIPDetail.aspx?ID="&amp;Forecast2[[#This Row],[Project Number]],C118)</f>
        <v>Alvarado 2nd Extension Pipeline</v>
      </c>
      <c r="C118" s="3" t="s">
        <v>295</v>
      </c>
      <c r="D118" s="17" t="s">
        <v>170</v>
      </c>
      <c r="E118" s="3" t="s">
        <v>75</v>
      </c>
      <c r="F118" s="3" t="s">
        <v>0</v>
      </c>
      <c r="G118" s="24">
        <v>65209999.967395</v>
      </c>
      <c r="H118" s="23">
        <v>80498530.906093106</v>
      </c>
      <c r="I118" s="23" t="s">
        <v>179</v>
      </c>
      <c r="J118" s="23" t="s">
        <v>185</v>
      </c>
      <c r="K118" s="23" t="s">
        <v>179</v>
      </c>
      <c r="L118" s="23" t="s">
        <v>184</v>
      </c>
    </row>
    <row r="119" spans="1:12" x14ac:dyDescent="0.25">
      <c r="A119" s="2">
        <f t="shared" si="1"/>
        <v>118</v>
      </c>
      <c r="B119" s="8" t="str">
        <f>HYPERLINK("http://cipapp.sandiego.gov/CIPDetail.aspx?ID="&amp;Forecast2[[#This Row],[Project Number]],C119)</f>
        <v>El Cuervo Adobe Improvements</v>
      </c>
      <c r="C119" s="3" t="s">
        <v>296</v>
      </c>
      <c r="D119" s="19" t="s">
        <v>171</v>
      </c>
      <c r="E119" s="3" t="s">
        <v>231</v>
      </c>
      <c r="F119" s="3" t="s">
        <v>73</v>
      </c>
      <c r="G119" s="24">
        <v>273480</v>
      </c>
      <c r="H119" s="23">
        <v>606000</v>
      </c>
      <c r="I119" s="23" t="s">
        <v>179</v>
      </c>
      <c r="J119" s="23" t="s">
        <v>185</v>
      </c>
      <c r="K119" s="23" t="s">
        <v>179</v>
      </c>
      <c r="L119" s="23" t="s">
        <v>184</v>
      </c>
    </row>
    <row r="120" spans="1:12" x14ac:dyDescent="0.25">
      <c r="A120" s="2">
        <f t="shared" si="1"/>
        <v>119</v>
      </c>
      <c r="B120" s="8" t="str">
        <f>HYPERLINK("http://cipapp.sandiego.gov/CIPDetail.aspx?ID="&amp;Forecast2[[#This Row],[Project Number]],C120)</f>
        <v>Salk Neighborhood Park &amp; Joint Use Devel</v>
      </c>
      <c r="C120" s="3" t="s">
        <v>59</v>
      </c>
      <c r="D120" s="19" t="s">
        <v>34</v>
      </c>
      <c r="E120" s="3" t="s">
        <v>231</v>
      </c>
      <c r="F120" s="3" t="s">
        <v>0</v>
      </c>
      <c r="G120" s="24">
        <v>4376685.8246437004</v>
      </c>
      <c r="H120" s="23">
        <v>6036685.8245425196</v>
      </c>
      <c r="I120" s="23" t="s">
        <v>183</v>
      </c>
      <c r="J120" s="23" t="s">
        <v>184</v>
      </c>
      <c r="K120" s="23" t="s">
        <v>179</v>
      </c>
      <c r="L120" s="23" t="s">
        <v>185</v>
      </c>
    </row>
    <row r="121" spans="1:12" x14ac:dyDescent="0.25">
      <c r="A121" s="2">
        <f t="shared" si="1"/>
        <v>120</v>
      </c>
      <c r="B121" s="8" t="str">
        <f>HYPERLINK("http://cipapp.sandiego.gov/CIPDetail.aspx?ID="&amp;Forecast2[[#This Row],[Project Number]],C121)</f>
        <v>Pacific Highlands Ranch Branch Library</v>
      </c>
      <c r="C121" s="3" t="s">
        <v>297</v>
      </c>
      <c r="D121" s="20" t="s">
        <v>172</v>
      </c>
      <c r="E121" s="3" t="s">
        <v>287</v>
      </c>
      <c r="F121" s="3" t="s">
        <v>0</v>
      </c>
      <c r="G121" s="24">
        <v>17443915</v>
      </c>
      <c r="H121" s="23">
        <v>26164178</v>
      </c>
      <c r="I121" s="23" t="s">
        <v>183</v>
      </c>
      <c r="J121" s="23" t="s">
        <v>184</v>
      </c>
      <c r="K121" s="23" t="s">
        <v>179</v>
      </c>
      <c r="L121" s="23" t="s">
        <v>185</v>
      </c>
    </row>
    <row r="122" spans="1:12" x14ac:dyDescent="0.25">
      <c r="A122" s="2">
        <f t="shared" si="1"/>
        <v>121</v>
      </c>
      <c r="B122" s="8" t="str">
        <f>HYPERLINK("http://cipapp.sandiego.gov/CIPDetail.aspx?ID="&amp;Forecast2[[#This Row],[Project Number]],C122)</f>
        <v>Wangenheim Joint Use Facility</v>
      </c>
      <c r="C122" s="3" t="s">
        <v>58</v>
      </c>
      <c r="D122" s="20" t="s">
        <v>33</v>
      </c>
      <c r="E122" s="3" t="s">
        <v>231</v>
      </c>
      <c r="F122" s="3" t="s">
        <v>0</v>
      </c>
      <c r="G122" s="24">
        <v>6386395.9986495702</v>
      </c>
      <c r="H122" s="23">
        <v>9190352.99856258</v>
      </c>
      <c r="I122" s="23" t="s">
        <v>183</v>
      </c>
      <c r="J122" s="23" t="s">
        <v>184</v>
      </c>
      <c r="K122" s="23" t="s">
        <v>179</v>
      </c>
      <c r="L122" s="23" t="s">
        <v>185</v>
      </c>
    </row>
    <row r="123" spans="1:12" x14ac:dyDescent="0.25">
      <c r="A123" s="2">
        <f t="shared" si="1"/>
        <v>122</v>
      </c>
      <c r="B123" s="8" t="str">
        <f>HYPERLINK("http://cipapp.sandiego.gov/CIPDetail.aspx?ID="&amp;Forecast2[[#This Row],[Project Number]],C123)</f>
        <v>Tecolote Canyon Trunk Sewer Improvement</v>
      </c>
      <c r="C123" s="3" t="s">
        <v>298</v>
      </c>
      <c r="D123" s="17" t="s">
        <v>173</v>
      </c>
      <c r="E123" s="3" t="s">
        <v>76</v>
      </c>
      <c r="F123" s="3" t="s">
        <v>0</v>
      </c>
      <c r="G123" s="24">
        <v>32826000</v>
      </c>
      <c r="H123" s="23">
        <v>35554999.999951497</v>
      </c>
      <c r="I123" s="23" t="s">
        <v>179</v>
      </c>
      <c r="J123" s="23" t="s">
        <v>180</v>
      </c>
      <c r="K123" s="23" t="s">
        <v>179</v>
      </c>
      <c r="L123" s="23" t="s">
        <v>181</v>
      </c>
    </row>
    <row r="124" spans="1:12" x14ac:dyDescent="0.25">
      <c r="A124" s="2">
        <f t="shared" si="1"/>
        <v>123</v>
      </c>
      <c r="B124" s="8" t="str">
        <f>HYPERLINK("http://cipapp.sandiego.gov/CIPDetail.aspx?ID="&amp;Forecast2[[#This Row],[Project Number]],C124)</f>
        <v>Olive Grove Community Park ADA Improveme</v>
      </c>
      <c r="C124" s="3" t="s">
        <v>299</v>
      </c>
      <c r="D124" s="17" t="s">
        <v>32</v>
      </c>
      <c r="E124" s="3" t="s">
        <v>231</v>
      </c>
      <c r="F124" s="3" t="s">
        <v>0</v>
      </c>
      <c r="G124" s="24">
        <v>1049999.9996372701</v>
      </c>
      <c r="H124" s="23">
        <v>1617848.9996372701</v>
      </c>
      <c r="I124" s="23" t="s">
        <v>183</v>
      </c>
      <c r="J124" s="23" t="s">
        <v>184</v>
      </c>
      <c r="K124" s="23" t="s">
        <v>179</v>
      </c>
      <c r="L124" s="23" t="s">
        <v>180</v>
      </c>
    </row>
    <row r="125" spans="1:12" x14ac:dyDescent="0.25">
      <c r="A125" s="2">
        <f t="shared" si="1"/>
        <v>124</v>
      </c>
      <c r="B125" s="8" t="str">
        <f>HYPERLINK("http://cipapp.sandiego.gov/CIPDetail.aspx?ID="&amp;Forecast2[[#This Row],[Project Number]],C125)</f>
        <v>Egger/South Bay Comm Pk ADA Improvements</v>
      </c>
      <c r="C125" s="3" t="s">
        <v>54</v>
      </c>
      <c r="D125" s="17" t="s">
        <v>31</v>
      </c>
      <c r="E125" s="3" t="s">
        <v>231</v>
      </c>
      <c r="F125" s="3" t="s">
        <v>0</v>
      </c>
      <c r="G125" s="24">
        <v>1969144.99803086</v>
      </c>
      <c r="H125" s="23">
        <v>2730144.9975606599</v>
      </c>
      <c r="I125" s="23" t="s">
        <v>179</v>
      </c>
      <c r="J125" s="23" t="s">
        <v>185</v>
      </c>
      <c r="K125" s="23" t="s">
        <v>179</v>
      </c>
      <c r="L125" s="23" t="s">
        <v>184</v>
      </c>
    </row>
    <row r="126" spans="1:12" x14ac:dyDescent="0.25">
      <c r="A126" s="2">
        <f t="shared" si="1"/>
        <v>125</v>
      </c>
      <c r="B126" s="8" t="str">
        <f>HYPERLINK("http://cipapp.sandiego.gov/CIPDetail.aspx?ID="&amp;Forecast2[[#This Row],[Project Number]],C126)</f>
        <v>Carmel Valley CP - Turf Upgrades</v>
      </c>
      <c r="C126" s="3" t="s">
        <v>300</v>
      </c>
      <c r="D126" s="20" t="s">
        <v>174</v>
      </c>
      <c r="E126" s="3" t="s">
        <v>231</v>
      </c>
      <c r="F126" s="3" t="s">
        <v>0</v>
      </c>
      <c r="G126" s="24">
        <v>2504999.9969029101</v>
      </c>
      <c r="H126" s="23">
        <v>4274120.9939695001</v>
      </c>
      <c r="I126" s="23" t="s">
        <v>179</v>
      </c>
      <c r="J126" s="23" t="s">
        <v>180</v>
      </c>
      <c r="K126" s="23" t="s">
        <v>179</v>
      </c>
      <c r="L126" s="23" t="s">
        <v>181</v>
      </c>
    </row>
    <row r="127" spans="1:12" x14ac:dyDescent="0.25">
      <c r="A127" s="2">
        <f t="shared" si="1"/>
        <v>126</v>
      </c>
      <c r="B127" s="8" t="str">
        <f>HYPERLINK("http://cipapp.sandiego.gov/CIPDetail.aspx?ID="&amp;Forecast2[[#This Row],[Project Number]],C127)</f>
        <v>Ocean Air CP Comfort Station &amp; Park Impr</v>
      </c>
      <c r="C127" s="3" t="s">
        <v>301</v>
      </c>
      <c r="D127" s="20" t="s">
        <v>175</v>
      </c>
      <c r="E127" s="3" t="s">
        <v>231</v>
      </c>
      <c r="F127" s="3" t="s">
        <v>0</v>
      </c>
      <c r="G127" s="24">
        <v>1066999.9986808</v>
      </c>
      <c r="H127" s="23">
        <v>1881792.99722035</v>
      </c>
      <c r="I127" s="23" t="s">
        <v>179</v>
      </c>
      <c r="J127" s="23" t="s">
        <v>180</v>
      </c>
      <c r="K127" s="23" t="s">
        <v>179</v>
      </c>
      <c r="L127" s="23" t="s">
        <v>181</v>
      </c>
    </row>
    <row r="128" spans="1:12" x14ac:dyDescent="0.25">
      <c r="A128" s="2">
        <f t="shared" si="1"/>
        <v>127</v>
      </c>
      <c r="B128" s="8" t="str">
        <f>HYPERLINK("http://cipapp.sandiego.gov/CIPDetail.aspx?ID="&amp;Forecast2[[#This Row],[Project Number]],C128)</f>
        <v>Carmel Del Mar NP Comfort Station - Dev</v>
      </c>
      <c r="C128" s="3" t="s">
        <v>65</v>
      </c>
      <c r="D128" s="20" t="s">
        <v>30</v>
      </c>
      <c r="E128" s="3" t="s">
        <v>231</v>
      </c>
      <c r="F128" s="3" t="s">
        <v>0</v>
      </c>
      <c r="G128" s="24">
        <v>1519563.99968227</v>
      </c>
      <c r="H128" s="23">
        <v>2330563.99948799</v>
      </c>
      <c r="I128" s="23" t="s">
        <v>183</v>
      </c>
      <c r="J128" s="23" t="s">
        <v>184</v>
      </c>
      <c r="K128" s="23" t="s">
        <v>179</v>
      </c>
      <c r="L128" s="23" t="s">
        <v>185</v>
      </c>
    </row>
    <row r="129" spans="1:12" x14ac:dyDescent="0.25">
      <c r="A129" s="2">
        <f t="shared" si="1"/>
        <v>128</v>
      </c>
      <c r="B129" s="8" t="str">
        <f>HYPERLINK("http://cipapp.sandiego.gov/CIPDetail.aspx?ID="&amp;Forecast2[[#This Row],[Project Number]],C129)</f>
        <v>Sage Canyon NP Concession Bldg-Develop</v>
      </c>
      <c r="C129" s="3" t="s">
        <v>50</v>
      </c>
      <c r="D129" s="20" t="s">
        <v>29</v>
      </c>
      <c r="E129" s="3" t="s">
        <v>231</v>
      </c>
      <c r="F129" s="3" t="s">
        <v>73</v>
      </c>
      <c r="G129" s="24">
        <v>767499.99953949999</v>
      </c>
      <c r="H129" s="23">
        <v>1310499.9989112599</v>
      </c>
      <c r="I129" s="23" t="s">
        <v>179</v>
      </c>
      <c r="J129" s="23" t="s">
        <v>180</v>
      </c>
      <c r="K129" s="23" t="s">
        <v>179</v>
      </c>
      <c r="L129" s="23" t="s">
        <v>181</v>
      </c>
    </row>
    <row r="130" spans="1:12" x14ac:dyDescent="0.25">
      <c r="A130" s="2">
        <f t="shared" si="1"/>
        <v>129</v>
      </c>
      <c r="B130" s="8" t="str">
        <f>HYPERLINK("http://cipapp.sandiego.gov/CIPDetail.aspx?ID="&amp;Forecast2[[#This Row],[Project Number]],C130)</f>
        <v>Cañon Street Pocket Park</v>
      </c>
      <c r="C130" s="3" t="s">
        <v>55</v>
      </c>
      <c r="D130" s="19" t="s">
        <v>28</v>
      </c>
      <c r="E130" s="3" t="s">
        <v>231</v>
      </c>
      <c r="F130" s="3" t="s">
        <v>0</v>
      </c>
      <c r="G130" s="24">
        <v>1224349.99959188</v>
      </c>
      <c r="H130" s="23">
        <v>2567314.8993882402</v>
      </c>
      <c r="I130" s="23" t="s">
        <v>183</v>
      </c>
      <c r="J130" s="23" t="s">
        <v>184</v>
      </c>
      <c r="K130" s="23" t="s">
        <v>179</v>
      </c>
      <c r="L130" s="23" t="s">
        <v>180</v>
      </c>
    </row>
    <row r="131" spans="1:12" x14ac:dyDescent="0.25">
      <c r="A131" s="2">
        <f t="shared" si="1"/>
        <v>130</v>
      </c>
      <c r="B131" s="8" t="str">
        <f>HYPERLINK("http://cipapp.sandiego.gov/CIPDetail.aspx?ID="&amp;Forecast2[[#This Row],[Project Number]],C131)</f>
        <v>Talmadge Traffic Calming Infrastructure</v>
      </c>
      <c r="C131" s="3" t="s">
        <v>302</v>
      </c>
      <c r="D131" s="20" t="s">
        <v>176</v>
      </c>
      <c r="E131" s="3" t="s">
        <v>231</v>
      </c>
      <c r="F131" s="3" t="s">
        <v>0</v>
      </c>
      <c r="G131" s="24">
        <v>173937.99975811099</v>
      </c>
      <c r="H131" s="23">
        <v>309956.999742196</v>
      </c>
      <c r="I131" s="23" t="s">
        <v>179</v>
      </c>
      <c r="J131" s="23" t="s">
        <v>185</v>
      </c>
      <c r="K131" s="23" t="s">
        <v>179</v>
      </c>
      <c r="L131" s="23" t="s">
        <v>184</v>
      </c>
    </row>
    <row r="132" spans="1:12" x14ac:dyDescent="0.25">
      <c r="A132" s="2">
        <f t="shared" ref="A132:A136" si="2">A131+1</f>
        <v>131</v>
      </c>
      <c r="B132" s="8" t="str">
        <f>HYPERLINK("http://cipapp.sandiego.gov/CIPDetail.aspx?ID="&amp;Forecast2[[#This Row],[Project Number]],C132)</f>
        <v>North City Water Reclamation Plant Electrical Upgrades</v>
      </c>
      <c r="C132" s="3" t="s">
        <v>303</v>
      </c>
      <c r="D132" s="20" t="s">
        <v>27</v>
      </c>
      <c r="E132" s="3" t="s">
        <v>205</v>
      </c>
      <c r="F132" s="3" t="s">
        <v>0</v>
      </c>
      <c r="G132" s="24">
        <v>26500000</v>
      </c>
      <c r="H132" s="23">
        <v>34450000</v>
      </c>
      <c r="I132" s="23" t="s">
        <v>179</v>
      </c>
      <c r="J132" s="23" t="s">
        <v>185</v>
      </c>
      <c r="K132" s="23" t="s">
        <v>179</v>
      </c>
      <c r="L132" s="23" t="s">
        <v>184</v>
      </c>
    </row>
    <row r="133" spans="1:12" x14ac:dyDescent="0.25">
      <c r="A133" s="2">
        <f t="shared" si="2"/>
        <v>132</v>
      </c>
      <c r="B133" s="8" t="str">
        <f>HYPERLINK("http://cipapp.sandiego.gov/CIPDetail.aspx?ID="&amp;Forecast2[[#This Row],[Project Number]],C133)</f>
        <v>MBC Equipment Upgrades</v>
      </c>
      <c r="C133" s="3" t="s">
        <v>69</v>
      </c>
      <c r="D133" s="20" t="s">
        <v>26</v>
      </c>
      <c r="E133" s="3" t="s">
        <v>205</v>
      </c>
      <c r="F133" s="3" t="s">
        <v>0</v>
      </c>
      <c r="G133" s="24">
        <v>30109800</v>
      </c>
      <c r="H133" s="23">
        <v>39956000</v>
      </c>
      <c r="I133" s="23" t="s">
        <v>179</v>
      </c>
      <c r="J133" s="23" t="s">
        <v>185</v>
      </c>
      <c r="K133" s="23" t="s">
        <v>179</v>
      </c>
      <c r="L133" s="23" t="s">
        <v>184</v>
      </c>
    </row>
    <row r="134" spans="1:12" x14ac:dyDescent="0.25">
      <c r="A134" s="2">
        <f t="shared" si="2"/>
        <v>133</v>
      </c>
      <c r="B134" s="8" t="str">
        <f>HYPERLINK("http://cipapp.sandiego.gov/CIPDetail.aspx?ID="&amp;Forecast2[[#This Row],[Project Number]],C134)</f>
        <v>University Ave Complete Street</v>
      </c>
      <c r="C134" s="3" t="s">
        <v>304</v>
      </c>
      <c r="D134" s="17" t="s">
        <v>177</v>
      </c>
      <c r="E134" s="3" t="s">
        <v>199</v>
      </c>
      <c r="F134" s="3" t="s">
        <v>0</v>
      </c>
      <c r="G134" s="24">
        <v>4330300</v>
      </c>
      <c r="H134" s="23">
        <v>6718400</v>
      </c>
      <c r="I134" s="23" t="s">
        <v>179</v>
      </c>
      <c r="J134" s="23" t="s">
        <v>181</v>
      </c>
      <c r="K134" s="23" t="s">
        <v>179</v>
      </c>
      <c r="L134" s="23" t="s">
        <v>184</v>
      </c>
    </row>
    <row r="135" spans="1:12" x14ac:dyDescent="0.25">
      <c r="A135" s="2">
        <f t="shared" si="2"/>
        <v>134</v>
      </c>
      <c r="B135" s="8" t="str">
        <f>HYPERLINK("http://cipapp.sandiego.gov/CIPDetail.aspx?ID="&amp;Forecast2[[#This Row],[Project Number]],C135)</f>
        <v>Harbor Drive Trunk Sewer Replacement</v>
      </c>
      <c r="C135" s="3" t="s">
        <v>305</v>
      </c>
      <c r="D135" s="17" t="s">
        <v>25</v>
      </c>
      <c r="E135" s="3" t="s">
        <v>76</v>
      </c>
      <c r="F135" s="3" t="s">
        <v>0</v>
      </c>
      <c r="G135" s="24">
        <v>14699999.944995301</v>
      </c>
      <c r="H135" s="23">
        <v>21044999.9380363</v>
      </c>
      <c r="I135" s="23" t="s">
        <v>179</v>
      </c>
      <c r="J135" s="23" t="s">
        <v>180</v>
      </c>
      <c r="K135" s="23" t="s">
        <v>179</v>
      </c>
      <c r="L135" s="23" t="s">
        <v>185</v>
      </c>
    </row>
    <row r="136" spans="1:12" x14ac:dyDescent="0.25">
      <c r="A136" s="2">
        <f t="shared" si="2"/>
        <v>135</v>
      </c>
      <c r="B136" s="8" t="str">
        <f>HYPERLINK("http://cipapp.sandiego.gov/CIPDetail.aspx?ID="&amp;Forecast2[[#This Row],[Project Number]],C136)</f>
        <v>Fire-Rescue Air Ops Facility - PH II</v>
      </c>
      <c r="C136" s="3" t="s">
        <v>62</v>
      </c>
      <c r="D136" s="21" t="s">
        <v>24</v>
      </c>
      <c r="E136" s="3" t="s">
        <v>306</v>
      </c>
      <c r="F136" s="3" t="s">
        <v>0</v>
      </c>
      <c r="G136" s="24">
        <v>13000000</v>
      </c>
      <c r="H136" s="23">
        <v>15000000</v>
      </c>
      <c r="I136" s="23" t="s">
        <v>183</v>
      </c>
      <c r="J136" s="23" t="s">
        <v>185</v>
      </c>
      <c r="K136" s="23" t="s">
        <v>179</v>
      </c>
      <c r="L136" s="23" t="s">
        <v>185</v>
      </c>
    </row>
    <row r="137" spans="1:12" ht="15.75" thickBot="1" x14ac:dyDescent="0.3">
      <c r="A137" s="34"/>
      <c r="B137" s="34"/>
      <c r="C137" s="35"/>
      <c r="D137" s="36"/>
      <c r="E137" s="36"/>
      <c r="F137" s="36"/>
      <c r="G137" s="37"/>
      <c r="H137" s="37"/>
      <c r="I137" s="32"/>
      <c r="J137" s="33"/>
      <c r="K137" s="32"/>
      <c r="L137" s="33"/>
    </row>
    <row r="138" spans="1:12" ht="15.75" thickTop="1" x14ac:dyDescent="0.25">
      <c r="A138" s="26"/>
      <c r="B138" s="26"/>
      <c r="C138" s="27"/>
      <c r="D138" s="28">
        <f>SUBTOTAL(103,D2:D136)</f>
        <v>135</v>
      </c>
      <c r="E138" s="28"/>
      <c r="F138" s="28"/>
      <c r="G138" s="29">
        <f>SUBTOTAL(109,Forecast2[Estimated Total Contract Cost ($)])</f>
        <v>1333192489.7648973</v>
      </c>
      <c r="H138" s="29">
        <f>SUBTOTAL(109,Forecast2[Estimated Total Project Cost ($)])</f>
        <v>1779392365.6743405</v>
      </c>
      <c r="I138" s="30"/>
      <c r="J138" s="31"/>
      <c r="K138" s="30"/>
      <c r="L138" s="31"/>
    </row>
  </sheetData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A5" sqref="A5"/>
    </sheetView>
  </sheetViews>
  <sheetFormatPr defaultRowHeight="15" x14ac:dyDescent="0.25"/>
  <cols>
    <col min="1" max="1" width="62.42578125" bestFit="1" customWidth="1"/>
    <col min="2" max="2" width="36.42578125" bestFit="1" customWidth="1"/>
    <col min="3" max="3" width="26.28515625" customWidth="1"/>
  </cols>
  <sheetData>
    <row r="1" spans="1:3" ht="21" x14ac:dyDescent="0.25">
      <c r="A1" s="13" t="s">
        <v>18</v>
      </c>
    </row>
    <row r="3" spans="1:3" x14ac:dyDescent="0.25">
      <c r="A3" s="14" t="s">
        <v>17</v>
      </c>
      <c r="B3" s="14" t="s">
        <v>15</v>
      </c>
      <c r="C3" s="14" t="s">
        <v>16</v>
      </c>
    </row>
    <row r="4" spans="1:3" x14ac:dyDescent="0.25">
      <c r="A4" s="15" t="s">
        <v>10</v>
      </c>
      <c r="B4" s="16">
        <v>538000</v>
      </c>
      <c r="C4" s="16">
        <v>1139502</v>
      </c>
    </row>
    <row r="5" spans="1:3" x14ac:dyDescent="0.25">
      <c r="A5" s="15" t="s">
        <v>287</v>
      </c>
      <c r="B5" s="16">
        <v>21713915</v>
      </c>
      <c r="C5" s="16">
        <v>32240554.91810504</v>
      </c>
    </row>
    <row r="6" spans="1:3" x14ac:dyDescent="0.25">
      <c r="A6" s="15" t="s">
        <v>231</v>
      </c>
      <c r="B6" s="16">
        <v>59170491.016621284</v>
      </c>
      <c r="C6" s="16">
        <v>92010544.501289681</v>
      </c>
    </row>
    <row r="7" spans="1:3" x14ac:dyDescent="0.25">
      <c r="A7" s="15" t="s">
        <v>75</v>
      </c>
      <c r="B7" s="16">
        <v>420227643.89959741</v>
      </c>
      <c r="C7" s="16">
        <v>548305071.43616354</v>
      </c>
    </row>
    <row r="8" spans="1:3" x14ac:dyDescent="0.25">
      <c r="A8" s="15" t="s">
        <v>76</v>
      </c>
      <c r="B8" s="16">
        <v>115910382.84154323</v>
      </c>
      <c r="C8" s="16">
        <v>151607720.05775002</v>
      </c>
    </row>
    <row r="9" spans="1:3" x14ac:dyDescent="0.25">
      <c r="A9" s="15" t="s">
        <v>191</v>
      </c>
      <c r="B9" s="16">
        <v>25068159.197920561</v>
      </c>
      <c r="C9" s="16">
        <v>37331781.692911789</v>
      </c>
    </row>
    <row r="10" spans="1:3" x14ac:dyDescent="0.25">
      <c r="A10" s="15" t="s">
        <v>196</v>
      </c>
      <c r="B10" s="16">
        <v>8939110.9831700195</v>
      </c>
      <c r="C10" s="16">
        <v>14372550.252669239</v>
      </c>
    </row>
    <row r="11" spans="1:3" x14ac:dyDescent="0.25">
      <c r="A11" s="15" t="s">
        <v>199</v>
      </c>
      <c r="B11" s="16">
        <v>15824186.826044783</v>
      </c>
      <c r="C11" s="16">
        <v>24675754.824132182</v>
      </c>
    </row>
    <row r="12" spans="1:3" x14ac:dyDescent="0.25">
      <c r="A12" s="15" t="s">
        <v>205</v>
      </c>
      <c r="B12" s="16">
        <v>623647600</v>
      </c>
      <c r="C12" s="16">
        <v>802541000</v>
      </c>
    </row>
    <row r="13" spans="1:3" x14ac:dyDescent="0.25">
      <c r="A13" s="15" t="s">
        <v>228</v>
      </c>
      <c r="B13" s="16">
        <v>8200000</v>
      </c>
      <c r="C13" s="16">
        <v>12709999.996965401</v>
      </c>
    </row>
    <row r="14" spans="1:3" x14ac:dyDescent="0.25">
      <c r="A14" s="15" t="s">
        <v>233</v>
      </c>
      <c r="B14" s="16">
        <v>9000000</v>
      </c>
      <c r="C14" s="16">
        <v>30000000</v>
      </c>
    </row>
    <row r="15" spans="1:3" x14ac:dyDescent="0.25">
      <c r="A15" s="15" t="s">
        <v>279</v>
      </c>
      <c r="B15" s="16">
        <v>4453000</v>
      </c>
      <c r="C15" s="16">
        <v>7457885.9943534154</v>
      </c>
    </row>
    <row r="16" spans="1:3" x14ac:dyDescent="0.25">
      <c r="A16" s="15" t="s">
        <v>284</v>
      </c>
      <c r="B16" s="16">
        <v>7500000</v>
      </c>
      <c r="C16" s="16">
        <v>10000000</v>
      </c>
    </row>
    <row r="17" spans="1:3" x14ac:dyDescent="0.25">
      <c r="A17" s="15" t="s">
        <v>306</v>
      </c>
      <c r="B17" s="16">
        <v>13000000</v>
      </c>
      <c r="C17" s="16">
        <v>15000000</v>
      </c>
    </row>
    <row r="18" spans="1:3" x14ac:dyDescent="0.25">
      <c r="A18" s="15" t="s">
        <v>308</v>
      </c>
      <c r="B18" s="16">
        <v>1333192489.7648973</v>
      </c>
      <c r="C18" s="16">
        <v>1779392365.6743405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Chan, Pian</cp:lastModifiedBy>
  <dcterms:created xsi:type="dcterms:W3CDTF">2019-03-14T23:25:18Z</dcterms:created>
  <dcterms:modified xsi:type="dcterms:W3CDTF">2020-06-23T20:47:15Z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</Properties>
</file>