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7"/>
  <workbookPr hidePivotFieldList="1"/>
  <mc:AlternateContent xmlns:mc="http://schemas.openxmlformats.org/markup-compatibility/2006">
    <mc:Choice Requires="x15">
      <x15ac:absPath xmlns:x15ac="http://schemas.microsoft.com/office/spreadsheetml/2010/11/ac" url="/Users/db/Downloads/"/>
    </mc:Choice>
  </mc:AlternateContent>
  <xr:revisionPtr revIDLastSave="0" documentId="8_{4D926EF5-3AF7-E945-A28D-238A57C08D78}" xr6:coauthVersionLast="47" xr6:coauthVersionMax="47" xr10:uidLastSave="{00000000-0000-0000-0000-000000000000}"/>
  <bookViews>
    <workbookView xWindow="0" yWindow="500" windowWidth="28800" windowHeight="16480" tabRatio="274" xr2:uid="{00000000-000D-0000-FFFF-FFFF00000000}"/>
  </bookViews>
  <sheets>
    <sheet name="Forecast of Projects" sheetId="5" r:id="rId1"/>
    <sheet name="Summary Table" sheetId="7" r:id="rId2"/>
    <sheet name="ESRI_MAPINFO_SHEET" sheetId="2" state="veryHidden" r:id="rId3"/>
  </sheets>
  <definedNames>
    <definedName name="_xlnm._FilterDatabase" localSheetId="0" hidden="1">'Forecast of Projects'!$A$1:$H$14</definedName>
    <definedName name="_xlnm.Print_Titles" localSheetId="0">'Forecast of Projects'!$1:$1</definedName>
    <definedName name="_xlnm.Print_Titles">#REF!</definedName>
    <definedName name="Slicer_Asset_Group3">#N/A</definedName>
    <definedName name="Slicer_Asset_Group31">#N/A</definedName>
    <definedName name="Slicer_Delivery_Method3">#N/A</definedName>
    <definedName name="Slicer_Delivery_Method31">#N/A</definedName>
    <definedName name="Slicer_Division">#N/A</definedName>
    <definedName name="Slicer_Division21">#N/A</definedName>
    <definedName name="Slicer_Docketed_FY20_Published_List">#N/A</definedName>
    <definedName name="Slicer_P6_Master__Exists">#N/A</definedName>
    <definedName name="Slicer_Status_of_Advertise">#N/A</definedName>
    <definedName name="Slicer_Status_of_Advertise1">#N/A</definedName>
    <definedName name="Slicer_Status_of_Award">#N/A</definedName>
    <definedName name="Slicer_Status_of_Award21">#N/A</definedName>
  </definedName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" i="5" l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B15" i="5" l="1"/>
  <c r="B30" i="5"/>
  <c r="B32" i="5"/>
  <c r="B67" i="5"/>
  <c r="B3" i="5"/>
  <c r="B8" i="5"/>
  <c r="B2" i="5"/>
  <c r="B36" i="5"/>
  <c r="B28" i="5"/>
  <c r="B60" i="5"/>
  <c r="B52" i="5"/>
  <c r="B49" i="5"/>
  <c r="B54" i="5"/>
  <c r="B21" i="5"/>
  <c r="B13" i="5"/>
  <c r="B59" i="5"/>
  <c r="B62" i="5"/>
  <c r="B53" i="5"/>
  <c r="B43" i="5"/>
  <c r="B31" i="5"/>
  <c r="B17" i="5"/>
  <c r="B14" i="5"/>
  <c r="B5" i="5"/>
  <c r="B19" i="5"/>
  <c r="B64" i="5"/>
  <c r="B41" i="5"/>
  <c r="B58" i="5"/>
  <c r="B46" i="5"/>
  <c r="B25" i="5"/>
  <c r="B26" i="5"/>
  <c r="B65" i="5"/>
  <c r="B45" i="5"/>
  <c r="B40" i="5"/>
  <c r="B48" i="5"/>
  <c r="B47" i="5"/>
  <c r="B68" i="5"/>
  <c r="B23" i="5"/>
  <c r="B44" i="5"/>
  <c r="B24" i="5"/>
  <c r="B39" i="5"/>
  <c r="B35" i="5"/>
  <c r="B63" i="5"/>
  <c r="B22" i="5"/>
  <c r="B61" i="5"/>
  <c r="B51" i="5"/>
  <c r="B66" i="5"/>
  <c r="B38" i="5"/>
  <c r="B9" i="5"/>
  <c r="B7" i="5"/>
  <c r="B34" i="5"/>
  <c r="B6" i="5"/>
  <c r="B12" i="5"/>
  <c r="B37" i="5"/>
  <c r="B16" i="5"/>
  <c r="B29" i="5"/>
  <c r="B20" i="5"/>
  <c r="B18" i="5"/>
  <c r="B42" i="5"/>
  <c r="B50" i="5"/>
  <c r="B55" i="5"/>
  <c r="B57" i="5"/>
  <c r="B69" i="5"/>
  <c r="B33" i="5"/>
  <c r="B11" i="5"/>
  <c r="B27" i="5"/>
  <c r="B4" i="5"/>
  <c r="B10" i="5"/>
  <c r="B56" i="5"/>
  <c r="D71" i="5" l="1"/>
  <c r="G71" i="5" l="1"/>
  <c r="H71" i="5"/>
  <c r="A3" i="5" l="1"/>
</calcChain>
</file>

<file path=xl/sharedStrings.xml><?xml version="1.0" encoding="utf-8"?>
<sst xmlns="http://schemas.openxmlformats.org/spreadsheetml/2006/main" count="568" uniqueCount="173">
  <si>
    <t>Design Bid Build</t>
  </si>
  <si>
    <t>Estimated Total Project Cost ($)</t>
  </si>
  <si>
    <t>Estimated Total Contract Cost ($)</t>
  </si>
  <si>
    <t>Contract Type</t>
  </si>
  <si>
    <t>Project Name</t>
  </si>
  <si>
    <t>Line Number</t>
  </si>
  <si>
    <t>Asset Managing Department</t>
  </si>
  <si>
    <t>Project Name (Text)</t>
  </si>
  <si>
    <t>Fiscal Year Awarding</t>
  </si>
  <si>
    <t>Quarter Awarding</t>
  </si>
  <si>
    <t>Fiscal Year Advertising</t>
  </si>
  <si>
    <t>Quarter Advertising</t>
  </si>
  <si>
    <t>Estimated Construction Contract Award</t>
  </si>
  <si>
    <t>Estimated Total Project Cost</t>
  </si>
  <si>
    <t>Asset - Managing Department</t>
  </si>
  <si>
    <t xml:space="preserve">Summary by Asset - Managing Departments </t>
  </si>
  <si>
    <t>B17152</t>
  </si>
  <si>
    <t>S15007</t>
  </si>
  <si>
    <t>S11010</t>
  </si>
  <si>
    <t>S01090</t>
  </si>
  <si>
    <t>B17163</t>
  </si>
  <si>
    <t>MBGC Irrigation &amp; Electrical Upgrades</t>
  </si>
  <si>
    <t>Wangenheim Joint Use Facility</t>
  </si>
  <si>
    <t>Torrey Pines Gf-Repr Storm Drain Outfall</t>
  </si>
  <si>
    <t>Design Build</t>
  </si>
  <si>
    <t>Job Order Contract</t>
  </si>
  <si>
    <t>Project Number</t>
  </si>
  <si>
    <t>Q3</t>
  </si>
  <si>
    <t>Q1</t>
  </si>
  <si>
    <t>Q4</t>
  </si>
  <si>
    <t>Q2</t>
  </si>
  <si>
    <t>B17003</t>
  </si>
  <si>
    <t>B13102</t>
  </si>
  <si>
    <t>B17016</t>
  </si>
  <si>
    <t>B18121</t>
  </si>
  <si>
    <t>B18197</t>
  </si>
  <si>
    <t>B19029</t>
  </si>
  <si>
    <t>B19032</t>
  </si>
  <si>
    <t>B19062</t>
  </si>
  <si>
    <t>B19097</t>
  </si>
  <si>
    <t>B20064</t>
  </si>
  <si>
    <t>L18001.1</t>
  </si>
  <si>
    <t>S17001</t>
  </si>
  <si>
    <t>B20072</t>
  </si>
  <si>
    <t>B18181</t>
  </si>
  <si>
    <t>B18182</t>
  </si>
  <si>
    <t>MBGC Clubhouse Demo/Prtbl Building Instl</t>
  </si>
  <si>
    <t>El Cajon Bl-Highland-58th Improv</t>
  </si>
  <si>
    <t>Governor Dr @ Lakewood St Traffic Signal</t>
  </si>
  <si>
    <t>AC Water &amp; Sewer Group 1036 (W)</t>
  </si>
  <si>
    <t>Talmadge AC Water Main Replacement</t>
  </si>
  <si>
    <t>Santa Clara Playground Improvements</t>
  </si>
  <si>
    <t>Santa Clara Comfort Station Improvements</t>
  </si>
  <si>
    <t>Accelerated MH Referral Group 1</t>
  </si>
  <si>
    <t>Balboa Park Golf Course - Bathroom Remod</t>
  </si>
  <si>
    <t>Chollas Lake Electrical Upgrade</t>
  </si>
  <si>
    <t>Talmadge Traffic Calming Infrastructure</t>
  </si>
  <si>
    <t>Kearny Mesa Pipeline Manway</t>
  </si>
  <si>
    <t>AC Water &amp; Sewer Group 1056 (W)</t>
  </si>
  <si>
    <t>AC Water &amp; Sewer Group 1056 (S)</t>
  </si>
  <si>
    <t>Parks &amp; Recreation</t>
  </si>
  <si>
    <t>Public Utilities</t>
  </si>
  <si>
    <t>Citywide</t>
  </si>
  <si>
    <t>Environmental Services</t>
  </si>
  <si>
    <t>Emergency  (As-needed)</t>
  </si>
  <si>
    <t>FY20</t>
  </si>
  <si>
    <t>FY21</t>
  </si>
  <si>
    <t>FY22</t>
  </si>
  <si>
    <t>B15141.3</t>
  </si>
  <si>
    <t>Morena Conveyance Middle</t>
  </si>
  <si>
    <t>B17092</t>
  </si>
  <si>
    <t>Otay WTP-Basin #1 Concrete Restoration</t>
  </si>
  <si>
    <t>Palm Avenue Storm Drain Replacement</t>
  </si>
  <si>
    <t>B15141.4</t>
  </si>
  <si>
    <t>Morena Conveyance Southern</t>
  </si>
  <si>
    <t>B17006</t>
  </si>
  <si>
    <t>San Diego NC-MBC Improvements</t>
  </si>
  <si>
    <t>B18019</t>
  </si>
  <si>
    <t>B17012</t>
  </si>
  <si>
    <t>Mt Acadia (Mt Alifan-Mt Burnham)SL UU621</t>
  </si>
  <si>
    <t>S00999</t>
  </si>
  <si>
    <t>B21059</t>
  </si>
  <si>
    <t>PWP NCWRP Flow Equalization Basin</t>
  </si>
  <si>
    <t>S20009</t>
  </si>
  <si>
    <t>Kearny Mesa Facility Improvements</t>
  </si>
  <si>
    <t>B18127</t>
  </si>
  <si>
    <t>Marlesta/Beagle (Gen-B/M-Ashf) SL UU465</t>
  </si>
  <si>
    <t>B18092</t>
  </si>
  <si>
    <t>AC Water &amp; Sewer Group 1052 (W)</t>
  </si>
  <si>
    <t>B18096</t>
  </si>
  <si>
    <t>AC Water &amp; Sewer Group 1052 (S)</t>
  </si>
  <si>
    <t>B18123</t>
  </si>
  <si>
    <t>AC Water &amp; Sewer Group 1036 (S)</t>
  </si>
  <si>
    <t>B18201</t>
  </si>
  <si>
    <t>Regional Arterial Guardrail Group 2a</t>
  </si>
  <si>
    <t>B18215</t>
  </si>
  <si>
    <t>Damon Ave Water Main Extension &amp; AC Repl</t>
  </si>
  <si>
    <t>B20015</t>
  </si>
  <si>
    <t>Miramar Valves Replacement</t>
  </si>
  <si>
    <t>B21065</t>
  </si>
  <si>
    <t>B18200</t>
  </si>
  <si>
    <t>Clairemont Mesa E Improv 1 (W)</t>
  </si>
  <si>
    <t>S17013</t>
  </si>
  <si>
    <t>MBC Equipment Upgrades</t>
  </si>
  <si>
    <t>S20005</t>
  </si>
  <si>
    <t>Balboa Park Botanical Bldg Improvements</t>
  </si>
  <si>
    <t>B19079</t>
  </si>
  <si>
    <t>Reo Drive New Streetlights</t>
  </si>
  <si>
    <t>B20095</t>
  </si>
  <si>
    <t>B21092</t>
  </si>
  <si>
    <t>Cchavez Pkwy (I5-Comml) UU27</t>
  </si>
  <si>
    <t>B20066</t>
  </si>
  <si>
    <t>Balboa Park Federal Bldg Improvements</t>
  </si>
  <si>
    <t>B21003</t>
  </si>
  <si>
    <t>Tierrasanta Improv 1 (s)</t>
  </si>
  <si>
    <t>B18202</t>
  </si>
  <si>
    <t>Clairemont Mesa E Improv 1 (S)</t>
  </si>
  <si>
    <t>B21056</t>
  </si>
  <si>
    <t>Morena Improv 3 (W)</t>
  </si>
  <si>
    <t>B21040</t>
  </si>
  <si>
    <t>Soledad Pressure Reducing Stn Hatch (w)</t>
  </si>
  <si>
    <t>B21115</t>
  </si>
  <si>
    <t>Cajon Way CMP Storm Drain Emergency</t>
  </si>
  <si>
    <t>Stormwater</t>
  </si>
  <si>
    <t>Transportation</t>
  </si>
  <si>
    <t>Parks &amp; Recreation Department</t>
  </si>
  <si>
    <t>Sole Source</t>
  </si>
  <si>
    <t>FY 2022 Total</t>
  </si>
  <si>
    <t>Crest Canyon Park Emergency SD Replace</t>
  </si>
  <si>
    <t>5604 Campanile Way SD Repair Emergency</t>
  </si>
  <si>
    <t>4617 Antioch Pl CMP SD Emergency</t>
  </si>
  <si>
    <t>Mississippi St CMP SD Emergency</t>
  </si>
  <si>
    <t>3505 Udall St (CMP) SD Emergency</t>
  </si>
  <si>
    <t>3405 Kite Street SD Emergency</t>
  </si>
  <si>
    <t>3984 Pacific Hwy Pump StationL Emergency</t>
  </si>
  <si>
    <t>4182 60th St &amp; 5973 Alta Mesa Wy Emer</t>
  </si>
  <si>
    <t>Ocean Beach Pier Improvements</t>
  </si>
  <si>
    <t>RIVIERA DEL SOL NEIGHBORHOOD PARK</t>
  </si>
  <si>
    <t>B20019</t>
  </si>
  <si>
    <t>B21126</t>
  </si>
  <si>
    <t>B21127</t>
  </si>
  <si>
    <t>B21137</t>
  </si>
  <si>
    <t>B21138</t>
  </si>
  <si>
    <t>B21153</t>
  </si>
  <si>
    <t>B22013</t>
  </si>
  <si>
    <t>B22052</t>
  </si>
  <si>
    <t>S20011</t>
  </si>
  <si>
    <t>B20087</t>
  </si>
  <si>
    <t>City Forces</t>
  </si>
  <si>
    <t>B00395</t>
  </si>
  <si>
    <t>B18090</t>
  </si>
  <si>
    <t>B18094</t>
  </si>
  <si>
    <t>B00431</t>
  </si>
  <si>
    <t>B17114</t>
  </si>
  <si>
    <t>B16041</t>
  </si>
  <si>
    <t>B22086</t>
  </si>
  <si>
    <t>B21152</t>
  </si>
  <si>
    <t>B21024</t>
  </si>
  <si>
    <t>El Cajon Blvd (Highland Ave – Chamoune Ave) streetlights</t>
  </si>
  <si>
    <t xml:space="preserve">Linda Vista Skate Park Phase 2 </t>
  </si>
  <si>
    <t>Redwood St (Pershing-Boundary) SL UU611</t>
  </si>
  <si>
    <t>Sewer &amp; AC Water Group 794 (S)</t>
  </si>
  <si>
    <t>AC Water &amp; Sewer Group 1050 (W)</t>
  </si>
  <si>
    <t>AC Water &amp; Sewer Group 1050 (S)</t>
  </si>
  <si>
    <t>MISSION CTR CNYN A SMR</t>
  </si>
  <si>
    <t>Curb Ramp Improvement Group 1701</t>
  </si>
  <si>
    <t>Sewer &amp; AC Water Group 794 (W)</t>
  </si>
  <si>
    <t>Adams Avenue (1620) Storm Drain Replacement</t>
  </si>
  <si>
    <t>Howard Avenue- Village Pine to iris Avenue Sidewalk</t>
  </si>
  <si>
    <t>Miramar Landfill Fee Booth Truck Scale #3 Replacement &amp; Miramar Landfill Outbound Scale #5 Replacement</t>
  </si>
  <si>
    <t>Ocean Beach Improv 1A (W)</t>
  </si>
  <si>
    <t>Oak Park Improvements 1 (W)</t>
  </si>
  <si>
    <t>Storm Drain CMP Lining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</si>
</sst>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"/>
    <numFmt numFmtId="165" formatCode="&quot;$&quot;#,##0.00"/>
    <numFmt numFmtId="166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0" fontId="6" fillId="0" borderId="0"/>
    <xf numFmtId="0" fontId="1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0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/>
    <xf numFmtId="0" fontId="4" fillId="0" borderId="0" xfId="2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164" fontId="3" fillId="2" borderId="0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0" fillId="0" borderId="0" xfId="0" applyFill="1"/>
    <xf numFmtId="0" fontId="0" fillId="0" borderId="0" xfId="0" applyFill="1" applyAlignment="1">
      <alignment horizontal="left"/>
    </xf>
    <xf numFmtId="164" fontId="0" fillId="0" borderId="0" xfId="0" applyNumberFormat="1" applyFill="1"/>
    <xf numFmtId="49" fontId="0" fillId="0" borderId="0" xfId="0" applyNumberFormat="1" applyFill="1" applyAlignment="1">
      <alignment horizontal="left"/>
    </xf>
    <xf numFmtId="49" fontId="0" fillId="0" borderId="0" xfId="0" applyNumberFormat="1" applyFont="1" applyFill="1" applyBorder="1"/>
    <xf numFmtId="49" fontId="0" fillId="0" borderId="0" xfId="0" applyNumberFormat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left"/>
    </xf>
    <xf numFmtId="49" fontId="0" fillId="0" borderId="0" xfId="0" applyNumberFormat="1" applyBorder="1"/>
    <xf numFmtId="0" fontId="0" fillId="0" borderId="0" xfId="0" applyBorder="1"/>
    <xf numFmtId="0" fontId="0" fillId="0" borderId="0" xfId="0" applyNumberFormat="1" applyFont="1" applyFill="1" applyBorder="1" applyAlignment="1">
      <alignment horizontal="left"/>
    </xf>
    <xf numFmtId="0" fontId="0" fillId="0" borderId="0" xfId="0" applyNumberFormat="1" applyAlignment="1">
      <alignment horizontal="left"/>
    </xf>
    <xf numFmtId="14" fontId="0" fillId="0" borderId="0" xfId="0" applyNumberFormat="1" applyAlignment="1">
      <alignment horizontal="right"/>
    </xf>
    <xf numFmtId="0" fontId="0" fillId="0" borderId="0" xfId="1" applyFont="1" applyAlignment="1">
      <alignment horizontal="left"/>
    </xf>
    <xf numFmtId="165" fontId="0" fillId="0" borderId="0" xfId="1" applyNumberFormat="1" applyFont="1" applyAlignment="1">
      <alignment horizontal="left"/>
    </xf>
    <xf numFmtId="0" fontId="0" fillId="0" borderId="0" xfId="0" applyFont="1" applyFill="1" applyBorder="1"/>
    <xf numFmtId="49" fontId="1" fillId="0" borderId="0" xfId="1" applyNumberFormat="1"/>
    <xf numFmtId="0" fontId="1" fillId="0" borderId="0" xfId="1" applyFill="1"/>
    <xf numFmtId="0" fontId="1" fillId="0" borderId="0" xfId="1" applyNumberFormat="1" applyFill="1" applyAlignment="1">
      <alignment horizontal="left"/>
    </xf>
    <xf numFmtId="0" fontId="1" fillId="0" borderId="0" xfId="1" applyFill="1" applyAlignment="1">
      <alignment horizontal="left"/>
    </xf>
    <xf numFmtId="49" fontId="1" fillId="0" borderId="0" xfId="1" applyNumberFormat="1" applyFill="1"/>
    <xf numFmtId="0" fontId="0" fillId="0" borderId="0" xfId="0" applyNumberFormat="1" applyFill="1" applyAlignment="1">
      <alignment horizontal="right"/>
    </xf>
    <xf numFmtId="0" fontId="3" fillId="3" borderId="0" xfId="0" applyFont="1" applyFill="1" applyBorder="1" applyAlignment="1">
      <alignment horizontal="center" vertical="center"/>
    </xf>
    <xf numFmtId="166" fontId="3" fillId="2" borderId="0" xfId="5" applyNumberFormat="1" applyFont="1" applyFill="1" applyBorder="1" applyAlignment="1">
      <alignment horizontal="center" vertical="center" wrapText="1"/>
    </xf>
    <xf numFmtId="166" fontId="1" fillId="0" borderId="0" xfId="5" applyNumberFormat="1" applyFill="1" applyAlignment="1">
      <alignment horizontal="left"/>
    </xf>
    <xf numFmtId="166" fontId="0" fillId="0" borderId="0" xfId="5" applyNumberFormat="1" applyFont="1" applyAlignment="1">
      <alignment horizontal="right"/>
    </xf>
    <xf numFmtId="166" fontId="7" fillId="0" borderId="0" xfId="5" applyNumberFormat="1" applyFont="1" applyFill="1" applyBorder="1"/>
    <xf numFmtId="166" fontId="0" fillId="0" borderId="0" xfId="5" applyNumberFormat="1" applyFont="1" applyAlignment="1">
      <alignment horizontal="center"/>
    </xf>
    <xf numFmtId="166" fontId="0" fillId="0" borderId="0" xfId="5" applyNumberFormat="1" applyFont="1"/>
    <xf numFmtId="0" fontId="8" fillId="0" borderId="0" xfId="0" applyFont="1" applyFill="1" applyAlignment="1">
      <alignment horizontal="left"/>
    </xf>
  </cellXfs>
  <cellStyles count="6">
    <cellStyle name="Currency" xfId="5" builtinId="4"/>
    <cellStyle name="Hyperlink" xfId="2" builtinId="8"/>
    <cellStyle name="Normal" xfId="0" builtinId="0"/>
    <cellStyle name="Normal 2" xfId="1" xr:uid="{00000000-0005-0000-0000-000002000000}"/>
    <cellStyle name="Normal 3" xfId="3" xr:uid="{00000000-0005-0000-0000-000003000000}"/>
    <cellStyle name="Normal 3 2" xfId="4" xr:uid="{00000000-0005-0000-0000-000004000000}"/>
  </cellStyles>
  <dxfs count="31">
    <dxf>
      <font>
        <color auto="1"/>
      </font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numFmt numFmtId="164" formatCode="&quot;$&quot;#,##0"/>
    </dxf>
    <dxf>
      <numFmt numFmtId="167" formatCode="&quot;$&quot;#,##0.0"/>
    </dxf>
    <dxf>
      <numFmt numFmtId="165" formatCode="&quot;$&quot;#,##0.00"/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66" formatCode="_(&quot;$&quot;* #,##0_);_(&quot;$&quot;* \(#,##0\);_(&quot;$&quot;* &quot;-&quot;??_);_(@_)"/>
      <fill>
        <patternFill patternType="none">
          <fgColor indexed="64"/>
          <bgColor auto="1"/>
        </patternFill>
      </fill>
    </dxf>
    <dxf>
      <numFmt numFmtId="166" formatCode="_(&quot;$&quot;* #,##0_);_(&quot;$&quot;* \(#,##0\);_(&quot;$&quot;* &quot;-&quot;??_);_(@_)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top style="thin">
          <color indexed="64"/>
        </top>
      </border>
    </dxf>
    <dxf>
      <border outline="0">
        <top style="thin">
          <color rgb="FF9BC2E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theme="1" tint="0.49998474074526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3399"/>
      <color rgb="FFFDD7D7"/>
      <color rgb="FFFB9B9B"/>
      <color rgb="FFFFB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han, Pian" refreshedDate="44704.428420486111" createdVersion="6" refreshedVersion="6" minRefreshableVersion="3" recordCount="68" xr:uid="{00000000-000A-0000-FFFF-FFFF11000000}">
  <cacheSource type="worksheet">
    <worksheetSource name="FY20_Published"/>
  </cacheSource>
  <cacheFields count="12">
    <cacheField name="Line Number" numFmtId="0">
      <sharedItems containsSemiMixedTypes="0" containsString="0" containsNumber="1" containsInteger="1" minValue="1" maxValue="54"/>
    </cacheField>
    <cacheField name="Project Name" numFmtId="0">
      <sharedItems/>
    </cacheField>
    <cacheField name="Project Name (Text)" numFmtId="0">
      <sharedItems/>
    </cacheField>
    <cacheField name="Project Number" numFmtId="0">
      <sharedItems/>
    </cacheField>
    <cacheField name="Asset Managing Department" numFmtId="0">
      <sharedItems containsBlank="1" count="55">
        <s v="Public Utilities"/>
        <s v="Parks &amp; Recreation"/>
        <s v="Transportation"/>
        <s v="Stormwater"/>
        <s v="Citywide"/>
        <s v="Environmental Services"/>
        <s v="Parks &amp; Recreation Department"/>
        <s v="" u="1"/>
        <m u="1"/>
        <s v="Real Estate Assets Department" u="1"/>
        <s v="TBD" u="1"/>
        <s v="Street Division" u="1"/>
        <e v="#N/A" u="1"/>
        <s v="ADA Compliance and Accessibility Department" u="1"/>
        <s v="Transportation Engineering &amp; Operations Division" u="1"/>
        <s v="Police Department" u="1"/>
        <s v="Fire-Rescue Department" u="1"/>
        <s v="Street" u="1"/>
        <s v="Transportation and Storm Water Department - Storm Water Division" u="1"/>
        <s v="Park &amp; Recreation" u="1"/>
        <s v="TSWD Street" u="1"/>
        <s v="Real Estate Assets - Facilities" u="1"/>
        <s v="Real Estate Assets" u="1"/>
        <s v="Fleet Services" u="1"/>
        <s v="Pollution Prevention Division" u="1"/>
        <s v="Public Utilities " u="1"/>
        <s v="TSWD SWD" u="1"/>
        <s v="Library" u="1"/>
        <s v="Fire-Rescue" u="1"/>
        <s v="Fire-Rescue Department (FS)" u="1"/>
        <s v="Development Services Department" u="1"/>
        <s v="Library Department" u="1"/>
        <s v="ADA" u="1"/>
        <s v="DSD" u="1"/>
        <s v="TSW" u="1"/>
        <s v="Fleet Operations" u="1"/>
        <s v="Transportation and Storm Water Department - Street Division" u="1"/>
        <s v="Fire (FS)" u="1"/>
        <s v="(blank)" u="1"/>
        <s v="TEO" u="1"/>
        <s v="Transportation &amp; Storm Water " u="1"/>
        <s v="Public Utilities Department" u="1"/>
        <s v="Airports Department" u="1"/>
        <s v="Sustainability" u="1"/>
        <s v="Transportation and Storm Water" u="1"/>
        <s v="Transportation &amp; Storm Water" u="1"/>
        <s v="ADA Compliance &amp; Accessibility" u="1"/>
        <s v="PUD Sewer" u="1"/>
        <s v="Police" u="1"/>
        <s v="Fire-Rescue Department (Lifeguard)" u="1"/>
        <s v="Transportation &amp; Storm Water Department" u="1"/>
        <s v="PUD Water" u="1"/>
        <s v="Buildings" u="1"/>
        <s v="Parks and Recreation Department" u="1"/>
        <s v="Planning Department" u="1"/>
      </sharedItems>
    </cacheField>
    <cacheField name="Contract Type" numFmtId="0">
      <sharedItems/>
    </cacheField>
    <cacheField name="Estimated Total Contract Cost ($)" numFmtId="166">
      <sharedItems containsSemiMixedTypes="0" containsString="0" containsNumber="1" minValue="23119" maxValue="60077353"/>
    </cacheField>
    <cacheField name="Estimated Total Project Cost ($)" numFmtId="166">
      <sharedItems containsSemiMixedTypes="0" containsString="0" containsNumber="1" minValue="148000" maxValue="73727680"/>
    </cacheField>
    <cacheField name="Fiscal Year Advertising" numFmtId="0">
      <sharedItems/>
    </cacheField>
    <cacheField name="Quarter Advertising" numFmtId="0">
      <sharedItems/>
    </cacheField>
    <cacheField name="Fiscal Year Awarding" numFmtId="0">
      <sharedItems/>
    </cacheField>
    <cacheField name="Quarter Awarding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8">
  <r>
    <n v="1"/>
    <s v="MBC Equipment Upgrades"/>
    <s v="MBC Equipment Upgrades"/>
    <s v="S17013"/>
    <x v="0"/>
    <s v="Design Bid Build"/>
    <n v="37187542"/>
    <n v="47645194"/>
    <s v="FY21"/>
    <s v="Q3"/>
    <s v="FY22"/>
    <s v="Q1"/>
  </r>
  <r>
    <n v="2"/>
    <s v="Balboa Park Botanical Bldg Improvements"/>
    <s v="Balboa Park Botanical Bldg Improvements"/>
    <s v="S20005"/>
    <x v="1"/>
    <s v="Design Build"/>
    <n v="14261647"/>
    <n v="21453000"/>
    <s v="FY21"/>
    <s v="Q2"/>
    <s v="FY22"/>
    <s v="Q1"/>
  </r>
  <r>
    <n v="3"/>
    <s v="PWP NCWRP Flow Equalization Basin"/>
    <s v="PWP NCWRP Flow Equalization Basin"/>
    <s v="B21059"/>
    <x v="0"/>
    <s v="Design Bid Build"/>
    <n v="11886000"/>
    <n v="18350052"/>
    <s v="FY21"/>
    <s v="Q4"/>
    <s v="FY22"/>
    <s v="Q2"/>
  </r>
  <r>
    <n v="4"/>
    <s v="MBGC Irrigation &amp; Electrical Upgrades"/>
    <s v="MBGC Irrigation &amp; Electrical Upgrades"/>
    <s v="S11010"/>
    <x v="1"/>
    <s v="Design Bid Build"/>
    <n v="9199700"/>
    <n v="10661700"/>
    <s v="FY21"/>
    <s v="Q4"/>
    <s v="FY22"/>
    <s v="Q2"/>
  </r>
  <r>
    <n v="5"/>
    <s v="AC Water &amp; Sewer Group 1056 (W)"/>
    <s v="AC Water &amp; Sewer Group 1056 (W)"/>
    <s v="B18181"/>
    <x v="0"/>
    <s v="Design Bid Build"/>
    <n v="8466401.25"/>
    <n v="10976801.25"/>
    <s v="FY21"/>
    <s v="Q3"/>
    <s v="FY22"/>
    <s v="Q1"/>
  </r>
  <r>
    <n v="6"/>
    <s v="RIVIERA DEL SOL NEIGHBORHOOD PARK"/>
    <s v="RIVIERA DEL SOL NEIGHBORHOOD PARK"/>
    <s v="S00999"/>
    <x v="1"/>
    <s v="Design Bid Build"/>
    <n v="5524537"/>
    <n v="9570838"/>
    <s v="FY22"/>
    <s v="Q1"/>
    <s v="FY22"/>
    <s v="Q2"/>
  </r>
  <r>
    <n v="7"/>
    <s v="Clairemont Mesa E Improv 1 (W)"/>
    <s v="Clairemont Mesa E Improv 1 (W)"/>
    <s v="B18200"/>
    <x v="0"/>
    <s v="Design Bid Build"/>
    <n v="5222770.3099999996"/>
    <n v="7083977.3099999996"/>
    <s v="FY22"/>
    <s v="Q1"/>
    <s v="FY22"/>
    <s v="Q3"/>
  </r>
  <r>
    <n v="8"/>
    <s v="MBGC Clubhouse Demo/Prtbl Building Instl"/>
    <s v="MBGC Clubhouse Demo/Prtbl Building Instl"/>
    <s v="S01090"/>
    <x v="1"/>
    <s v="Design Bid Build"/>
    <n v="5161700"/>
    <n v="7685084"/>
    <s v="FY21"/>
    <s v="Q4"/>
    <s v="FY22"/>
    <s v="Q2"/>
  </r>
  <r>
    <n v="9"/>
    <s v="San Diego NC-MBC Improvements"/>
    <s v="San Diego NC-MBC Improvements"/>
    <s v="B17006"/>
    <x v="0"/>
    <s v="Design Bid Build"/>
    <n v="2899148"/>
    <n v="10038088"/>
    <s v="FY21"/>
    <s v="Q3"/>
    <s v="FY22"/>
    <s v="Q1"/>
  </r>
  <r>
    <n v="10"/>
    <s v="Clairemont Mesa E Improv 1 (S)"/>
    <s v="Clairemont Mesa E Improv 1 (S)"/>
    <s v="B18202"/>
    <x v="0"/>
    <s v="Design Bid Build"/>
    <n v="2777959"/>
    <n v="3971060"/>
    <s v="FY22"/>
    <s v="Q1"/>
    <s v="FY22"/>
    <s v="Q3"/>
  </r>
  <r>
    <n v="11"/>
    <s v="Tierrasanta Improv 1 (s)"/>
    <s v="Tierrasanta Improv 1 (s)"/>
    <s v="B21003"/>
    <x v="0"/>
    <s v="Design Bid Build"/>
    <n v="1567000"/>
    <n v="2977429"/>
    <s v="FY22"/>
    <s v="Q2"/>
    <s v="FY22"/>
    <s v="Q4"/>
  </r>
  <r>
    <n v="12"/>
    <s v="Santa Clara Playground Improvements"/>
    <s v="Santa Clara Playground Improvements"/>
    <s v="B19029"/>
    <x v="1"/>
    <s v="Design Bid Build"/>
    <n v="819242"/>
    <n v="1989500"/>
    <s v="FY21"/>
    <s v="Q4"/>
    <s v="FY22"/>
    <s v="Q2"/>
  </r>
  <r>
    <n v="13"/>
    <s v="Damon Ave Water Main Extension &amp; AC Repl"/>
    <s v="Damon Ave Water Main Extension &amp; AC Repl"/>
    <s v="B18215"/>
    <x v="0"/>
    <s v="Job Order Contract"/>
    <n v="818438.49"/>
    <n v="1590706.86"/>
    <s v="FY22"/>
    <s v="Q3"/>
    <s v="FY22"/>
    <s v="Q3"/>
  </r>
  <r>
    <n v="14"/>
    <s v="El Cajon Bl-Highland-58th Improv"/>
    <s v="El Cajon Bl-Highland-58th Improv"/>
    <s v="B17003"/>
    <x v="2"/>
    <s v="Design Bid Build"/>
    <n v="573647"/>
    <n v="1316447.75"/>
    <s v="FY21"/>
    <s v="Q4"/>
    <s v="FY22"/>
    <s v="Q2"/>
  </r>
  <r>
    <n v="15"/>
    <s v="Santa Clara Comfort Station Improvements"/>
    <s v="Santa Clara Comfort Station Improvements"/>
    <s v="B19032"/>
    <x v="1"/>
    <s v="Design Bid Build"/>
    <n v="561646"/>
    <n v="1289500"/>
    <s v="FY21"/>
    <s v="Q4"/>
    <s v="FY22"/>
    <s v="Q2"/>
  </r>
  <r>
    <n v="16"/>
    <s v="Kearny Mesa Pipeline Manway"/>
    <s v="Kearny Mesa Pipeline Manway"/>
    <s v="B20072"/>
    <x v="0"/>
    <s v="Job Order Contract"/>
    <n v="492786.34"/>
    <n v="1027425.32"/>
    <s v="FY22"/>
    <s v="Q2"/>
    <s v="FY22"/>
    <s v="Q3"/>
  </r>
  <r>
    <n v="17"/>
    <s v="AC Water &amp; Sewer Group 1056 (S)"/>
    <s v="AC Water &amp; Sewer Group 1056 (S)"/>
    <s v="B18182"/>
    <x v="0"/>
    <s v="Design Bid Build"/>
    <n v="368705.07"/>
    <n v="428605.07"/>
    <s v="FY21"/>
    <s v="Q3"/>
    <s v="FY22"/>
    <s v="Q1"/>
  </r>
  <r>
    <n v="18"/>
    <s v="El Cajon Blvd (Highland Ave – Chamoune Ave) streetlights"/>
    <s v="El Cajon Blvd (Highland Ave – Chamoune Ave) streetlights"/>
    <s v="B21065"/>
    <x v="2"/>
    <s v="Design Bid Build"/>
    <n v="311658"/>
    <n v="361658"/>
    <s v="FY21"/>
    <s v="Q4"/>
    <s v="FY22"/>
    <s v="Q2"/>
  </r>
  <r>
    <n v="19"/>
    <s v="Governor Dr @ Lakewood St Traffic Signal"/>
    <s v="Governor Dr @ Lakewood St Traffic Signal"/>
    <s v="B17016"/>
    <x v="2"/>
    <s v="Design Bid Build"/>
    <n v="306925"/>
    <n v="558784.11"/>
    <s v="FY21"/>
    <s v="Q4"/>
    <s v="FY22"/>
    <s v="Q2"/>
  </r>
  <r>
    <n v="20"/>
    <s v="Reo Drive New Streetlights"/>
    <s v="Reo Drive New Streetlights"/>
    <s v="B19079"/>
    <x v="2"/>
    <s v="Job Order Contract"/>
    <n v="272222.59999999998"/>
    <n v="413022.6"/>
    <s v="FY22"/>
    <s v="Q2"/>
    <s v="FY22"/>
    <s v="Q3"/>
  </r>
  <r>
    <n v="21"/>
    <s v="Marlesta/Beagle (Gen-B/M-Ashf) SL UU465"/>
    <s v="Marlesta/Beagle (Gen-B/M-Ashf) SL UU465"/>
    <s v="B18127"/>
    <x v="2"/>
    <s v="Job Order Contract"/>
    <n v="217665.67"/>
    <n v="350000"/>
    <s v="FY22"/>
    <s v="Q2"/>
    <s v="FY22"/>
    <s v="Q3"/>
  </r>
  <r>
    <n v="22"/>
    <s v="Mt Acadia (Mt Alifan-Mt Burnham)SL UU621"/>
    <s v="Mt Acadia (Mt Alifan-Mt Burnham)SL UU621"/>
    <s v="B17012"/>
    <x v="2"/>
    <s v="Job Order Contract"/>
    <n v="205200"/>
    <n v="298000"/>
    <s v="FY21"/>
    <s v="Q4"/>
    <s v="FY22"/>
    <s v="Q1"/>
  </r>
  <r>
    <n v="23"/>
    <s v="Talmadge Traffic Calming Infrastructure"/>
    <s v="Talmadge Traffic Calming Infrastructure"/>
    <s v="S17001"/>
    <x v="1"/>
    <s v="Design Bid Build"/>
    <n v="167100"/>
    <n v="355000"/>
    <s v="FY21"/>
    <s v="Q3"/>
    <s v="FY22"/>
    <s v="Q1"/>
  </r>
  <r>
    <n v="24"/>
    <s v="Linda Vista Skate Park Phase 2 "/>
    <s v="Linda Vista Skate Park Phase 2 "/>
    <s v="B19062"/>
    <x v="1"/>
    <s v="Job Order Contract"/>
    <n v="145000"/>
    <n v="429769"/>
    <s v="FY21"/>
    <s v="Q4"/>
    <s v="FY22"/>
    <s v="Q2"/>
  </r>
  <r>
    <n v="25"/>
    <s v="Balboa Park Golf Course - Bathroom Remod"/>
    <s v="Balboa Park Golf Course - Bathroom Remod"/>
    <s v="B20064"/>
    <x v="1"/>
    <s v="City Forces"/>
    <n v="109600"/>
    <n v="217600"/>
    <s v="FY22"/>
    <s v="Q2"/>
    <s v="FY22"/>
    <s v="Q2"/>
  </r>
  <r>
    <n v="26"/>
    <s v="Cchavez Pkwy (I5-Comml) UU27"/>
    <s v="Cchavez Pkwy (I5-Comml) UU27"/>
    <s v="B21092"/>
    <x v="2"/>
    <s v="Design Bid Build"/>
    <n v="103000"/>
    <n v="148000"/>
    <s v="FY21"/>
    <s v="Q4"/>
    <s v="FY22"/>
    <s v="Q3"/>
  </r>
  <r>
    <n v="27"/>
    <s v="Redwood St (Pershing-Boundary) SL UU611"/>
    <s v="Redwood St (Pershing-Boundary) SL UU611"/>
    <s v="B20095"/>
    <x v="2"/>
    <s v="Job Order Contract"/>
    <n v="23119"/>
    <n v="152319"/>
    <s v="FY21"/>
    <s v="Q4"/>
    <s v="FY22"/>
    <s v="Q2"/>
  </r>
  <r>
    <n v="28"/>
    <s v="Wangenheim Joint Use Facility"/>
    <s v="Wangenheim Joint Use Facility"/>
    <s v="S15007"/>
    <x v="1"/>
    <s v="Design Bid Build"/>
    <n v="6834000"/>
    <n v="9517667"/>
    <s v="FY21"/>
    <s v="Q2"/>
    <s v="FY22"/>
    <s v="Q2"/>
  </r>
  <r>
    <n v="29"/>
    <s v="AC Water &amp; Sewer Group 1036 (W)"/>
    <s v="AC Water &amp; Sewer Group 1036 (W)"/>
    <s v="B18121"/>
    <x v="0"/>
    <s v="Design Bid Build"/>
    <n v="4617986.25"/>
    <n v="6198913.25"/>
    <s v="FY21"/>
    <s v="Q3"/>
    <s v="FY22"/>
    <s v="Q3"/>
  </r>
  <r>
    <n v="30"/>
    <s v="4182 60th St &amp; 5973 Alta Mesa Wy Emer"/>
    <s v="4182 60th St &amp; 5973 Alta Mesa Wy Emer"/>
    <s v="B22052"/>
    <x v="3"/>
    <s v="Emergency  (As-needed)"/>
    <n v="2700000"/>
    <n v="3500000"/>
    <s v="FY22"/>
    <s v="Q1"/>
    <s v="FY22"/>
    <s v="Q3"/>
  </r>
  <r>
    <n v="31"/>
    <s v="5604 Campanile Way SD Repair Emergency"/>
    <s v="5604 Campanile Way SD Repair Emergency"/>
    <s v="B21126"/>
    <x v="3"/>
    <s v="Emergency  (As-needed)"/>
    <n v="1500000"/>
    <n v="1765770.42"/>
    <s v="FY21"/>
    <s v="Q4"/>
    <s v="FY22"/>
    <s v="Q2"/>
  </r>
  <r>
    <n v="32"/>
    <s v="3405 Kite Street SD Emergency"/>
    <s v="3405 Kite Street SD Emergency"/>
    <s v="B21153"/>
    <x v="3"/>
    <s v="Emergency  (As-needed)"/>
    <n v="1500000"/>
    <n v="2000000"/>
    <s v="FY22"/>
    <s v="Q1"/>
    <s v="FY22"/>
    <s v="Q3"/>
  </r>
  <r>
    <n v="33"/>
    <s v="AC Water &amp; Sewer Group 1036 (S)"/>
    <s v="AC Water &amp; Sewer Group 1036 (S)"/>
    <s v="B18123"/>
    <x v="0"/>
    <s v="Design Bid Build"/>
    <n v="1411352.35"/>
    <n v="2192632.35"/>
    <s v="FY21"/>
    <s v="Q3"/>
    <s v="FY22"/>
    <s v="Q3"/>
  </r>
  <r>
    <n v="34"/>
    <s v="Talmadge AC Water Main Replacement"/>
    <s v="Talmadge AC Water Main Replacement"/>
    <s v="B18197"/>
    <x v="0"/>
    <s v="Design Bid Build"/>
    <n v="1317345"/>
    <n v="2001660"/>
    <s v="FY21"/>
    <s v="Q3"/>
    <s v="FY22"/>
    <s v="Q1"/>
  </r>
  <r>
    <n v="35"/>
    <s v="4617 Antioch Pl CMP SD Emergency"/>
    <s v="4617 Antioch Pl CMP SD Emergency"/>
    <s v="B21127"/>
    <x v="3"/>
    <s v="Emergency  (As-needed)"/>
    <n v="1200000"/>
    <n v="1750000"/>
    <s v="FY21"/>
    <s v="Q3"/>
    <s v="FY22"/>
    <s v="Q2"/>
  </r>
  <r>
    <n v="36"/>
    <s v="Cajon Way CMP Storm Drain Emergency"/>
    <s v="Cajon Way CMP Storm Drain Emergency"/>
    <s v="B21115"/>
    <x v="3"/>
    <s v="Emergency  (As-needed)"/>
    <n v="1100000"/>
    <n v="1950000"/>
    <s v="FY21"/>
    <s v="Q3"/>
    <s v="FY22"/>
    <s v="Q1"/>
  </r>
  <r>
    <n v="37"/>
    <s v="Accelerated MH Referral Group 1"/>
    <s v="Accelerated MH Referral Group 1"/>
    <s v="B19097"/>
    <x v="0"/>
    <s v="Design Bid Build"/>
    <n v="1026647"/>
    <n v="2047033"/>
    <s v="FY21"/>
    <s v="Q4"/>
    <s v="FY22"/>
    <s v="Q2"/>
  </r>
  <r>
    <n v="38"/>
    <s v="Mississippi St CMP SD Emergency"/>
    <s v="Mississippi St CMP SD Emergency"/>
    <s v="B21137"/>
    <x v="3"/>
    <s v="Emergency  (As-needed)"/>
    <n v="526000"/>
    <n v="506315.97"/>
    <s v="FY21"/>
    <s v="Q4"/>
    <s v="FY22"/>
    <s v="Q2"/>
  </r>
  <r>
    <n v="39"/>
    <s v="3505 Udall St (CMP) SD Emergency"/>
    <s v="3505 Udall St (CMP) SD Emergency"/>
    <s v="B21138"/>
    <x v="3"/>
    <s v="Emergency  (As-needed)"/>
    <n v="500000"/>
    <n v="1250000"/>
    <s v="FY21"/>
    <s v="Q4"/>
    <s v="FY22"/>
    <s v="Q2"/>
  </r>
  <r>
    <n v="40"/>
    <s v="Ocean Beach Pier Improvements"/>
    <s v="Ocean Beach Pier Improvements"/>
    <s v="S20011"/>
    <x v="1"/>
    <s v="Design Build"/>
    <n v="450000"/>
    <n v="1132907"/>
    <s v="FY22"/>
    <s v="Q2"/>
    <s v="FY22"/>
    <s v="Q2"/>
  </r>
  <r>
    <n v="41"/>
    <s v="Crest Canyon Park Emergency SD Replace"/>
    <s v="Crest Canyon Park Emergency SD Replace"/>
    <s v="B20019"/>
    <x v="3"/>
    <s v="Emergency  (As-needed)"/>
    <n v="439000"/>
    <n v="9615494.9000000004"/>
    <s v="FY20"/>
    <s v="Q3"/>
    <s v="FY22"/>
    <s v="Q2"/>
  </r>
  <r>
    <n v="42"/>
    <s v="3984 Pacific Hwy Pump StationL Emergency"/>
    <s v="3984 Pacific Hwy Pump StationL Emergency"/>
    <s v="B22013"/>
    <x v="3"/>
    <s v="Emergency  (As-needed)"/>
    <n v="425000"/>
    <n v="650000"/>
    <s v="FY21"/>
    <s v="Q4"/>
    <s v="FY22"/>
    <s v="Q2"/>
  </r>
  <r>
    <n v="43"/>
    <s v="Palm Avenue Storm Drain Replacement"/>
    <s v="Palm Avenue Storm Drain Replacement"/>
    <s v="B17163"/>
    <x v="3"/>
    <s v="Job Order Contract"/>
    <n v="185476"/>
    <n v="564208.06000000006"/>
    <s v="FY22"/>
    <s v="Q2"/>
    <s v="FY22"/>
    <s v="Q2"/>
  </r>
  <r>
    <n v="44"/>
    <s v="Morena Conveyance Southern"/>
    <s v="Morena Conveyance Southern"/>
    <s v="B15141.4"/>
    <x v="0"/>
    <s v="Design Bid Build"/>
    <n v="60077353"/>
    <n v="73727680"/>
    <s v="FY22"/>
    <s v="Q2"/>
    <s v="FY22"/>
    <s v="Q4"/>
  </r>
  <r>
    <n v="45"/>
    <s v="Morena Conveyance Middle"/>
    <s v="Morena Conveyance Middle"/>
    <s v="B15141.3"/>
    <x v="0"/>
    <s v="Design Bid Build"/>
    <n v="56719052"/>
    <n v="71351280"/>
    <s v="FY22"/>
    <s v="Q2"/>
    <s v="FY22"/>
    <s v="Q4"/>
  </r>
  <r>
    <n v="46"/>
    <s v="Kearny Mesa Facility Improvements"/>
    <s v="Kearny Mesa Facility Improvements"/>
    <s v="S20009"/>
    <x v="4"/>
    <s v="Design Bid Build"/>
    <n v="14864176"/>
    <n v="16421600"/>
    <s v="FY22"/>
    <s v="Q3"/>
    <s v="FY22"/>
    <s v="Q4"/>
  </r>
  <r>
    <n v="47"/>
    <s v="AC Water &amp; Sewer Group 1052 (W)"/>
    <s v="AC Water &amp; Sewer Group 1052 (W)"/>
    <s v="B18092"/>
    <x v="0"/>
    <s v="Design Bid Build"/>
    <n v="7106851.6200000001"/>
    <n v="10022594"/>
    <s v="FY22"/>
    <s v="Q2"/>
    <s v="FY22"/>
    <s v="Q4"/>
  </r>
  <r>
    <n v="48"/>
    <s v="Sewer &amp; AC Water Group 794 (S)"/>
    <s v="Sewer &amp; AC Water Group 794 (S)"/>
    <s v="B00395"/>
    <x v="0"/>
    <s v="Design Bid Build"/>
    <n v="6263573"/>
    <n v="7001267"/>
    <s v="FY22"/>
    <s v="Q3"/>
    <s v="FY22"/>
    <s v="Q4"/>
  </r>
  <r>
    <n v="49"/>
    <s v="AC Water &amp; Sewer Group 1050 (W)"/>
    <s v="AC Water &amp; Sewer Group 1050 (W)"/>
    <s v="B18090"/>
    <x v="0"/>
    <s v="Design Bid Build"/>
    <n v="5121200"/>
    <n v="7511200"/>
    <s v="FY22"/>
    <s v="Q3"/>
    <s v="FY22"/>
    <s v="Q4"/>
  </r>
  <r>
    <n v="50"/>
    <s v="AC Water &amp; Sewer Group 1052 (S)"/>
    <s v="AC Water &amp; Sewer Group 1052 (S)"/>
    <s v="B18096"/>
    <x v="0"/>
    <s v="Design Bid Build"/>
    <n v="2796599.48"/>
    <n v="4062797.46"/>
    <s v="FY22"/>
    <s v="Q2"/>
    <s v="FY22"/>
    <s v="Q4"/>
  </r>
  <r>
    <n v="51"/>
    <s v="AC Water &amp; Sewer Group 1050 (S)"/>
    <s v="AC Water &amp; Sewer Group 1050 (S)"/>
    <s v="B18094"/>
    <x v="0"/>
    <s v="Design Bid Build"/>
    <n v="2346300"/>
    <n v="3441200"/>
    <s v="FY22"/>
    <s v="Q3"/>
    <s v="FY22"/>
    <s v="Q4"/>
  </r>
  <r>
    <n v="52"/>
    <s v="MISSION CTR CNYN A SMR"/>
    <s v="MISSION CTR CNYN A SMR"/>
    <s v="B00431"/>
    <x v="0"/>
    <s v="Design Bid Build"/>
    <n v="2075491.81"/>
    <n v="3197185.21"/>
    <s v="FY22"/>
    <s v="Q3"/>
    <s v="FY22"/>
    <s v="Q4"/>
  </r>
  <r>
    <n v="53"/>
    <s v="Otay WTP-Basin #1 Concrete Restoration"/>
    <s v="Otay WTP-Basin #1 Concrete Restoration"/>
    <s v="B17092"/>
    <x v="0"/>
    <s v="Design Bid Build"/>
    <n v="1979470"/>
    <n v="4747270"/>
    <s v="FY20"/>
    <s v="Q4"/>
    <s v="FY22"/>
    <s v="Q4"/>
  </r>
  <r>
    <n v="54"/>
    <s v="Curb Ramp Improvement Group 1701"/>
    <s v="Curb Ramp Improvement Group 1701"/>
    <s v="B17114"/>
    <x v="2"/>
    <s v="Design Bid Build"/>
    <n v="1500000"/>
    <n v="3426584.9"/>
    <s v="FY22"/>
    <s v="Q2"/>
    <s v="FY22"/>
    <s v="Q4"/>
  </r>
  <r>
    <n v="1"/>
    <s v="Sewer &amp; AC Water Group 794 (W)"/>
    <s v="Sewer &amp; AC Water Group 794 (W)"/>
    <s v="B16041"/>
    <x v="0"/>
    <s v="Design Bid Build"/>
    <n v="1147000"/>
    <n v="1428000"/>
    <s v="FY22"/>
    <s v="Q3"/>
    <s v="FY22"/>
    <s v="Q4"/>
  </r>
  <r>
    <n v="2"/>
    <s v="Torrey Pines Gf-Repr Storm Drain Outfall"/>
    <s v="Torrey Pines Gf-Repr Storm Drain Outfall"/>
    <s v="B17152"/>
    <x v="3"/>
    <s v="Job Order Contract"/>
    <n v="1082034.75"/>
    <n v="3360000"/>
    <s v="FY22"/>
    <s v="Q3"/>
    <s v="FY22"/>
    <s v="Q4"/>
  </r>
  <r>
    <n v="3"/>
    <s v="Miramar Valves Replacement"/>
    <s v="Miramar Valves Replacement"/>
    <s v="B20015"/>
    <x v="0"/>
    <s v="Job Order Contract"/>
    <n v="721267.11"/>
    <n v="1398500"/>
    <s v="FY22"/>
    <s v="Q3"/>
    <s v="FY22"/>
    <s v="Q4"/>
  </r>
  <r>
    <n v="4"/>
    <s v="Adams Avenue (1620) Storm Drain Replacement"/>
    <s v="Adams Avenue (1620) Storm Drain Replacement"/>
    <s v="B13102"/>
    <x v="3"/>
    <s v="Design Bid Build"/>
    <n v="547890"/>
    <n v="1695934.18"/>
    <s v="FY22"/>
    <s v="Q3"/>
    <s v="FY22"/>
    <s v="Q4"/>
  </r>
  <r>
    <n v="5"/>
    <s v="Howard Avenue- Village Pine to iris Avenue Sidewalk"/>
    <s v="Howard Avenue- Village Pine to iris Avenue Sidewalk"/>
    <s v="B18019"/>
    <x v="2"/>
    <s v="Design Bid Build"/>
    <n v="435000"/>
    <n v="1130060"/>
    <s v="FY22"/>
    <s v="Q3"/>
    <s v="FY22"/>
    <s v="Q4"/>
  </r>
  <r>
    <n v="6"/>
    <s v="Miramar Landfill Fee Booth Truck Scale #3 Replacement &amp; Miramar Landfill Outbound Scale #5 Replacement"/>
    <s v="Miramar Landfill Fee Booth Truck Scale #3 Replacement &amp; Miramar Landfill Outbound Scale #5 Replacement"/>
    <s v="B22086"/>
    <x v="5"/>
    <s v="Sole Source"/>
    <n v="380000"/>
    <n v="440000"/>
    <s v="FY22"/>
    <s v="Q4"/>
    <s v="FY22"/>
    <s v="Q4"/>
  </r>
  <r>
    <n v="7"/>
    <s v="Morena Improv 3 (W)"/>
    <s v="Morena Improv 3 (W)"/>
    <s v="B21056"/>
    <x v="0"/>
    <s v="Job Order Contract"/>
    <n v="1109622"/>
    <n v="1637238"/>
    <s v="FY21"/>
    <s v="Q4"/>
    <s v="FY22"/>
    <s v="Q4"/>
  </r>
  <r>
    <n v="8"/>
    <s v="Balboa Park Federal Bldg Improvements"/>
    <s v="Balboa Park Federal Bldg Improvements"/>
    <s v="B20066"/>
    <x v="1"/>
    <s v="Design Bid Build"/>
    <n v="1079850"/>
    <n v="2293000"/>
    <s v="FY22"/>
    <s v="Q1"/>
    <s v="FY22"/>
    <s v="Q4"/>
  </r>
  <r>
    <n v="9"/>
    <s v="Ocean Beach Improv 1A (W)"/>
    <s v="Ocean Beach Improv 1A (W)"/>
    <s v="B21152"/>
    <x v="0"/>
    <s v="Job Order Contract"/>
    <n v="1019251.85"/>
    <n v="1688819.41"/>
    <s v="FY22"/>
    <s v="Q3"/>
    <s v="FY22"/>
    <s v="Q4"/>
  </r>
  <r>
    <n v="10"/>
    <s v="Oak Park Improvements 1 (W)"/>
    <s v="Oak Park Improvements 1 (W)"/>
    <s v="B21024"/>
    <x v="0"/>
    <s v="Job Order Contract"/>
    <n v="892772"/>
    <n v="1434555"/>
    <s v="FY22"/>
    <s v="Q2"/>
    <s v="FY22"/>
    <s v="Q4"/>
  </r>
  <r>
    <n v="11"/>
    <s v="Storm Drain CMP Lining III"/>
    <s v="Storm Drain CMP Lining III"/>
    <s v="B20087"/>
    <x v="3"/>
    <s v="Job Order Contract"/>
    <n v="482663"/>
    <n v="604263"/>
    <s v="FY22"/>
    <s v="Q3"/>
    <s v="FY22"/>
    <s v="Q4"/>
  </r>
  <r>
    <n v="12"/>
    <s v="Chollas Lake Electrical Upgrade"/>
    <s v="Chollas Lake Electrical Upgrade"/>
    <s v="L18001.1"/>
    <x v="6"/>
    <s v="Design Bid Build"/>
    <n v="424000"/>
    <n v="850000"/>
    <s v="FY22"/>
    <s v="Q4"/>
    <s v="FY22"/>
    <s v="Q4"/>
  </r>
  <r>
    <n v="13"/>
    <s v="Regional Arterial Guardrail Group 2a"/>
    <s v="Regional Arterial Guardrail Group 2a"/>
    <s v="B18201"/>
    <x v="2"/>
    <s v="Job Order Contract"/>
    <n v="240032.05"/>
    <n v="457850.16"/>
    <s v="FY22"/>
    <s v="Q4"/>
    <s v="FY22"/>
    <s v="Q4"/>
  </r>
  <r>
    <n v="14"/>
    <s v="Soledad Pressure Reducing Stn Hatch (w)"/>
    <s v="Soledad Pressure Reducing Stn Hatch (w)"/>
    <s v="B21040"/>
    <x v="0"/>
    <s v="Job Order Contract"/>
    <n v="227865"/>
    <n v="472931"/>
    <s v="FY22"/>
    <s v="Q3"/>
    <s v="FY22"/>
    <s v="Q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0" applyNumberFormats="0" applyBorderFormats="0" applyFontFormats="0" applyPatternFormats="0" applyAlignmentFormats="0" applyWidthHeightFormats="1" dataCaption="Values" grandTotalCaption="FY 2022 Total" updatedVersion="6" minRefreshableVersion="3" useAutoFormatting="1" itemPrintTitles="1" createdVersion="6" indent="0" outline="1" outlineData="1" multipleFieldFilters="0" rowHeaderCaption="Asset - Managing Department">
  <location ref="A3:C11" firstHeaderRow="0" firstDataRow="1" firstDataCol="1"/>
  <pivotFields count="12">
    <pivotField subtotalTop="0" showAll="0"/>
    <pivotField subtotalTop="0" showAll="0"/>
    <pivotField subtotalTop="0" showAll="0"/>
    <pivotField showAll="0" defaultSubtotal="0"/>
    <pivotField axis="axisRow" subtotalTop="0" showAll="0">
      <items count="56">
        <item m="1" x="13"/>
        <item m="1" x="42"/>
        <item m="1" x="30"/>
        <item m="1" x="16"/>
        <item m="1" x="31"/>
        <item x="6"/>
        <item m="1" x="54"/>
        <item m="1" x="41"/>
        <item m="1" x="9"/>
        <item m="1" x="10"/>
        <item m="1" x="50"/>
        <item m="1" x="8"/>
        <item m="1" x="52"/>
        <item m="1" x="45"/>
        <item m="1" x="12"/>
        <item m="1" x="51"/>
        <item m="1" x="47"/>
        <item m="1" x="48"/>
        <item m="1" x="33"/>
        <item m="1" x="32"/>
        <item m="1" x="38"/>
        <item m="1" x="19"/>
        <item m="1" x="39"/>
        <item m="1" x="20"/>
        <item m="1" x="26"/>
        <item m="1" x="17"/>
        <item m="1" x="37"/>
        <item m="1" x="27"/>
        <item m="1" x="53"/>
        <item m="1" x="15"/>
        <item m="1" x="36"/>
        <item m="1" x="34"/>
        <item m="1" x="18"/>
        <item m="1" x="14"/>
        <item m="1" x="7"/>
        <item m="1" x="25"/>
        <item m="1" x="46"/>
        <item m="1" x="11"/>
        <item m="1" x="29"/>
        <item m="1" x="24"/>
        <item m="1" x="23"/>
        <item m="1" x="49"/>
        <item m="1" x="44"/>
        <item m="1" x="40"/>
        <item x="1"/>
        <item x="0"/>
        <item m="1" x="43"/>
        <item m="1" x="22"/>
        <item m="1" x="28"/>
        <item m="1" x="35"/>
        <item x="4"/>
        <item x="5"/>
        <item x="3"/>
        <item x="2"/>
        <item m="1" x="21"/>
        <item t="default"/>
      </items>
    </pivotField>
    <pivotField subtotalTop="0" showAll="0"/>
    <pivotField dataField="1" subtotalTop="0" showAll="0"/>
    <pivotField dataField="1" subtotalTop="0" showAll="0"/>
    <pivotField subtotalTop="0" showAll="0"/>
    <pivotField subtotalTop="0" showAll="0"/>
    <pivotField subtotalTop="0" showAll="0"/>
    <pivotField subtotalTop="0" showAll="0"/>
  </pivotFields>
  <rowFields count="1">
    <field x="4"/>
  </rowFields>
  <rowItems count="8">
    <i>
      <x v="5"/>
    </i>
    <i>
      <x v="44"/>
    </i>
    <i>
      <x v="45"/>
    </i>
    <i>
      <x v="50"/>
    </i>
    <i>
      <x v="51"/>
    </i>
    <i>
      <x v="52"/>
    </i>
    <i>
      <x v="53"/>
    </i>
    <i t="grand">
      <x/>
    </i>
  </rowItems>
  <colFields count="1">
    <field x="-2"/>
  </colFields>
  <colItems count="2">
    <i>
      <x/>
    </i>
    <i i="1">
      <x v="1"/>
    </i>
  </colItems>
  <dataFields count="2">
    <dataField name="Estimated Construction Contract Award" fld="6" baseField="4" baseItem="0"/>
    <dataField name="Estimated Total Project Cost" fld="7" baseField="4" baseItem="0"/>
  </dataFields>
  <formats count="11">
    <format dxfId="10">
      <pivotArea outline="0" collapsedLevelsAreSubtotals="1" fieldPosition="0"/>
    </format>
    <format dxfId="9">
      <pivotArea outline="0" collapsedLevelsAreSubtotals="1" fieldPosition="0"/>
    </format>
    <format dxfId="8">
      <pivotArea outline="0" collapsedLevelsAreSubtotals="1" fieldPosition="0"/>
    </format>
    <format dxfId="7">
      <pivotArea type="all" dataOnly="0" outline="0" fieldPosition="0"/>
    </format>
    <format dxfId="6">
      <pivotArea outline="0" collapsedLevelsAreSubtotals="1" fieldPosition="0"/>
    </format>
    <format dxfId="5">
      <pivotArea field="4" type="button" dataOnly="0" labelOnly="1" outline="0" axis="axisRow" fieldPosition="0"/>
    </format>
    <format dxfId="4">
      <pivotArea dataOnly="0" labelOnly="1" grandRow="1" outline="0" fieldPosition="0"/>
    </format>
    <format dxfId="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">
      <pivotArea dataOnly="0" labelOnly="1" fieldPosition="0">
        <references count="1">
          <reference field="4" count="0"/>
        </references>
      </pivotArea>
    </format>
    <format dxfId="1">
      <pivotArea dataOnly="0" labelOnly="1" fieldPosition="0">
        <references count="1">
          <reference field="4" count="0"/>
        </references>
      </pivotArea>
    </format>
    <format dxfId="0">
      <pivotArea dataOnly="0" labelOnly="1" fieldPosition="0">
        <references count="1">
          <reference field="4" count="0"/>
        </references>
      </pivotArea>
    </format>
  </formats>
  <pivotTableStyleInfo name="PivotStyleLight1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FY20_Published" displayName="FY20_Published" ref="A1:L69" totalsRowShown="0" headerRowDxfId="29" dataDxfId="28" tableBorderDxfId="27" totalsRowBorderDxfId="26">
  <autoFilter ref="A1:L69" xr:uid="{00000000-0009-0000-0100-000001000000}"/>
  <tableColumns count="12">
    <tableColumn id="2" xr3:uid="{00000000-0010-0000-0000-000002000000}" name="Line Number" dataDxfId="25" totalsRowDxfId="24"/>
    <tableColumn id="17" xr3:uid="{00000000-0010-0000-0000-000011000000}" name="Project Name" dataDxfId="23" totalsRowDxfId="22">
      <calculatedColumnFormula>HYPERLINK("http://cipapp.sandiego.gov/CIPDetail.aspx?ID="&amp;FY20_Published[[#This Row],[Project Number]],C2)</calculatedColumnFormula>
    </tableColumn>
    <tableColumn id="4" xr3:uid="{00000000-0010-0000-0000-000004000000}" name="Project Name (Text)" dataDxfId="21"/>
    <tableColumn id="3" xr3:uid="{00000000-0010-0000-0000-000003000000}" name="Project Number" dataDxfId="20" totalsRowDxfId="19" dataCellStyle="Normal 2"/>
    <tableColumn id="16" xr3:uid="{00000000-0010-0000-0000-000010000000}" name="Asset Managing Department" dataDxfId="18"/>
    <tableColumn id="5" xr3:uid="{00000000-0010-0000-0000-000005000000}" name="Contract Type" dataDxfId="17"/>
    <tableColumn id="8" xr3:uid="{00000000-0010-0000-0000-000008000000}" name="Estimated Total Contract Cost ($)" dataDxfId="16" dataCellStyle="Currency"/>
    <tableColumn id="9" xr3:uid="{00000000-0010-0000-0000-000009000000}" name="Estimated Total Project Cost ($)" dataDxfId="15" dataCellStyle="Currency"/>
    <tableColumn id="14" xr3:uid="{00000000-0010-0000-0000-00000E000000}" name="Fiscal Year Advertising" dataDxfId="14"/>
    <tableColumn id="15" xr3:uid="{00000000-0010-0000-0000-00000F000000}" name="Quarter Advertising" dataDxfId="13"/>
    <tableColumn id="12" xr3:uid="{00000000-0010-0000-0000-00000C000000}" name="Fiscal Year Awarding" dataDxfId="12"/>
    <tableColumn id="13" xr3:uid="{00000000-0010-0000-0000-00000D000000}" name="Quarter Awarding" dataDxfId="11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1"/>
  <sheetViews>
    <sheetView tabSelected="1" zoomScale="80" zoomScaleNormal="80" workbookViewId="0">
      <selection activeCell="F18" sqref="F18"/>
    </sheetView>
  </sheetViews>
  <sheetFormatPr baseColWidth="10" defaultColWidth="8.83203125" defaultRowHeight="15" x14ac:dyDescent="0.2"/>
  <cols>
    <col min="1" max="1" width="15.5" style="3" customWidth="1"/>
    <col min="2" max="2" width="62.5" style="3" bestFit="1" customWidth="1"/>
    <col min="3" max="3" width="62.5" hidden="1" customWidth="1"/>
    <col min="4" max="4" width="15.5" style="17" customWidth="1"/>
    <col min="5" max="5" width="43.1640625" style="4" bestFit="1" customWidth="1"/>
    <col min="6" max="6" width="44.33203125" bestFit="1" customWidth="1"/>
    <col min="7" max="7" width="23.83203125" style="40" customWidth="1"/>
    <col min="8" max="8" width="25.5" style="41" customWidth="1"/>
    <col min="9" max="9" width="19.1640625" style="5" bestFit="1" customWidth="1"/>
    <col min="10" max="10" width="19.1640625" bestFit="1" customWidth="1"/>
    <col min="11" max="11" width="18" style="5" bestFit="1" customWidth="1"/>
    <col min="12" max="12" width="16.6640625" bestFit="1" customWidth="1"/>
    <col min="15" max="15" width="17.33203125" customWidth="1"/>
    <col min="16" max="16" width="22.1640625" bestFit="1" customWidth="1"/>
  </cols>
  <sheetData>
    <row r="1" spans="1:12" s="1" customFormat="1" ht="39.75" customHeight="1" x14ac:dyDescent="0.2">
      <c r="A1" s="7" t="s">
        <v>5</v>
      </c>
      <c r="B1" s="7" t="s">
        <v>4</v>
      </c>
      <c r="C1" s="35" t="s">
        <v>7</v>
      </c>
      <c r="D1" s="10" t="s">
        <v>26</v>
      </c>
      <c r="E1" s="7" t="s">
        <v>6</v>
      </c>
      <c r="F1" s="8" t="s">
        <v>3</v>
      </c>
      <c r="G1" s="36" t="s">
        <v>2</v>
      </c>
      <c r="H1" s="36" t="s">
        <v>1</v>
      </c>
      <c r="I1" s="10" t="s">
        <v>10</v>
      </c>
      <c r="J1" s="9" t="s">
        <v>11</v>
      </c>
      <c r="K1" s="10" t="s">
        <v>8</v>
      </c>
      <c r="L1" s="9" t="s">
        <v>9</v>
      </c>
    </row>
    <row r="2" spans="1:12" ht="14.25" customHeight="1" x14ac:dyDescent="0.2">
      <c r="A2" s="2">
        <v>1</v>
      </c>
      <c r="B2" s="6" t="str">
        <f>HYPERLINK("http://cipapp.sandiego.gov/CIPDetail.aspx?ID="&amp;FY20_Published[[#This Row],[Project Number]],C2)</f>
        <v>MBC Equipment Upgrades</v>
      </c>
      <c r="C2" s="30" t="s">
        <v>103</v>
      </c>
      <c r="D2" s="31" t="s">
        <v>102</v>
      </c>
      <c r="E2" s="31" t="s">
        <v>61</v>
      </c>
      <c r="F2" s="31" t="s">
        <v>0</v>
      </c>
      <c r="G2" s="37">
        <v>37187542</v>
      </c>
      <c r="H2" s="37">
        <v>47645194</v>
      </c>
      <c r="I2" s="34" t="s">
        <v>66</v>
      </c>
      <c r="J2" s="31" t="s">
        <v>27</v>
      </c>
      <c r="K2" s="34" t="s">
        <v>67</v>
      </c>
      <c r="L2" s="31" t="s">
        <v>28</v>
      </c>
    </row>
    <row r="3" spans="1:12" x14ac:dyDescent="0.2">
      <c r="A3" s="2">
        <f t="shared" ref="A3:A66" si="0">A2+1</f>
        <v>2</v>
      </c>
      <c r="B3" s="6" t="str">
        <f>HYPERLINK("http://cipapp.sandiego.gov/CIPDetail.aspx?ID="&amp;FY20_Published[[#This Row],[Project Number]],C3)</f>
        <v>Balboa Park Botanical Bldg Improvements</v>
      </c>
      <c r="C3" s="30" t="s">
        <v>105</v>
      </c>
      <c r="D3" s="31" t="s">
        <v>104</v>
      </c>
      <c r="E3" s="31" t="s">
        <v>60</v>
      </c>
      <c r="F3" s="31" t="s">
        <v>24</v>
      </c>
      <c r="G3" s="37">
        <v>14261647</v>
      </c>
      <c r="H3" s="37">
        <v>21453000</v>
      </c>
      <c r="I3" s="34" t="s">
        <v>66</v>
      </c>
      <c r="J3" s="31" t="s">
        <v>30</v>
      </c>
      <c r="K3" s="34" t="s">
        <v>67</v>
      </c>
      <c r="L3" s="31" t="s">
        <v>28</v>
      </c>
    </row>
    <row r="4" spans="1:12" x14ac:dyDescent="0.2">
      <c r="A4" s="2">
        <f t="shared" si="0"/>
        <v>3</v>
      </c>
      <c r="B4" s="6" t="str">
        <f>HYPERLINK("http://cipapp.sandiego.gov/CIPDetail.aspx?ID="&amp;FY20_Published[[#This Row],[Project Number]],C4)</f>
        <v>PWP NCWRP Flow Equalization Basin</v>
      </c>
      <c r="C4" s="30" t="s">
        <v>82</v>
      </c>
      <c r="D4" s="31" t="s">
        <v>81</v>
      </c>
      <c r="E4" s="31" t="s">
        <v>61</v>
      </c>
      <c r="F4" s="31" t="s">
        <v>0</v>
      </c>
      <c r="G4" s="37">
        <v>11886000</v>
      </c>
      <c r="H4" s="37">
        <v>18350052</v>
      </c>
      <c r="I4" s="34" t="s">
        <v>66</v>
      </c>
      <c r="J4" s="31" t="s">
        <v>29</v>
      </c>
      <c r="K4" s="34" t="s">
        <v>67</v>
      </c>
      <c r="L4" s="31" t="s">
        <v>30</v>
      </c>
    </row>
    <row r="5" spans="1:12" x14ac:dyDescent="0.2">
      <c r="A5" s="2">
        <f t="shared" si="0"/>
        <v>4</v>
      </c>
      <c r="B5" s="6" t="str">
        <f>HYPERLINK("http://cipapp.sandiego.gov/CIPDetail.aspx?ID="&amp;FY20_Published[[#This Row],[Project Number]],C5)</f>
        <v>MBGC Irrigation &amp; Electrical Upgrades</v>
      </c>
      <c r="C5" s="30" t="s">
        <v>21</v>
      </c>
      <c r="D5" s="31" t="s">
        <v>18</v>
      </c>
      <c r="E5" s="31" t="s">
        <v>60</v>
      </c>
      <c r="F5" s="31" t="s">
        <v>0</v>
      </c>
      <c r="G5" s="37">
        <v>9199700</v>
      </c>
      <c r="H5" s="37">
        <v>10661700</v>
      </c>
      <c r="I5" s="34" t="s">
        <v>66</v>
      </c>
      <c r="J5" s="31" t="s">
        <v>29</v>
      </c>
      <c r="K5" s="34" t="s">
        <v>67</v>
      </c>
      <c r="L5" s="31" t="s">
        <v>30</v>
      </c>
    </row>
    <row r="6" spans="1:12" x14ac:dyDescent="0.2">
      <c r="A6" s="2">
        <f t="shared" si="0"/>
        <v>5</v>
      </c>
      <c r="B6" s="6" t="str">
        <f>HYPERLINK("http://cipapp.sandiego.gov/CIPDetail.aspx?ID="&amp;FY20_Published[[#This Row],[Project Number]],C6)</f>
        <v>AC Water &amp; Sewer Group 1056 (W)</v>
      </c>
      <c r="C6" s="30" t="s">
        <v>58</v>
      </c>
      <c r="D6" s="31" t="s">
        <v>44</v>
      </c>
      <c r="E6" s="31" t="s">
        <v>61</v>
      </c>
      <c r="F6" s="31" t="s">
        <v>0</v>
      </c>
      <c r="G6" s="37">
        <v>8466401.25</v>
      </c>
      <c r="H6" s="37">
        <v>10976801.25</v>
      </c>
      <c r="I6" s="34" t="s">
        <v>66</v>
      </c>
      <c r="J6" s="31" t="s">
        <v>27</v>
      </c>
      <c r="K6" s="34" t="s">
        <v>67</v>
      </c>
      <c r="L6" s="31" t="s">
        <v>28</v>
      </c>
    </row>
    <row r="7" spans="1:12" x14ac:dyDescent="0.2">
      <c r="A7" s="2">
        <f t="shared" si="0"/>
        <v>6</v>
      </c>
      <c r="B7" s="6" t="str">
        <f>HYPERLINK("http://cipapp.sandiego.gov/CIPDetail.aspx?ID="&amp;FY20_Published[[#This Row],[Project Number]],C7)</f>
        <v>RIVIERA DEL SOL NEIGHBORHOOD PARK</v>
      </c>
      <c r="C7" s="28" t="s">
        <v>137</v>
      </c>
      <c r="D7" s="31" t="s">
        <v>80</v>
      </c>
      <c r="E7" s="31" t="s">
        <v>60</v>
      </c>
      <c r="F7" s="31" t="s">
        <v>0</v>
      </c>
      <c r="G7" s="37">
        <v>5524537</v>
      </c>
      <c r="H7" s="37">
        <v>9570838</v>
      </c>
      <c r="I7" s="34" t="s">
        <v>67</v>
      </c>
      <c r="J7" s="31" t="s">
        <v>28</v>
      </c>
      <c r="K7" s="34" t="s">
        <v>67</v>
      </c>
      <c r="L7" s="31" t="s">
        <v>30</v>
      </c>
    </row>
    <row r="8" spans="1:12" x14ac:dyDescent="0.2">
      <c r="A8" s="2">
        <f t="shared" si="0"/>
        <v>7</v>
      </c>
      <c r="B8" s="6" t="str">
        <f>HYPERLINK("http://cipapp.sandiego.gov/CIPDetail.aspx?ID="&amp;FY20_Published[[#This Row],[Project Number]],C8)</f>
        <v>Clairemont Mesa E Improv 1 (W)</v>
      </c>
      <c r="C8" s="30" t="s">
        <v>101</v>
      </c>
      <c r="D8" s="31" t="s">
        <v>100</v>
      </c>
      <c r="E8" s="31" t="s">
        <v>61</v>
      </c>
      <c r="F8" s="31" t="s">
        <v>0</v>
      </c>
      <c r="G8" s="37">
        <v>5222770.3099999996</v>
      </c>
      <c r="H8" s="37">
        <v>7083977.3099999996</v>
      </c>
      <c r="I8" s="34" t="s">
        <v>67</v>
      </c>
      <c r="J8" s="31" t="s">
        <v>28</v>
      </c>
      <c r="K8" s="34" t="s">
        <v>67</v>
      </c>
      <c r="L8" s="31" t="s">
        <v>27</v>
      </c>
    </row>
    <row r="9" spans="1:12" x14ac:dyDescent="0.2">
      <c r="A9" s="2">
        <f t="shared" si="0"/>
        <v>8</v>
      </c>
      <c r="B9" s="6" t="str">
        <f>HYPERLINK("http://cipapp.sandiego.gov/CIPDetail.aspx?ID="&amp;FY20_Published[[#This Row],[Project Number]],C9)</f>
        <v>MBGC Clubhouse Demo/Prtbl Building Instl</v>
      </c>
      <c r="C9" s="30" t="s">
        <v>46</v>
      </c>
      <c r="D9" s="31" t="s">
        <v>19</v>
      </c>
      <c r="E9" s="31" t="s">
        <v>60</v>
      </c>
      <c r="F9" s="31" t="s">
        <v>0</v>
      </c>
      <c r="G9" s="37">
        <v>5161700</v>
      </c>
      <c r="H9" s="37">
        <v>7685084</v>
      </c>
      <c r="I9" s="34" t="s">
        <v>66</v>
      </c>
      <c r="J9" s="31" t="s">
        <v>29</v>
      </c>
      <c r="K9" s="34" t="s">
        <v>67</v>
      </c>
      <c r="L9" s="31" t="s">
        <v>30</v>
      </c>
    </row>
    <row r="10" spans="1:12" x14ac:dyDescent="0.2">
      <c r="A10" s="2">
        <f t="shared" si="0"/>
        <v>9</v>
      </c>
      <c r="B10" s="6" t="str">
        <f>HYPERLINK("http://cipapp.sandiego.gov/CIPDetail.aspx?ID="&amp;FY20_Published[[#This Row],[Project Number]],C10)</f>
        <v>San Diego NC-MBC Improvements</v>
      </c>
      <c r="C10" s="30" t="s">
        <v>76</v>
      </c>
      <c r="D10" s="31" t="s">
        <v>75</v>
      </c>
      <c r="E10" s="31" t="s">
        <v>61</v>
      </c>
      <c r="F10" s="31" t="s">
        <v>0</v>
      </c>
      <c r="G10" s="37">
        <v>2899148</v>
      </c>
      <c r="H10" s="37">
        <v>10038088</v>
      </c>
      <c r="I10" s="34" t="s">
        <v>66</v>
      </c>
      <c r="J10" s="31" t="s">
        <v>27</v>
      </c>
      <c r="K10" s="34" t="s">
        <v>67</v>
      </c>
      <c r="L10" s="31" t="s">
        <v>28</v>
      </c>
    </row>
    <row r="11" spans="1:12" x14ac:dyDescent="0.2">
      <c r="A11" s="2">
        <f t="shared" si="0"/>
        <v>10</v>
      </c>
      <c r="B11" s="6" t="str">
        <f>HYPERLINK("http://cipapp.sandiego.gov/CIPDetail.aspx?ID="&amp;FY20_Published[[#This Row],[Project Number]],C11)</f>
        <v>Clairemont Mesa E Improv 1 (S)</v>
      </c>
      <c r="C11" s="30" t="s">
        <v>116</v>
      </c>
      <c r="D11" s="31" t="s">
        <v>115</v>
      </c>
      <c r="E11" s="31" t="s">
        <v>61</v>
      </c>
      <c r="F11" s="31" t="s">
        <v>0</v>
      </c>
      <c r="G11" s="37">
        <v>2777959</v>
      </c>
      <c r="H11" s="37">
        <v>3971060</v>
      </c>
      <c r="I11" s="34" t="s">
        <v>67</v>
      </c>
      <c r="J11" s="31" t="s">
        <v>28</v>
      </c>
      <c r="K11" s="34" t="s">
        <v>67</v>
      </c>
      <c r="L11" s="31" t="s">
        <v>27</v>
      </c>
    </row>
    <row r="12" spans="1:12" x14ac:dyDescent="0.2">
      <c r="A12" s="2">
        <f t="shared" si="0"/>
        <v>11</v>
      </c>
      <c r="B12" s="6" t="str">
        <f>HYPERLINK("http://cipapp.sandiego.gov/CIPDetail.aspx?ID="&amp;FY20_Published[[#This Row],[Project Number]],C12)</f>
        <v>Tierrasanta Improv 1 (s)</v>
      </c>
      <c r="C12" s="30" t="s">
        <v>114</v>
      </c>
      <c r="D12" s="31" t="s">
        <v>113</v>
      </c>
      <c r="E12" s="31" t="s">
        <v>61</v>
      </c>
      <c r="F12" s="31" t="s">
        <v>0</v>
      </c>
      <c r="G12" s="37">
        <v>1567000</v>
      </c>
      <c r="H12" s="37">
        <v>2977429</v>
      </c>
      <c r="I12" s="34" t="s">
        <v>67</v>
      </c>
      <c r="J12" s="31" t="s">
        <v>30</v>
      </c>
      <c r="K12" s="34" t="s">
        <v>67</v>
      </c>
      <c r="L12" s="31" t="s">
        <v>29</v>
      </c>
    </row>
    <row r="13" spans="1:12" x14ac:dyDescent="0.2">
      <c r="A13" s="2">
        <f t="shared" si="0"/>
        <v>12</v>
      </c>
      <c r="B13" s="6" t="str">
        <f>HYPERLINK("http://cipapp.sandiego.gov/CIPDetail.aspx?ID="&amp;FY20_Published[[#This Row],[Project Number]],C13)</f>
        <v>Santa Clara Playground Improvements</v>
      </c>
      <c r="C13" s="30" t="s">
        <v>51</v>
      </c>
      <c r="D13" s="31" t="s">
        <v>36</v>
      </c>
      <c r="E13" s="31" t="s">
        <v>60</v>
      </c>
      <c r="F13" s="31" t="s">
        <v>0</v>
      </c>
      <c r="G13" s="37">
        <v>819242</v>
      </c>
      <c r="H13" s="37">
        <v>1989500</v>
      </c>
      <c r="I13" s="34" t="s">
        <v>66</v>
      </c>
      <c r="J13" s="31" t="s">
        <v>29</v>
      </c>
      <c r="K13" s="34" t="s">
        <v>67</v>
      </c>
      <c r="L13" s="31" t="s">
        <v>30</v>
      </c>
    </row>
    <row r="14" spans="1:12" x14ac:dyDescent="0.2">
      <c r="A14" s="2">
        <f t="shared" si="0"/>
        <v>13</v>
      </c>
      <c r="B14" s="6" t="str">
        <f>HYPERLINK("http://cipapp.sandiego.gov/CIPDetail.aspx?ID="&amp;FY20_Published[[#This Row],[Project Number]],C14)</f>
        <v>Damon Ave Water Main Extension &amp; AC Repl</v>
      </c>
      <c r="C14" s="30" t="s">
        <v>96</v>
      </c>
      <c r="D14" s="31" t="s">
        <v>95</v>
      </c>
      <c r="E14" s="31" t="s">
        <v>61</v>
      </c>
      <c r="F14" s="31" t="s">
        <v>25</v>
      </c>
      <c r="G14" s="37">
        <v>818438.49</v>
      </c>
      <c r="H14" s="37">
        <v>1590706.86</v>
      </c>
      <c r="I14" s="34" t="s">
        <v>67</v>
      </c>
      <c r="J14" s="31" t="s">
        <v>27</v>
      </c>
      <c r="K14" s="34" t="s">
        <v>67</v>
      </c>
      <c r="L14" s="31" t="s">
        <v>27</v>
      </c>
    </row>
    <row r="15" spans="1:12" x14ac:dyDescent="0.2">
      <c r="A15" s="2">
        <f t="shared" si="0"/>
        <v>14</v>
      </c>
      <c r="B15" s="6" t="str">
        <f>HYPERLINK("http://cipapp.sandiego.gov/CIPDetail.aspx?ID="&amp;FY20_Published[[#This Row],[Project Number]],C15)</f>
        <v>El Cajon Bl-Highland-58th Improv</v>
      </c>
      <c r="C15" s="33" t="s">
        <v>47</v>
      </c>
      <c r="D15" s="31" t="s">
        <v>31</v>
      </c>
      <c r="E15" s="31" t="s">
        <v>124</v>
      </c>
      <c r="F15" s="31" t="s">
        <v>0</v>
      </c>
      <c r="G15" s="37">
        <v>573647</v>
      </c>
      <c r="H15" s="37">
        <v>1316447.75</v>
      </c>
      <c r="I15" s="34" t="s">
        <v>66</v>
      </c>
      <c r="J15" s="31" t="s">
        <v>29</v>
      </c>
      <c r="K15" s="34" t="s">
        <v>67</v>
      </c>
      <c r="L15" s="31" t="s">
        <v>30</v>
      </c>
    </row>
    <row r="16" spans="1:12" x14ac:dyDescent="0.2">
      <c r="A16" s="2">
        <f t="shared" si="0"/>
        <v>15</v>
      </c>
      <c r="B16" s="6" t="str">
        <f>HYPERLINK("http://cipapp.sandiego.gov/CIPDetail.aspx?ID="&amp;FY20_Published[[#This Row],[Project Number]],C16)</f>
        <v>Santa Clara Comfort Station Improvements</v>
      </c>
      <c r="C16" s="30" t="s">
        <v>52</v>
      </c>
      <c r="D16" s="31" t="s">
        <v>37</v>
      </c>
      <c r="E16" s="31" t="s">
        <v>60</v>
      </c>
      <c r="F16" s="31" t="s">
        <v>0</v>
      </c>
      <c r="G16" s="37">
        <v>561646</v>
      </c>
      <c r="H16" s="37">
        <v>1289500</v>
      </c>
      <c r="I16" s="34" t="s">
        <v>66</v>
      </c>
      <c r="J16" s="31" t="s">
        <v>29</v>
      </c>
      <c r="K16" s="34" t="s">
        <v>67</v>
      </c>
      <c r="L16" s="31" t="s">
        <v>30</v>
      </c>
    </row>
    <row r="17" spans="1:12" x14ac:dyDescent="0.2">
      <c r="A17" s="2">
        <f t="shared" si="0"/>
        <v>16</v>
      </c>
      <c r="B17" s="6" t="str">
        <f>HYPERLINK("http://cipapp.sandiego.gov/CIPDetail.aspx?ID="&amp;FY20_Published[[#This Row],[Project Number]],C17)</f>
        <v>Kearny Mesa Pipeline Manway</v>
      </c>
      <c r="C17" s="30" t="s">
        <v>57</v>
      </c>
      <c r="D17" s="31" t="s">
        <v>43</v>
      </c>
      <c r="E17" s="31" t="s">
        <v>61</v>
      </c>
      <c r="F17" s="31" t="s">
        <v>25</v>
      </c>
      <c r="G17" s="37">
        <v>492786.34</v>
      </c>
      <c r="H17" s="37">
        <v>1027425.32</v>
      </c>
      <c r="I17" s="34" t="s">
        <v>67</v>
      </c>
      <c r="J17" s="31" t="s">
        <v>30</v>
      </c>
      <c r="K17" s="34" t="s">
        <v>67</v>
      </c>
      <c r="L17" s="31" t="s">
        <v>27</v>
      </c>
    </row>
    <row r="18" spans="1:12" x14ac:dyDescent="0.2">
      <c r="A18" s="2">
        <f t="shared" si="0"/>
        <v>17</v>
      </c>
      <c r="B18" s="6" t="str">
        <f>HYPERLINK("http://cipapp.sandiego.gov/CIPDetail.aspx?ID="&amp;FY20_Published[[#This Row],[Project Number]],C18)</f>
        <v>AC Water &amp; Sewer Group 1056 (S)</v>
      </c>
      <c r="C18" s="28" t="s">
        <v>59</v>
      </c>
      <c r="D18" s="31" t="s">
        <v>45</v>
      </c>
      <c r="E18" s="31" t="s">
        <v>61</v>
      </c>
      <c r="F18" s="31" t="s">
        <v>0</v>
      </c>
      <c r="G18" s="37">
        <v>368705.07</v>
      </c>
      <c r="H18" s="37">
        <v>428605.07</v>
      </c>
      <c r="I18" s="34" t="s">
        <v>66</v>
      </c>
      <c r="J18" s="31" t="s">
        <v>27</v>
      </c>
      <c r="K18" s="34" t="s">
        <v>67</v>
      </c>
      <c r="L18" s="31" t="s">
        <v>28</v>
      </c>
    </row>
    <row r="19" spans="1:12" x14ac:dyDescent="0.2">
      <c r="A19" s="2">
        <f t="shared" si="0"/>
        <v>18</v>
      </c>
      <c r="B19" s="6" t="str">
        <f>HYPERLINK("http://cipapp.sandiego.gov/CIPDetail.aspx?ID="&amp;FY20_Published[[#This Row],[Project Number]],C19)</f>
        <v>El Cajon Blvd (Highland Ave – Chamoune Ave) streetlights</v>
      </c>
      <c r="C19" s="30" t="s">
        <v>158</v>
      </c>
      <c r="D19" s="31" t="s">
        <v>99</v>
      </c>
      <c r="E19" s="31" t="s">
        <v>124</v>
      </c>
      <c r="F19" s="31" t="s">
        <v>0</v>
      </c>
      <c r="G19" s="37">
        <v>311658</v>
      </c>
      <c r="H19" s="37">
        <v>361658</v>
      </c>
      <c r="I19" s="34" t="s">
        <v>66</v>
      </c>
      <c r="J19" s="31" t="s">
        <v>29</v>
      </c>
      <c r="K19" s="34" t="s">
        <v>67</v>
      </c>
      <c r="L19" s="31" t="s">
        <v>30</v>
      </c>
    </row>
    <row r="20" spans="1:12" x14ac:dyDescent="0.2">
      <c r="A20" s="2">
        <f t="shared" si="0"/>
        <v>19</v>
      </c>
      <c r="B20" s="6" t="str">
        <f>HYPERLINK("http://cipapp.sandiego.gov/CIPDetail.aspx?ID="&amp;FY20_Published[[#This Row],[Project Number]],C20)</f>
        <v>Governor Dr @ Lakewood St Traffic Signal</v>
      </c>
      <c r="C20" s="30" t="s">
        <v>48</v>
      </c>
      <c r="D20" s="31" t="s">
        <v>33</v>
      </c>
      <c r="E20" s="31" t="s">
        <v>124</v>
      </c>
      <c r="F20" s="31" t="s">
        <v>0</v>
      </c>
      <c r="G20" s="37">
        <v>306925</v>
      </c>
      <c r="H20" s="37">
        <v>558784.11</v>
      </c>
      <c r="I20" s="34" t="s">
        <v>66</v>
      </c>
      <c r="J20" s="31" t="s">
        <v>29</v>
      </c>
      <c r="K20" s="34" t="s">
        <v>67</v>
      </c>
      <c r="L20" s="31" t="s">
        <v>30</v>
      </c>
    </row>
    <row r="21" spans="1:12" x14ac:dyDescent="0.2">
      <c r="A21" s="2">
        <f t="shared" si="0"/>
        <v>20</v>
      </c>
      <c r="B21" s="6" t="str">
        <f>HYPERLINK("http://cipapp.sandiego.gov/CIPDetail.aspx?ID="&amp;FY20_Published[[#This Row],[Project Number]],C21)</f>
        <v>Reo Drive New Streetlights</v>
      </c>
      <c r="C21" s="30" t="s">
        <v>107</v>
      </c>
      <c r="D21" s="31" t="s">
        <v>106</v>
      </c>
      <c r="E21" s="31" t="s">
        <v>124</v>
      </c>
      <c r="F21" s="31" t="s">
        <v>25</v>
      </c>
      <c r="G21" s="37">
        <v>272222.59999999998</v>
      </c>
      <c r="H21" s="37">
        <v>413022.6</v>
      </c>
      <c r="I21" s="34" t="s">
        <v>67</v>
      </c>
      <c r="J21" s="31" t="s">
        <v>30</v>
      </c>
      <c r="K21" s="34" t="s">
        <v>67</v>
      </c>
      <c r="L21" s="31" t="s">
        <v>27</v>
      </c>
    </row>
    <row r="22" spans="1:12" x14ac:dyDescent="0.2">
      <c r="A22" s="2">
        <f t="shared" si="0"/>
        <v>21</v>
      </c>
      <c r="B22" s="6" t="str">
        <f>HYPERLINK("http://cipapp.sandiego.gov/CIPDetail.aspx?ID="&amp;FY20_Published[[#This Row],[Project Number]],C22)</f>
        <v>Marlesta/Beagle (Gen-B/M-Ashf) SL UU465</v>
      </c>
      <c r="C22" s="30" t="s">
        <v>86</v>
      </c>
      <c r="D22" s="31" t="s">
        <v>85</v>
      </c>
      <c r="E22" s="31" t="s">
        <v>124</v>
      </c>
      <c r="F22" s="31" t="s">
        <v>25</v>
      </c>
      <c r="G22" s="37">
        <v>217665.67</v>
      </c>
      <c r="H22" s="37">
        <v>350000</v>
      </c>
      <c r="I22" s="34" t="s">
        <v>67</v>
      </c>
      <c r="J22" s="31" t="s">
        <v>30</v>
      </c>
      <c r="K22" s="34" t="s">
        <v>67</v>
      </c>
      <c r="L22" s="31" t="s">
        <v>27</v>
      </c>
    </row>
    <row r="23" spans="1:12" x14ac:dyDescent="0.2">
      <c r="A23" s="2">
        <f t="shared" si="0"/>
        <v>22</v>
      </c>
      <c r="B23" s="6" t="str">
        <f>HYPERLINK("http://cipapp.sandiego.gov/CIPDetail.aspx?ID="&amp;FY20_Published[[#This Row],[Project Number]],C23)</f>
        <v>Mt Acadia (Mt Alifan-Mt Burnham)SL UU621</v>
      </c>
      <c r="C23" s="30" t="s">
        <v>79</v>
      </c>
      <c r="D23" s="31" t="s">
        <v>78</v>
      </c>
      <c r="E23" s="31" t="s">
        <v>124</v>
      </c>
      <c r="F23" s="31" t="s">
        <v>25</v>
      </c>
      <c r="G23" s="37">
        <v>205200</v>
      </c>
      <c r="H23" s="37">
        <v>298000</v>
      </c>
      <c r="I23" s="34" t="s">
        <v>66</v>
      </c>
      <c r="J23" s="31" t="s">
        <v>29</v>
      </c>
      <c r="K23" s="34" t="s">
        <v>67</v>
      </c>
      <c r="L23" s="31" t="s">
        <v>28</v>
      </c>
    </row>
    <row r="24" spans="1:12" x14ac:dyDescent="0.2">
      <c r="A24" s="2">
        <f t="shared" si="0"/>
        <v>23</v>
      </c>
      <c r="B24" s="6" t="str">
        <f>HYPERLINK("http://cipapp.sandiego.gov/CIPDetail.aspx?ID="&amp;FY20_Published[[#This Row],[Project Number]],C24)</f>
        <v>Talmadge Traffic Calming Infrastructure</v>
      </c>
      <c r="C24" s="30" t="s">
        <v>56</v>
      </c>
      <c r="D24" s="31" t="s">
        <v>42</v>
      </c>
      <c r="E24" s="31" t="s">
        <v>60</v>
      </c>
      <c r="F24" s="31" t="s">
        <v>0</v>
      </c>
      <c r="G24" s="37">
        <v>167100</v>
      </c>
      <c r="H24" s="37">
        <v>355000</v>
      </c>
      <c r="I24" s="34" t="s">
        <v>66</v>
      </c>
      <c r="J24" s="31" t="s">
        <v>27</v>
      </c>
      <c r="K24" s="34" t="s">
        <v>67</v>
      </c>
      <c r="L24" s="31" t="s">
        <v>28</v>
      </c>
    </row>
    <row r="25" spans="1:12" x14ac:dyDescent="0.2">
      <c r="A25" s="2">
        <f t="shared" si="0"/>
        <v>24</v>
      </c>
      <c r="B25" s="6" t="str">
        <f>HYPERLINK("http://cipapp.sandiego.gov/CIPDetail.aspx?ID="&amp;FY20_Published[[#This Row],[Project Number]],C25)</f>
        <v xml:space="preserve">Linda Vista Skate Park Phase 2 </v>
      </c>
      <c r="C25" s="30" t="s">
        <v>159</v>
      </c>
      <c r="D25" s="31" t="s">
        <v>38</v>
      </c>
      <c r="E25" s="31" t="s">
        <v>60</v>
      </c>
      <c r="F25" s="31" t="s">
        <v>25</v>
      </c>
      <c r="G25" s="37">
        <v>145000</v>
      </c>
      <c r="H25" s="37">
        <v>429769</v>
      </c>
      <c r="I25" s="34" t="s">
        <v>66</v>
      </c>
      <c r="J25" s="31" t="s">
        <v>29</v>
      </c>
      <c r="K25" s="34" t="s">
        <v>67</v>
      </c>
      <c r="L25" s="31" t="s">
        <v>30</v>
      </c>
    </row>
    <row r="26" spans="1:12" x14ac:dyDescent="0.2">
      <c r="A26" s="2">
        <f t="shared" si="0"/>
        <v>25</v>
      </c>
      <c r="B26" s="6" t="str">
        <f>HYPERLINK("http://cipapp.sandiego.gov/CIPDetail.aspx?ID="&amp;FY20_Published[[#This Row],[Project Number]],C26)</f>
        <v>Balboa Park Golf Course - Bathroom Remod</v>
      </c>
      <c r="C26" s="30" t="s">
        <v>54</v>
      </c>
      <c r="D26" s="31" t="s">
        <v>40</v>
      </c>
      <c r="E26" s="31" t="s">
        <v>60</v>
      </c>
      <c r="F26" s="31" t="s">
        <v>148</v>
      </c>
      <c r="G26" s="37">
        <v>109600</v>
      </c>
      <c r="H26" s="37">
        <v>217600</v>
      </c>
      <c r="I26" s="34" t="s">
        <v>67</v>
      </c>
      <c r="J26" s="31" t="s">
        <v>30</v>
      </c>
      <c r="K26" s="34" t="s">
        <v>67</v>
      </c>
      <c r="L26" s="31" t="s">
        <v>30</v>
      </c>
    </row>
    <row r="27" spans="1:12" x14ac:dyDescent="0.2">
      <c r="A27" s="2">
        <f t="shared" si="0"/>
        <v>26</v>
      </c>
      <c r="B27" s="6" t="str">
        <f>HYPERLINK("http://cipapp.sandiego.gov/CIPDetail.aspx?ID="&amp;FY20_Published[[#This Row],[Project Number]],C27)</f>
        <v>Cchavez Pkwy (I5-Comml) UU27</v>
      </c>
      <c r="C27" s="30" t="s">
        <v>110</v>
      </c>
      <c r="D27" s="31" t="s">
        <v>109</v>
      </c>
      <c r="E27" s="31" t="s">
        <v>124</v>
      </c>
      <c r="F27" s="31" t="s">
        <v>0</v>
      </c>
      <c r="G27" s="37">
        <v>103000</v>
      </c>
      <c r="H27" s="37">
        <v>148000</v>
      </c>
      <c r="I27" s="34" t="s">
        <v>66</v>
      </c>
      <c r="J27" s="31" t="s">
        <v>29</v>
      </c>
      <c r="K27" s="34" t="s">
        <v>67</v>
      </c>
      <c r="L27" s="31" t="s">
        <v>27</v>
      </c>
    </row>
    <row r="28" spans="1:12" x14ac:dyDescent="0.2">
      <c r="A28" s="2">
        <f t="shared" si="0"/>
        <v>27</v>
      </c>
      <c r="B28" s="6" t="str">
        <f>HYPERLINK("http://cipapp.sandiego.gov/CIPDetail.aspx?ID="&amp;FY20_Published[[#This Row],[Project Number]],C28)</f>
        <v>Redwood St (Pershing-Boundary) SL UU611</v>
      </c>
      <c r="C28" s="30" t="s">
        <v>160</v>
      </c>
      <c r="D28" s="31" t="s">
        <v>108</v>
      </c>
      <c r="E28" s="31" t="s">
        <v>124</v>
      </c>
      <c r="F28" s="31" t="s">
        <v>25</v>
      </c>
      <c r="G28" s="37">
        <v>23119</v>
      </c>
      <c r="H28" s="37">
        <v>152319</v>
      </c>
      <c r="I28" s="34" t="s">
        <v>66</v>
      </c>
      <c r="J28" s="31" t="s">
        <v>29</v>
      </c>
      <c r="K28" s="34" t="s">
        <v>67</v>
      </c>
      <c r="L28" s="31" t="s">
        <v>30</v>
      </c>
    </row>
    <row r="29" spans="1:12" x14ac:dyDescent="0.2">
      <c r="A29" s="2">
        <f t="shared" si="0"/>
        <v>28</v>
      </c>
      <c r="B29" s="6" t="str">
        <f>HYPERLINK("http://cipapp.sandiego.gov/CIPDetail.aspx?ID="&amp;FY20_Published[[#This Row],[Project Number]],C29)</f>
        <v>Wangenheim Joint Use Facility</v>
      </c>
      <c r="C29" s="30" t="s">
        <v>22</v>
      </c>
      <c r="D29" s="31" t="s">
        <v>17</v>
      </c>
      <c r="E29" s="31" t="s">
        <v>60</v>
      </c>
      <c r="F29" s="31" t="s">
        <v>0</v>
      </c>
      <c r="G29" s="37">
        <v>6834000</v>
      </c>
      <c r="H29" s="37">
        <v>9517667</v>
      </c>
      <c r="I29" s="34" t="s">
        <v>66</v>
      </c>
      <c r="J29" s="31" t="s">
        <v>30</v>
      </c>
      <c r="K29" s="34" t="s">
        <v>67</v>
      </c>
      <c r="L29" s="31" t="s">
        <v>30</v>
      </c>
    </row>
    <row r="30" spans="1:12" x14ac:dyDescent="0.2">
      <c r="A30" s="2">
        <f t="shared" si="0"/>
        <v>29</v>
      </c>
      <c r="B30" s="6" t="str">
        <f>HYPERLINK("http://cipapp.sandiego.gov/CIPDetail.aspx?ID="&amp;FY20_Published[[#This Row],[Project Number]],C30)</f>
        <v>AC Water &amp; Sewer Group 1036 (W)</v>
      </c>
      <c r="C30" s="30" t="s">
        <v>49</v>
      </c>
      <c r="D30" s="31" t="s">
        <v>34</v>
      </c>
      <c r="E30" s="31" t="s">
        <v>61</v>
      </c>
      <c r="F30" s="31" t="s">
        <v>0</v>
      </c>
      <c r="G30" s="37">
        <v>4617986.25</v>
      </c>
      <c r="H30" s="37">
        <v>6198913.25</v>
      </c>
      <c r="I30" s="34" t="s">
        <v>66</v>
      </c>
      <c r="J30" s="31" t="s">
        <v>27</v>
      </c>
      <c r="K30" s="34" t="s">
        <v>67</v>
      </c>
      <c r="L30" s="31" t="s">
        <v>27</v>
      </c>
    </row>
    <row r="31" spans="1:12" x14ac:dyDescent="0.2">
      <c r="A31" s="2">
        <f t="shared" si="0"/>
        <v>30</v>
      </c>
      <c r="B31" s="6" t="str">
        <f>HYPERLINK("http://cipapp.sandiego.gov/CIPDetail.aspx?ID="&amp;FY20_Published[[#This Row],[Project Number]],C31)</f>
        <v>4182 60th St &amp; 5973 Alta Mesa Wy Emer</v>
      </c>
      <c r="C31" s="30" t="s">
        <v>135</v>
      </c>
      <c r="D31" s="31" t="s">
        <v>145</v>
      </c>
      <c r="E31" s="31" t="s">
        <v>123</v>
      </c>
      <c r="F31" s="31" t="s">
        <v>64</v>
      </c>
      <c r="G31" s="37">
        <v>2700000</v>
      </c>
      <c r="H31" s="37">
        <v>3500000</v>
      </c>
      <c r="I31" s="34" t="s">
        <v>67</v>
      </c>
      <c r="J31" s="31" t="s">
        <v>28</v>
      </c>
      <c r="K31" s="34" t="s">
        <v>67</v>
      </c>
      <c r="L31" s="31" t="s">
        <v>27</v>
      </c>
    </row>
    <row r="32" spans="1:12" x14ac:dyDescent="0.2">
      <c r="A32" s="2">
        <f t="shared" si="0"/>
        <v>31</v>
      </c>
      <c r="B32" s="6" t="str">
        <f>HYPERLINK("http://cipapp.sandiego.gov/CIPDetail.aspx?ID="&amp;FY20_Published[[#This Row],[Project Number]],C32)</f>
        <v>5604 Campanile Way SD Repair Emergency</v>
      </c>
      <c r="C32" s="30" t="s">
        <v>129</v>
      </c>
      <c r="D32" s="31" t="s">
        <v>139</v>
      </c>
      <c r="E32" s="31" t="s">
        <v>123</v>
      </c>
      <c r="F32" s="31" t="s">
        <v>64</v>
      </c>
      <c r="G32" s="37">
        <v>1500000</v>
      </c>
      <c r="H32" s="37">
        <v>1765770.42</v>
      </c>
      <c r="I32" s="34" t="s">
        <v>66</v>
      </c>
      <c r="J32" s="31" t="s">
        <v>29</v>
      </c>
      <c r="K32" s="34" t="s">
        <v>67</v>
      </c>
      <c r="L32" s="31" t="s">
        <v>30</v>
      </c>
    </row>
    <row r="33" spans="1:12" x14ac:dyDescent="0.2">
      <c r="A33" s="2">
        <f t="shared" si="0"/>
        <v>32</v>
      </c>
      <c r="B33" s="6" t="str">
        <f>HYPERLINK("http://cipapp.sandiego.gov/CIPDetail.aspx?ID="&amp;FY20_Published[[#This Row],[Project Number]],C33)</f>
        <v>3405 Kite Street SD Emergency</v>
      </c>
      <c r="C33" s="30" t="s">
        <v>133</v>
      </c>
      <c r="D33" s="31" t="s">
        <v>143</v>
      </c>
      <c r="E33" s="31" t="s">
        <v>123</v>
      </c>
      <c r="F33" s="31" t="s">
        <v>64</v>
      </c>
      <c r="G33" s="37">
        <v>1500000</v>
      </c>
      <c r="H33" s="37">
        <v>2000000</v>
      </c>
      <c r="I33" s="34" t="s">
        <v>67</v>
      </c>
      <c r="J33" s="31" t="s">
        <v>28</v>
      </c>
      <c r="K33" s="34" t="s">
        <v>67</v>
      </c>
      <c r="L33" s="31" t="s">
        <v>27</v>
      </c>
    </row>
    <row r="34" spans="1:12" x14ac:dyDescent="0.2">
      <c r="A34" s="2">
        <f t="shared" si="0"/>
        <v>33</v>
      </c>
      <c r="B34" s="6" t="str">
        <f>HYPERLINK("http://cipapp.sandiego.gov/CIPDetail.aspx?ID="&amp;FY20_Published[[#This Row],[Project Number]],C34)</f>
        <v>AC Water &amp; Sewer Group 1036 (S)</v>
      </c>
      <c r="C34" s="30" t="s">
        <v>92</v>
      </c>
      <c r="D34" s="31" t="s">
        <v>91</v>
      </c>
      <c r="E34" s="31" t="s">
        <v>61</v>
      </c>
      <c r="F34" s="31" t="s">
        <v>0</v>
      </c>
      <c r="G34" s="37">
        <v>1411352.35</v>
      </c>
      <c r="H34" s="37">
        <v>2192632.35</v>
      </c>
      <c r="I34" s="34" t="s">
        <v>66</v>
      </c>
      <c r="J34" s="31" t="s">
        <v>27</v>
      </c>
      <c r="K34" s="34" t="s">
        <v>67</v>
      </c>
      <c r="L34" s="31" t="s">
        <v>27</v>
      </c>
    </row>
    <row r="35" spans="1:12" x14ac:dyDescent="0.2">
      <c r="A35" s="2">
        <f t="shared" si="0"/>
        <v>34</v>
      </c>
      <c r="B35" s="6" t="str">
        <f>HYPERLINK("http://cipapp.sandiego.gov/CIPDetail.aspx?ID="&amp;FY20_Published[[#This Row],[Project Number]],C35)</f>
        <v>Talmadge AC Water Main Replacement</v>
      </c>
      <c r="C35" s="30" t="s">
        <v>50</v>
      </c>
      <c r="D35" s="31" t="s">
        <v>35</v>
      </c>
      <c r="E35" s="31" t="s">
        <v>61</v>
      </c>
      <c r="F35" s="31" t="s">
        <v>0</v>
      </c>
      <c r="G35" s="37">
        <v>1317345</v>
      </c>
      <c r="H35" s="37">
        <v>2001660</v>
      </c>
      <c r="I35" s="34" t="s">
        <v>66</v>
      </c>
      <c r="J35" s="31" t="s">
        <v>27</v>
      </c>
      <c r="K35" s="34" t="s">
        <v>67</v>
      </c>
      <c r="L35" s="31" t="s">
        <v>28</v>
      </c>
    </row>
    <row r="36" spans="1:12" x14ac:dyDescent="0.2">
      <c r="A36" s="2">
        <f t="shared" si="0"/>
        <v>35</v>
      </c>
      <c r="B36" s="6" t="str">
        <f>HYPERLINK("http://cipapp.sandiego.gov/CIPDetail.aspx?ID="&amp;FY20_Published[[#This Row],[Project Number]],C36)</f>
        <v>4617 Antioch Pl CMP SD Emergency</v>
      </c>
      <c r="C36" s="30" t="s">
        <v>130</v>
      </c>
      <c r="D36" s="31" t="s">
        <v>140</v>
      </c>
      <c r="E36" s="31" t="s">
        <v>123</v>
      </c>
      <c r="F36" s="31" t="s">
        <v>64</v>
      </c>
      <c r="G36" s="37">
        <v>1200000</v>
      </c>
      <c r="H36" s="37">
        <v>1750000</v>
      </c>
      <c r="I36" s="34" t="s">
        <v>66</v>
      </c>
      <c r="J36" s="31" t="s">
        <v>27</v>
      </c>
      <c r="K36" s="34" t="s">
        <v>67</v>
      </c>
      <c r="L36" s="31" t="s">
        <v>30</v>
      </c>
    </row>
    <row r="37" spans="1:12" x14ac:dyDescent="0.2">
      <c r="A37" s="2">
        <f t="shared" si="0"/>
        <v>36</v>
      </c>
      <c r="B37" s="6" t="str">
        <f>HYPERLINK("http://cipapp.sandiego.gov/CIPDetail.aspx?ID="&amp;FY20_Published[[#This Row],[Project Number]],C37)</f>
        <v>Cajon Way CMP Storm Drain Emergency</v>
      </c>
      <c r="C37" s="30" t="s">
        <v>122</v>
      </c>
      <c r="D37" s="31" t="s">
        <v>121</v>
      </c>
      <c r="E37" s="31" t="s">
        <v>123</v>
      </c>
      <c r="F37" s="31" t="s">
        <v>64</v>
      </c>
      <c r="G37" s="37">
        <v>1100000</v>
      </c>
      <c r="H37" s="37">
        <v>1950000</v>
      </c>
      <c r="I37" s="34" t="s">
        <v>66</v>
      </c>
      <c r="J37" s="31" t="s">
        <v>27</v>
      </c>
      <c r="K37" s="34" t="s">
        <v>67</v>
      </c>
      <c r="L37" s="31" t="s">
        <v>28</v>
      </c>
    </row>
    <row r="38" spans="1:12" x14ac:dyDescent="0.2">
      <c r="A38" s="2">
        <f t="shared" si="0"/>
        <v>37</v>
      </c>
      <c r="B38" s="6" t="str">
        <f>HYPERLINK("http://cipapp.sandiego.gov/CIPDetail.aspx?ID="&amp;FY20_Published[[#This Row],[Project Number]],C38)</f>
        <v>Accelerated MH Referral Group 1</v>
      </c>
      <c r="C38" s="16" t="s">
        <v>53</v>
      </c>
      <c r="D38" s="31" t="s">
        <v>39</v>
      </c>
      <c r="E38" s="31" t="s">
        <v>61</v>
      </c>
      <c r="F38" s="31" t="s">
        <v>0</v>
      </c>
      <c r="G38" s="37">
        <v>1026647</v>
      </c>
      <c r="H38" s="37">
        <v>2047033</v>
      </c>
      <c r="I38" s="34" t="s">
        <v>66</v>
      </c>
      <c r="J38" s="31" t="s">
        <v>29</v>
      </c>
      <c r="K38" s="34" t="s">
        <v>67</v>
      </c>
      <c r="L38" s="31" t="s">
        <v>30</v>
      </c>
    </row>
    <row r="39" spans="1:12" x14ac:dyDescent="0.2">
      <c r="A39" s="2">
        <f t="shared" si="0"/>
        <v>38</v>
      </c>
      <c r="B39" s="6" t="str">
        <f>HYPERLINK("http://cipapp.sandiego.gov/CIPDetail.aspx?ID="&amp;FY20_Published[[#This Row],[Project Number]],C39)</f>
        <v>Mississippi St CMP SD Emergency</v>
      </c>
      <c r="C39" s="30" t="s">
        <v>131</v>
      </c>
      <c r="D39" s="31" t="s">
        <v>141</v>
      </c>
      <c r="E39" s="31" t="s">
        <v>123</v>
      </c>
      <c r="F39" s="31" t="s">
        <v>64</v>
      </c>
      <c r="G39" s="37">
        <v>526000</v>
      </c>
      <c r="H39" s="37">
        <v>506315.97</v>
      </c>
      <c r="I39" s="34" t="s">
        <v>66</v>
      </c>
      <c r="J39" s="31" t="s">
        <v>29</v>
      </c>
      <c r="K39" s="34" t="s">
        <v>67</v>
      </c>
      <c r="L39" s="31" t="s">
        <v>30</v>
      </c>
    </row>
    <row r="40" spans="1:12" x14ac:dyDescent="0.2">
      <c r="A40" s="2">
        <f t="shared" si="0"/>
        <v>39</v>
      </c>
      <c r="B40" s="6" t="str">
        <f>HYPERLINK("http://cipapp.sandiego.gov/CIPDetail.aspx?ID="&amp;FY20_Published[[#This Row],[Project Number]],C40)</f>
        <v>3505 Udall St (CMP) SD Emergency</v>
      </c>
      <c r="C40" s="30" t="s">
        <v>132</v>
      </c>
      <c r="D40" s="31" t="s">
        <v>142</v>
      </c>
      <c r="E40" s="31" t="s">
        <v>123</v>
      </c>
      <c r="F40" s="31" t="s">
        <v>64</v>
      </c>
      <c r="G40" s="37">
        <v>500000</v>
      </c>
      <c r="H40" s="37">
        <v>1250000</v>
      </c>
      <c r="I40" s="34" t="s">
        <v>66</v>
      </c>
      <c r="J40" s="31" t="s">
        <v>29</v>
      </c>
      <c r="K40" s="34" t="s">
        <v>67</v>
      </c>
      <c r="L40" s="31" t="s">
        <v>30</v>
      </c>
    </row>
    <row r="41" spans="1:12" x14ac:dyDescent="0.2">
      <c r="A41" s="2">
        <f t="shared" si="0"/>
        <v>40</v>
      </c>
      <c r="B41" s="6" t="str">
        <f>HYPERLINK("http://cipapp.sandiego.gov/CIPDetail.aspx?ID="&amp;FY20_Published[[#This Row],[Project Number]],C41)</f>
        <v>Ocean Beach Pier Improvements</v>
      </c>
      <c r="C41" s="30" t="s">
        <v>136</v>
      </c>
      <c r="D41" s="31" t="s">
        <v>146</v>
      </c>
      <c r="E41" s="31" t="s">
        <v>60</v>
      </c>
      <c r="F41" s="31" t="s">
        <v>24</v>
      </c>
      <c r="G41" s="37">
        <v>450000</v>
      </c>
      <c r="H41" s="37">
        <v>1132907</v>
      </c>
      <c r="I41" s="34" t="s">
        <v>67</v>
      </c>
      <c r="J41" s="31" t="s">
        <v>30</v>
      </c>
      <c r="K41" s="34" t="s">
        <v>67</v>
      </c>
      <c r="L41" s="31" t="s">
        <v>30</v>
      </c>
    </row>
    <row r="42" spans="1:12" x14ac:dyDescent="0.2">
      <c r="A42" s="2">
        <f t="shared" si="0"/>
        <v>41</v>
      </c>
      <c r="B42" s="6" t="str">
        <f>HYPERLINK("http://cipapp.sandiego.gov/CIPDetail.aspx?ID="&amp;FY20_Published[[#This Row],[Project Number]],C42)</f>
        <v>Crest Canyon Park Emergency SD Replace</v>
      </c>
      <c r="C42" s="30" t="s">
        <v>128</v>
      </c>
      <c r="D42" s="31" t="s">
        <v>138</v>
      </c>
      <c r="E42" s="31" t="s">
        <v>123</v>
      </c>
      <c r="F42" s="31" t="s">
        <v>64</v>
      </c>
      <c r="G42" s="37">
        <v>439000</v>
      </c>
      <c r="H42" s="37">
        <v>9615494.9000000004</v>
      </c>
      <c r="I42" s="34" t="s">
        <v>65</v>
      </c>
      <c r="J42" s="31" t="s">
        <v>27</v>
      </c>
      <c r="K42" s="34" t="s">
        <v>67</v>
      </c>
      <c r="L42" s="31" t="s">
        <v>30</v>
      </c>
    </row>
    <row r="43" spans="1:12" x14ac:dyDescent="0.2">
      <c r="A43" s="2">
        <f t="shared" si="0"/>
        <v>42</v>
      </c>
      <c r="B43" s="6" t="str">
        <f>HYPERLINK("http://cipapp.sandiego.gov/CIPDetail.aspx?ID="&amp;FY20_Published[[#This Row],[Project Number]],C43)</f>
        <v>3984 Pacific Hwy Pump StationL Emergency</v>
      </c>
      <c r="C43" s="30" t="s">
        <v>134</v>
      </c>
      <c r="D43" s="31" t="s">
        <v>144</v>
      </c>
      <c r="E43" s="31" t="s">
        <v>123</v>
      </c>
      <c r="F43" s="31" t="s">
        <v>64</v>
      </c>
      <c r="G43" s="37">
        <v>425000</v>
      </c>
      <c r="H43" s="37">
        <v>650000</v>
      </c>
      <c r="I43" s="34" t="s">
        <v>66</v>
      </c>
      <c r="J43" s="31" t="s">
        <v>29</v>
      </c>
      <c r="K43" s="34" t="s">
        <v>67</v>
      </c>
      <c r="L43" s="31" t="s">
        <v>30</v>
      </c>
    </row>
    <row r="44" spans="1:12" x14ac:dyDescent="0.2">
      <c r="A44" s="2">
        <f t="shared" si="0"/>
        <v>43</v>
      </c>
      <c r="B44" s="6" t="str">
        <f>HYPERLINK("http://cipapp.sandiego.gov/CIPDetail.aspx?ID="&amp;FY20_Published[[#This Row],[Project Number]],C44)</f>
        <v>Palm Avenue Storm Drain Replacement</v>
      </c>
      <c r="C44" s="30" t="s">
        <v>72</v>
      </c>
      <c r="D44" s="31" t="s">
        <v>20</v>
      </c>
      <c r="E44" s="31" t="s">
        <v>123</v>
      </c>
      <c r="F44" s="31" t="s">
        <v>25</v>
      </c>
      <c r="G44" s="37">
        <v>185476</v>
      </c>
      <c r="H44" s="37">
        <v>564208.06000000006</v>
      </c>
      <c r="I44" s="34" t="s">
        <v>67</v>
      </c>
      <c r="J44" s="31" t="s">
        <v>30</v>
      </c>
      <c r="K44" s="34" t="s">
        <v>67</v>
      </c>
      <c r="L44" s="31" t="s">
        <v>30</v>
      </c>
    </row>
    <row r="45" spans="1:12" x14ac:dyDescent="0.2">
      <c r="A45" s="2">
        <f t="shared" si="0"/>
        <v>44</v>
      </c>
      <c r="B45" s="6" t="str">
        <f>HYPERLINK("http://cipapp.sandiego.gov/CIPDetail.aspx?ID="&amp;FY20_Published[[#This Row],[Project Number]],C45)</f>
        <v>Morena Conveyance Southern</v>
      </c>
      <c r="C45" s="30" t="s">
        <v>74</v>
      </c>
      <c r="D45" s="31" t="s">
        <v>73</v>
      </c>
      <c r="E45" s="31" t="s">
        <v>61</v>
      </c>
      <c r="F45" s="31" t="s">
        <v>0</v>
      </c>
      <c r="G45" s="37">
        <v>60077353</v>
      </c>
      <c r="H45" s="37">
        <v>73727680</v>
      </c>
      <c r="I45" s="34" t="s">
        <v>67</v>
      </c>
      <c r="J45" s="31" t="s">
        <v>30</v>
      </c>
      <c r="K45" s="34" t="s">
        <v>67</v>
      </c>
      <c r="L45" s="31" t="s">
        <v>29</v>
      </c>
    </row>
    <row r="46" spans="1:12" x14ac:dyDescent="0.2">
      <c r="A46" s="2">
        <f t="shared" si="0"/>
        <v>45</v>
      </c>
      <c r="B46" s="6" t="str">
        <f>HYPERLINK("http://cipapp.sandiego.gov/CIPDetail.aspx?ID="&amp;FY20_Published[[#This Row],[Project Number]],C46)</f>
        <v>Morena Conveyance Middle</v>
      </c>
      <c r="C46" s="30" t="s">
        <v>69</v>
      </c>
      <c r="D46" s="31" t="s">
        <v>68</v>
      </c>
      <c r="E46" s="31" t="s">
        <v>61</v>
      </c>
      <c r="F46" s="31" t="s">
        <v>0</v>
      </c>
      <c r="G46" s="37">
        <v>56719052</v>
      </c>
      <c r="H46" s="37">
        <v>71351280</v>
      </c>
      <c r="I46" s="34" t="s">
        <v>67</v>
      </c>
      <c r="J46" s="31" t="s">
        <v>30</v>
      </c>
      <c r="K46" s="34" t="s">
        <v>67</v>
      </c>
      <c r="L46" s="31" t="s">
        <v>29</v>
      </c>
    </row>
    <row r="47" spans="1:12" x14ac:dyDescent="0.2">
      <c r="A47" s="2">
        <f t="shared" si="0"/>
        <v>46</v>
      </c>
      <c r="B47" s="6" t="str">
        <f>HYPERLINK("http://cipapp.sandiego.gov/CIPDetail.aspx?ID="&amp;FY20_Published[[#This Row],[Project Number]],C47)</f>
        <v>Kearny Mesa Facility Improvements</v>
      </c>
      <c r="C47" s="30" t="s">
        <v>84</v>
      </c>
      <c r="D47" s="31" t="s">
        <v>83</v>
      </c>
      <c r="E47" s="31" t="s">
        <v>62</v>
      </c>
      <c r="F47" s="31" t="s">
        <v>0</v>
      </c>
      <c r="G47" s="37">
        <v>14864176</v>
      </c>
      <c r="H47" s="37">
        <v>16421600</v>
      </c>
      <c r="I47" s="34" t="s">
        <v>67</v>
      </c>
      <c r="J47" s="31" t="s">
        <v>27</v>
      </c>
      <c r="K47" s="34" t="s">
        <v>67</v>
      </c>
      <c r="L47" s="31" t="s">
        <v>29</v>
      </c>
    </row>
    <row r="48" spans="1:12" x14ac:dyDescent="0.2">
      <c r="A48" s="2">
        <f t="shared" si="0"/>
        <v>47</v>
      </c>
      <c r="B48" s="6" t="str">
        <f>HYPERLINK("http://cipapp.sandiego.gov/CIPDetail.aspx?ID="&amp;FY20_Published[[#This Row],[Project Number]],C48)</f>
        <v>AC Water &amp; Sewer Group 1052 (W)</v>
      </c>
      <c r="C48" s="30" t="s">
        <v>88</v>
      </c>
      <c r="D48" s="31" t="s">
        <v>87</v>
      </c>
      <c r="E48" s="31" t="s">
        <v>61</v>
      </c>
      <c r="F48" s="31" t="s">
        <v>0</v>
      </c>
      <c r="G48" s="37">
        <v>7106851.6200000001</v>
      </c>
      <c r="H48" s="37">
        <v>10022594</v>
      </c>
      <c r="I48" s="34" t="s">
        <v>67</v>
      </c>
      <c r="J48" s="31" t="s">
        <v>30</v>
      </c>
      <c r="K48" s="34" t="s">
        <v>67</v>
      </c>
      <c r="L48" s="31" t="s">
        <v>29</v>
      </c>
    </row>
    <row r="49" spans="1:12" x14ac:dyDescent="0.2">
      <c r="A49" s="2">
        <f t="shared" si="0"/>
        <v>48</v>
      </c>
      <c r="B49" s="6" t="str">
        <f>HYPERLINK("http://cipapp.sandiego.gov/CIPDetail.aspx?ID="&amp;FY20_Published[[#This Row],[Project Number]],C49)</f>
        <v>Sewer &amp; AC Water Group 794 (S)</v>
      </c>
      <c r="C49" s="30" t="s">
        <v>161</v>
      </c>
      <c r="D49" s="31" t="s">
        <v>149</v>
      </c>
      <c r="E49" s="31" t="s">
        <v>61</v>
      </c>
      <c r="F49" s="31" t="s">
        <v>0</v>
      </c>
      <c r="G49" s="37">
        <v>6263573</v>
      </c>
      <c r="H49" s="37">
        <v>7001267</v>
      </c>
      <c r="I49" s="34" t="s">
        <v>67</v>
      </c>
      <c r="J49" s="31" t="s">
        <v>27</v>
      </c>
      <c r="K49" s="34" t="s">
        <v>67</v>
      </c>
      <c r="L49" s="31" t="s">
        <v>29</v>
      </c>
    </row>
    <row r="50" spans="1:12" x14ac:dyDescent="0.2">
      <c r="A50" s="2">
        <f t="shared" si="0"/>
        <v>49</v>
      </c>
      <c r="B50" s="6" t="str">
        <f>HYPERLINK("http://cipapp.sandiego.gov/CIPDetail.aspx?ID="&amp;FY20_Published[[#This Row],[Project Number]],C50)</f>
        <v>AC Water &amp; Sewer Group 1050 (W)</v>
      </c>
      <c r="C50" s="30" t="s">
        <v>162</v>
      </c>
      <c r="D50" s="31" t="s">
        <v>150</v>
      </c>
      <c r="E50" s="31" t="s">
        <v>61</v>
      </c>
      <c r="F50" s="31" t="s">
        <v>0</v>
      </c>
      <c r="G50" s="37">
        <v>5121200</v>
      </c>
      <c r="H50" s="37">
        <v>7511200</v>
      </c>
      <c r="I50" s="34" t="s">
        <v>67</v>
      </c>
      <c r="J50" s="31" t="s">
        <v>27</v>
      </c>
      <c r="K50" s="34" t="s">
        <v>67</v>
      </c>
      <c r="L50" s="31" t="s">
        <v>29</v>
      </c>
    </row>
    <row r="51" spans="1:12" x14ac:dyDescent="0.2">
      <c r="A51" s="2">
        <f t="shared" si="0"/>
        <v>50</v>
      </c>
      <c r="B51" s="6" t="str">
        <f>HYPERLINK("http://cipapp.sandiego.gov/CIPDetail.aspx?ID="&amp;FY20_Published[[#This Row],[Project Number]],C51)</f>
        <v>AC Water &amp; Sewer Group 1052 (S)</v>
      </c>
      <c r="C51" s="30" t="s">
        <v>90</v>
      </c>
      <c r="D51" s="31" t="s">
        <v>89</v>
      </c>
      <c r="E51" s="31" t="s">
        <v>61</v>
      </c>
      <c r="F51" s="31" t="s">
        <v>0</v>
      </c>
      <c r="G51" s="37">
        <v>2796599.48</v>
      </c>
      <c r="H51" s="37">
        <v>4062797.46</v>
      </c>
      <c r="I51" s="34" t="s">
        <v>67</v>
      </c>
      <c r="J51" s="31" t="s">
        <v>30</v>
      </c>
      <c r="K51" s="34" t="s">
        <v>67</v>
      </c>
      <c r="L51" s="31" t="s">
        <v>29</v>
      </c>
    </row>
    <row r="52" spans="1:12" x14ac:dyDescent="0.2">
      <c r="A52" s="2">
        <f t="shared" si="0"/>
        <v>51</v>
      </c>
      <c r="B52" s="6" t="str">
        <f>HYPERLINK("http://cipapp.sandiego.gov/CIPDetail.aspx?ID="&amp;FY20_Published[[#This Row],[Project Number]],C52)</f>
        <v>AC Water &amp; Sewer Group 1050 (S)</v>
      </c>
      <c r="C52" s="15" t="s">
        <v>163</v>
      </c>
      <c r="D52" s="31" t="s">
        <v>151</v>
      </c>
      <c r="E52" s="31" t="s">
        <v>61</v>
      </c>
      <c r="F52" s="31" t="s">
        <v>0</v>
      </c>
      <c r="G52" s="37">
        <v>2346300</v>
      </c>
      <c r="H52" s="37">
        <v>3441200</v>
      </c>
      <c r="I52" s="34" t="s">
        <v>67</v>
      </c>
      <c r="J52" s="31" t="s">
        <v>27</v>
      </c>
      <c r="K52" s="34" t="s">
        <v>67</v>
      </c>
      <c r="L52" s="31" t="s">
        <v>29</v>
      </c>
    </row>
    <row r="53" spans="1:12" x14ac:dyDescent="0.2">
      <c r="A53" s="2">
        <f t="shared" si="0"/>
        <v>52</v>
      </c>
      <c r="B53" s="6" t="str">
        <f>HYPERLINK("http://cipapp.sandiego.gov/CIPDetail.aspx?ID="&amp;FY20_Published[[#This Row],[Project Number]],C53)</f>
        <v>MISSION CTR CNYN A SMR</v>
      </c>
      <c r="C53" s="33" t="s">
        <v>164</v>
      </c>
      <c r="D53" s="31" t="s">
        <v>152</v>
      </c>
      <c r="E53" s="31" t="s">
        <v>61</v>
      </c>
      <c r="F53" s="31" t="s">
        <v>0</v>
      </c>
      <c r="G53" s="37">
        <v>2075491.81</v>
      </c>
      <c r="H53" s="37">
        <v>3197185.21</v>
      </c>
      <c r="I53" s="34" t="s">
        <v>67</v>
      </c>
      <c r="J53" s="31" t="s">
        <v>27</v>
      </c>
      <c r="K53" s="34" t="s">
        <v>67</v>
      </c>
      <c r="L53" s="31" t="s">
        <v>29</v>
      </c>
    </row>
    <row r="54" spans="1:12" x14ac:dyDescent="0.2">
      <c r="A54" s="2">
        <f t="shared" si="0"/>
        <v>53</v>
      </c>
      <c r="B54" s="6" t="str">
        <f>HYPERLINK("http://cipapp.sandiego.gov/CIPDetail.aspx?ID="&amp;FY20_Published[[#This Row],[Project Number]],C54)</f>
        <v>Otay WTP-Basin #1 Concrete Restoration</v>
      </c>
      <c r="C54" s="30" t="s">
        <v>71</v>
      </c>
      <c r="D54" s="31" t="s">
        <v>70</v>
      </c>
      <c r="E54" s="31" t="s">
        <v>61</v>
      </c>
      <c r="F54" s="31" t="s">
        <v>0</v>
      </c>
      <c r="G54" s="37">
        <v>1979470</v>
      </c>
      <c r="H54" s="37">
        <v>4747270</v>
      </c>
      <c r="I54" s="34" t="s">
        <v>65</v>
      </c>
      <c r="J54" s="31" t="s">
        <v>29</v>
      </c>
      <c r="K54" s="34" t="s">
        <v>67</v>
      </c>
      <c r="L54" s="31" t="s">
        <v>29</v>
      </c>
    </row>
    <row r="55" spans="1:12" x14ac:dyDescent="0.2">
      <c r="A55" s="2">
        <f t="shared" si="0"/>
        <v>54</v>
      </c>
      <c r="B55" s="6" t="str">
        <f>HYPERLINK("http://cipapp.sandiego.gov/CIPDetail.aspx?ID="&amp;FY20_Published[[#This Row],[Project Number]],C55)</f>
        <v>Curb Ramp Improvement Group 1701</v>
      </c>
      <c r="C55" s="15" t="s">
        <v>165</v>
      </c>
      <c r="D55" s="31" t="s">
        <v>153</v>
      </c>
      <c r="E55" s="31" t="s">
        <v>124</v>
      </c>
      <c r="F55" s="31" t="s">
        <v>0</v>
      </c>
      <c r="G55" s="37">
        <v>1500000</v>
      </c>
      <c r="H55" s="37">
        <v>3426584.9</v>
      </c>
      <c r="I55" s="34" t="s">
        <v>67</v>
      </c>
      <c r="J55" s="31" t="s">
        <v>30</v>
      </c>
      <c r="K55" s="34" t="s">
        <v>67</v>
      </c>
      <c r="L55" s="31" t="s">
        <v>29</v>
      </c>
    </row>
    <row r="56" spans="1:12" x14ac:dyDescent="0.2">
      <c r="A56" s="2">
        <f t="shared" si="0"/>
        <v>55</v>
      </c>
      <c r="B56" s="6" t="str">
        <f>HYPERLINK("http://cipapp.sandiego.gov/CIPDetail.aspx?ID="&amp;FY20_Published[[#This Row],[Project Number]],C56)</f>
        <v>Sewer &amp; AC Water Group 794 (W)</v>
      </c>
      <c r="C56" s="32" t="s">
        <v>166</v>
      </c>
      <c r="D56" s="31" t="s">
        <v>154</v>
      </c>
      <c r="E56" s="31" t="s">
        <v>61</v>
      </c>
      <c r="F56" s="31" t="s">
        <v>0</v>
      </c>
      <c r="G56" s="37">
        <v>1147000</v>
      </c>
      <c r="H56" s="37">
        <v>1428000</v>
      </c>
      <c r="I56" s="34" t="s">
        <v>67</v>
      </c>
      <c r="J56" s="31" t="s">
        <v>27</v>
      </c>
      <c r="K56" s="34" t="s">
        <v>67</v>
      </c>
      <c r="L56" s="31" t="s">
        <v>29</v>
      </c>
    </row>
    <row r="57" spans="1:12" x14ac:dyDescent="0.2">
      <c r="A57" s="2">
        <f t="shared" si="0"/>
        <v>56</v>
      </c>
      <c r="B57" s="6" t="str">
        <f>HYPERLINK("http://cipapp.sandiego.gov/CIPDetail.aspx?ID="&amp;FY20_Published[[#This Row],[Project Number]],C57)</f>
        <v>Torrey Pines Gf-Repr Storm Drain Outfall</v>
      </c>
      <c r="C57" s="15" t="s">
        <v>23</v>
      </c>
      <c r="D57" s="31" t="s">
        <v>16</v>
      </c>
      <c r="E57" s="31" t="s">
        <v>123</v>
      </c>
      <c r="F57" s="31" t="s">
        <v>25</v>
      </c>
      <c r="G57" s="37">
        <v>1082034.75</v>
      </c>
      <c r="H57" s="37">
        <v>3360000</v>
      </c>
      <c r="I57" s="34" t="s">
        <v>67</v>
      </c>
      <c r="J57" s="31" t="s">
        <v>27</v>
      </c>
      <c r="K57" s="34" t="s">
        <v>67</v>
      </c>
      <c r="L57" s="31" t="s">
        <v>29</v>
      </c>
    </row>
    <row r="58" spans="1:12" x14ac:dyDescent="0.2">
      <c r="A58" s="2">
        <f t="shared" si="0"/>
        <v>57</v>
      </c>
      <c r="B58" s="6" t="str">
        <f>HYPERLINK("http://cipapp.sandiego.gov/CIPDetail.aspx?ID="&amp;FY20_Published[[#This Row],[Project Number]],C58)</f>
        <v>Miramar Valves Replacement</v>
      </c>
      <c r="C58" s="30" t="s">
        <v>98</v>
      </c>
      <c r="D58" s="31" t="s">
        <v>97</v>
      </c>
      <c r="E58" s="31" t="s">
        <v>61</v>
      </c>
      <c r="F58" s="31" t="s">
        <v>25</v>
      </c>
      <c r="G58" s="37">
        <v>721267.11</v>
      </c>
      <c r="H58" s="37">
        <v>1398500</v>
      </c>
      <c r="I58" s="34" t="s">
        <v>67</v>
      </c>
      <c r="J58" s="31" t="s">
        <v>27</v>
      </c>
      <c r="K58" s="34" t="s">
        <v>67</v>
      </c>
      <c r="L58" s="31" t="s">
        <v>29</v>
      </c>
    </row>
    <row r="59" spans="1:12" x14ac:dyDescent="0.2">
      <c r="A59" s="2">
        <f t="shared" si="0"/>
        <v>58</v>
      </c>
      <c r="B59" s="6" t="str">
        <f>HYPERLINK("http://cipapp.sandiego.gov/CIPDetail.aspx?ID="&amp;FY20_Published[[#This Row],[Project Number]],C59)</f>
        <v>Adams Avenue (1620) Storm Drain Replacement</v>
      </c>
      <c r="C59" s="30" t="s">
        <v>167</v>
      </c>
      <c r="D59" s="31" t="s">
        <v>32</v>
      </c>
      <c r="E59" s="31" t="s">
        <v>123</v>
      </c>
      <c r="F59" s="31" t="s">
        <v>0</v>
      </c>
      <c r="G59" s="37">
        <v>547890</v>
      </c>
      <c r="H59" s="37">
        <v>1695934.18</v>
      </c>
      <c r="I59" s="34" t="s">
        <v>67</v>
      </c>
      <c r="J59" s="31" t="s">
        <v>27</v>
      </c>
      <c r="K59" s="34" t="s">
        <v>67</v>
      </c>
      <c r="L59" s="31" t="s">
        <v>29</v>
      </c>
    </row>
    <row r="60" spans="1:12" x14ac:dyDescent="0.2">
      <c r="A60" s="2">
        <f t="shared" si="0"/>
        <v>59</v>
      </c>
      <c r="B60" s="6" t="str">
        <f>HYPERLINK("http://cipapp.sandiego.gov/CIPDetail.aspx?ID="&amp;FY20_Published[[#This Row],[Project Number]],C60)</f>
        <v>Howard Avenue- Village Pine to iris Avenue Sidewalk</v>
      </c>
      <c r="C60" s="30" t="s">
        <v>168</v>
      </c>
      <c r="D60" s="31" t="s">
        <v>77</v>
      </c>
      <c r="E60" s="31" t="s">
        <v>124</v>
      </c>
      <c r="F60" s="31" t="s">
        <v>0</v>
      </c>
      <c r="G60" s="37">
        <v>435000</v>
      </c>
      <c r="H60" s="37">
        <v>1130060</v>
      </c>
      <c r="I60" s="34" t="s">
        <v>67</v>
      </c>
      <c r="J60" s="31" t="s">
        <v>27</v>
      </c>
      <c r="K60" s="34" t="s">
        <v>67</v>
      </c>
      <c r="L60" s="31" t="s">
        <v>29</v>
      </c>
    </row>
    <row r="61" spans="1:12" x14ac:dyDescent="0.2">
      <c r="A61" s="2">
        <f t="shared" si="0"/>
        <v>60</v>
      </c>
      <c r="B61" s="6" t="str">
        <f>HYPERLINK("http://cipapp.sandiego.gov/CIPDetail.aspx?ID="&amp;FY20_Published[[#This Row],[Project Number]],C61)</f>
        <v>Miramar Landfill Fee Booth Truck Scale #3 Replacement &amp; Miramar Landfill Outbound Scale #5 Replacement</v>
      </c>
      <c r="C61" s="30" t="s">
        <v>169</v>
      </c>
      <c r="D61" s="31" t="s">
        <v>155</v>
      </c>
      <c r="E61" s="31" t="s">
        <v>63</v>
      </c>
      <c r="F61" s="31" t="s">
        <v>126</v>
      </c>
      <c r="G61" s="37">
        <v>380000</v>
      </c>
      <c r="H61" s="37">
        <v>440000</v>
      </c>
      <c r="I61" s="34" t="s">
        <v>67</v>
      </c>
      <c r="J61" s="31" t="s">
        <v>29</v>
      </c>
      <c r="K61" s="34" t="s">
        <v>67</v>
      </c>
      <c r="L61" s="31" t="s">
        <v>29</v>
      </c>
    </row>
    <row r="62" spans="1:12" x14ac:dyDescent="0.2">
      <c r="A62" s="2">
        <f t="shared" si="0"/>
        <v>61</v>
      </c>
      <c r="B62" s="6" t="str">
        <f>HYPERLINK("http://cipapp.sandiego.gov/CIPDetail.aspx?ID="&amp;FY20_Published[[#This Row],[Project Number]],C62)</f>
        <v>Morena Improv 3 (W)</v>
      </c>
      <c r="C62" s="30" t="s">
        <v>118</v>
      </c>
      <c r="D62" s="31" t="s">
        <v>117</v>
      </c>
      <c r="E62" s="31" t="s">
        <v>61</v>
      </c>
      <c r="F62" s="31" t="s">
        <v>25</v>
      </c>
      <c r="G62" s="37">
        <v>1109622</v>
      </c>
      <c r="H62" s="37">
        <v>1637238</v>
      </c>
      <c r="I62" s="34" t="s">
        <v>66</v>
      </c>
      <c r="J62" s="31" t="s">
        <v>29</v>
      </c>
      <c r="K62" s="34" t="s">
        <v>67</v>
      </c>
      <c r="L62" s="31" t="s">
        <v>29</v>
      </c>
    </row>
    <row r="63" spans="1:12" x14ac:dyDescent="0.2">
      <c r="A63" s="2">
        <f t="shared" si="0"/>
        <v>62</v>
      </c>
      <c r="B63" s="6" t="str">
        <f>HYPERLINK("http://cipapp.sandiego.gov/CIPDetail.aspx?ID="&amp;FY20_Published[[#This Row],[Project Number]],C63)</f>
        <v>Balboa Park Federal Bldg Improvements</v>
      </c>
      <c r="C63" s="30" t="s">
        <v>112</v>
      </c>
      <c r="D63" s="31" t="s">
        <v>111</v>
      </c>
      <c r="E63" s="31" t="s">
        <v>60</v>
      </c>
      <c r="F63" s="31" t="s">
        <v>0</v>
      </c>
      <c r="G63" s="37">
        <v>1079850</v>
      </c>
      <c r="H63" s="37">
        <v>2293000</v>
      </c>
      <c r="I63" s="34" t="s">
        <v>67</v>
      </c>
      <c r="J63" s="31" t="s">
        <v>28</v>
      </c>
      <c r="K63" s="34" t="s">
        <v>67</v>
      </c>
      <c r="L63" s="31" t="s">
        <v>29</v>
      </c>
    </row>
    <row r="64" spans="1:12" x14ac:dyDescent="0.2">
      <c r="A64" s="2">
        <f t="shared" si="0"/>
        <v>63</v>
      </c>
      <c r="B64" s="6" t="str">
        <f>HYPERLINK("http://cipapp.sandiego.gov/CIPDetail.aspx?ID="&amp;FY20_Published[[#This Row],[Project Number]],C64)</f>
        <v>Ocean Beach Improv 1A (W)</v>
      </c>
      <c r="C64" s="30" t="s">
        <v>170</v>
      </c>
      <c r="D64" s="31" t="s">
        <v>156</v>
      </c>
      <c r="E64" s="31" t="s">
        <v>61</v>
      </c>
      <c r="F64" s="31" t="s">
        <v>25</v>
      </c>
      <c r="G64" s="37">
        <v>1019251.85</v>
      </c>
      <c r="H64" s="37">
        <v>1688819.41</v>
      </c>
      <c r="I64" s="34" t="s">
        <v>67</v>
      </c>
      <c r="J64" s="31" t="s">
        <v>27</v>
      </c>
      <c r="K64" s="34" t="s">
        <v>67</v>
      </c>
      <c r="L64" s="31" t="s">
        <v>29</v>
      </c>
    </row>
    <row r="65" spans="1:12" x14ac:dyDescent="0.2">
      <c r="A65" s="2">
        <f t="shared" si="0"/>
        <v>64</v>
      </c>
      <c r="B65" s="6" t="str">
        <f>HYPERLINK("http://cipapp.sandiego.gov/CIPDetail.aspx?ID="&amp;FY20_Published[[#This Row],[Project Number]],C65)</f>
        <v>Oak Park Improvements 1 (W)</v>
      </c>
      <c r="C65" s="30" t="s">
        <v>171</v>
      </c>
      <c r="D65" s="31" t="s">
        <v>157</v>
      </c>
      <c r="E65" s="31" t="s">
        <v>61</v>
      </c>
      <c r="F65" s="31" t="s">
        <v>25</v>
      </c>
      <c r="G65" s="37">
        <v>892772</v>
      </c>
      <c r="H65" s="37">
        <v>1434555</v>
      </c>
      <c r="I65" s="34" t="s">
        <v>67</v>
      </c>
      <c r="J65" s="31" t="s">
        <v>30</v>
      </c>
      <c r="K65" s="34" t="s">
        <v>67</v>
      </c>
      <c r="L65" s="31" t="s">
        <v>29</v>
      </c>
    </row>
    <row r="66" spans="1:12" x14ac:dyDescent="0.2">
      <c r="A66" s="2">
        <f t="shared" si="0"/>
        <v>65</v>
      </c>
      <c r="B66" s="6" t="str">
        <f>HYPERLINK("http://cipapp.sandiego.gov/CIPDetail.aspx?ID="&amp;FY20_Published[[#This Row],[Project Number]],C66)</f>
        <v>Storm Drain CMP Lining III</v>
      </c>
      <c r="C66" s="15" t="s">
        <v>172</v>
      </c>
      <c r="D66" s="31" t="s">
        <v>147</v>
      </c>
      <c r="E66" s="31" t="s">
        <v>123</v>
      </c>
      <c r="F66" s="31" t="s">
        <v>25</v>
      </c>
      <c r="G66" s="37">
        <v>482663</v>
      </c>
      <c r="H66" s="37">
        <v>604263</v>
      </c>
      <c r="I66" s="34" t="s">
        <v>67</v>
      </c>
      <c r="J66" s="31" t="s">
        <v>27</v>
      </c>
      <c r="K66" s="34" t="s">
        <v>67</v>
      </c>
      <c r="L66" s="31" t="s">
        <v>29</v>
      </c>
    </row>
    <row r="67" spans="1:12" x14ac:dyDescent="0.2">
      <c r="A67" s="2">
        <f t="shared" ref="A67:A69" si="1">A66+1</f>
        <v>66</v>
      </c>
      <c r="B67" s="6" t="str">
        <f>HYPERLINK("http://cipapp.sandiego.gov/CIPDetail.aspx?ID="&amp;FY20_Published[[#This Row],[Project Number]],C67)</f>
        <v>Chollas Lake Electrical Upgrade</v>
      </c>
      <c r="C67" s="30" t="s">
        <v>55</v>
      </c>
      <c r="D67" s="31" t="s">
        <v>41</v>
      </c>
      <c r="E67" s="31" t="s">
        <v>125</v>
      </c>
      <c r="F67" s="31" t="s">
        <v>0</v>
      </c>
      <c r="G67" s="37">
        <v>424000</v>
      </c>
      <c r="H67" s="37">
        <v>850000</v>
      </c>
      <c r="I67" s="34" t="s">
        <v>67</v>
      </c>
      <c r="J67" s="31" t="s">
        <v>29</v>
      </c>
      <c r="K67" s="34" t="s">
        <v>67</v>
      </c>
      <c r="L67" s="31" t="s">
        <v>29</v>
      </c>
    </row>
    <row r="68" spans="1:12" x14ac:dyDescent="0.2">
      <c r="A68" s="2">
        <f t="shared" si="1"/>
        <v>67</v>
      </c>
      <c r="B68" s="6" t="str">
        <f>HYPERLINK("http://cipapp.sandiego.gov/CIPDetail.aspx?ID="&amp;FY20_Published[[#This Row],[Project Number]],C68)</f>
        <v>Regional Arterial Guardrail Group 2a</v>
      </c>
      <c r="C68" s="30" t="s">
        <v>94</v>
      </c>
      <c r="D68" s="31" t="s">
        <v>93</v>
      </c>
      <c r="E68" s="31" t="s">
        <v>124</v>
      </c>
      <c r="F68" s="31" t="s">
        <v>25</v>
      </c>
      <c r="G68" s="37">
        <v>240032.05</v>
      </c>
      <c r="H68" s="37">
        <v>457850.16</v>
      </c>
      <c r="I68" s="34" t="s">
        <v>67</v>
      </c>
      <c r="J68" s="31" t="s">
        <v>29</v>
      </c>
      <c r="K68" s="34" t="s">
        <v>67</v>
      </c>
      <c r="L68" s="31" t="s">
        <v>29</v>
      </c>
    </row>
    <row r="69" spans="1:12" x14ac:dyDescent="0.2">
      <c r="A69" s="2">
        <f t="shared" si="1"/>
        <v>68</v>
      </c>
      <c r="B69" s="6" t="str">
        <f>HYPERLINK("http://cipapp.sandiego.gov/CIPDetail.aspx?ID="&amp;FY20_Published[[#This Row],[Project Number]],C69)</f>
        <v>Soledad Pressure Reducing Stn Hatch (w)</v>
      </c>
      <c r="C69" s="30" t="s">
        <v>120</v>
      </c>
      <c r="D69" s="31" t="s">
        <v>119</v>
      </c>
      <c r="E69" s="31" t="s">
        <v>61</v>
      </c>
      <c r="F69" s="31" t="s">
        <v>25</v>
      </c>
      <c r="G69" s="37">
        <v>227865</v>
      </c>
      <c r="H69" s="37">
        <v>472931</v>
      </c>
      <c r="I69" s="34" t="s">
        <v>67</v>
      </c>
      <c r="J69" s="31" t="s">
        <v>27</v>
      </c>
      <c r="K69" s="34" t="s">
        <v>67</v>
      </c>
      <c r="L69" s="31" t="s">
        <v>27</v>
      </c>
    </row>
    <row r="70" spans="1:12" x14ac:dyDescent="0.2">
      <c r="A70" s="2"/>
      <c r="B70" s="6"/>
      <c r="C70" s="24"/>
      <c r="D70" s="29"/>
      <c r="E70" s="27"/>
      <c r="F70" s="26"/>
      <c r="G70" s="38"/>
      <c r="H70" s="38"/>
      <c r="I70" s="25"/>
      <c r="J70" s="4"/>
      <c r="K70" s="25"/>
      <c r="L70" s="4"/>
    </row>
    <row r="71" spans="1:12" x14ac:dyDescent="0.2">
      <c r="A71" s="18"/>
      <c r="B71" s="18"/>
      <c r="C71" s="19"/>
      <c r="D71" s="23" t="str">
        <f>SUBTOTAL(103,C2:C69)&amp;" CIP Projects"</f>
        <v>68 CIP Projects</v>
      </c>
      <c r="E71" s="20"/>
      <c r="F71" s="20"/>
      <c r="G71" s="39">
        <f>SUBTOTAL(109,FY20_Published[Estimated Total Contract Cost ($)])</f>
        <v>306022481.00000006</v>
      </c>
      <c r="H71" s="39">
        <f>SUBTOTAL(109,FY20_Published[Estimated Total Project Cost ($)])</f>
        <v>431783972.54000002</v>
      </c>
      <c r="I71" s="21"/>
      <c r="J71" s="22"/>
      <c r="K71" s="21"/>
      <c r="L71" s="22"/>
    </row>
  </sheetData>
  <conditionalFormatting sqref="C70 D2:D69">
    <cfRule type="duplicateValues" dxfId="30" priority="572"/>
  </conditionalFormatting>
  <pageMargins left="0.7" right="0.7" top="0.92647058823529405" bottom="0.75" header="0.3" footer="0.3"/>
  <pageSetup scale="34" fitToHeight="0" orientation="landscape" verticalDpi="1200" r:id="rId1"/>
  <headerFooter>
    <oddHeader>&amp;L&amp;"Open Sans,Bold"&amp;20Forecast of Projects to be Awarded 
&amp;"Open Sans,Regular"&amp;16FY-19 Mid-Year&amp;"Open Sans,Bold" &amp;R&amp;G</oddHeader>
    <oddFooter>&amp;L&amp;"-,Bold"&amp;16Capital Asset Management &amp;"-,Regular" CIP Analysis &amp;&amp; Strategic Forecasting &amp;R&amp;"Open Sans,Regular"&amp;16&amp;K000000DRAFT</oddFoot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1"/>
  <sheetViews>
    <sheetView workbookViewId="0">
      <selection activeCell="E28" sqref="E28"/>
    </sheetView>
  </sheetViews>
  <sheetFormatPr baseColWidth="10" defaultColWidth="8.83203125" defaultRowHeight="15" x14ac:dyDescent="0.2"/>
  <cols>
    <col min="1" max="1" width="30.1640625" bestFit="1" customWidth="1"/>
    <col min="2" max="2" width="36.5" bestFit="1" customWidth="1"/>
    <col min="3" max="3" width="26.33203125" customWidth="1"/>
  </cols>
  <sheetData>
    <row r="1" spans="1:3" ht="21" x14ac:dyDescent="0.2">
      <c r="A1" s="11" t="s">
        <v>15</v>
      </c>
    </row>
    <row r="3" spans="1:3" x14ac:dyDescent="0.2">
      <c r="A3" s="12" t="s">
        <v>14</v>
      </c>
      <c r="B3" s="12" t="s">
        <v>12</v>
      </c>
      <c r="C3" s="12" t="s">
        <v>13</v>
      </c>
    </row>
    <row r="4" spans="1:3" x14ac:dyDescent="0.2">
      <c r="A4" s="42" t="s">
        <v>125</v>
      </c>
      <c r="B4" s="14">
        <v>424000</v>
      </c>
      <c r="C4" s="14">
        <v>850000</v>
      </c>
    </row>
    <row r="5" spans="1:3" x14ac:dyDescent="0.2">
      <c r="A5" s="42" t="s">
        <v>60</v>
      </c>
      <c r="B5" s="14">
        <v>44314022</v>
      </c>
      <c r="C5" s="14">
        <v>66595565</v>
      </c>
    </row>
    <row r="6" spans="1:3" x14ac:dyDescent="0.2">
      <c r="A6" s="42" t="s">
        <v>61</v>
      </c>
      <c r="B6" s="14">
        <v>229663749.93000001</v>
      </c>
      <c r="C6" s="14">
        <v>309652094.48999995</v>
      </c>
    </row>
    <row r="7" spans="1:3" x14ac:dyDescent="0.2">
      <c r="A7" s="42" t="s">
        <v>62</v>
      </c>
      <c r="B7" s="14">
        <v>14864176</v>
      </c>
      <c r="C7" s="14">
        <v>16421600</v>
      </c>
    </row>
    <row r="8" spans="1:3" x14ac:dyDescent="0.2">
      <c r="A8" s="42" t="s">
        <v>63</v>
      </c>
      <c r="B8" s="14">
        <v>380000</v>
      </c>
      <c r="C8" s="14">
        <v>440000</v>
      </c>
    </row>
    <row r="9" spans="1:3" x14ac:dyDescent="0.2">
      <c r="A9" s="42" t="s">
        <v>123</v>
      </c>
      <c r="B9" s="14">
        <v>12188063.75</v>
      </c>
      <c r="C9" s="14">
        <v>29211986.529999997</v>
      </c>
    </row>
    <row r="10" spans="1:3" x14ac:dyDescent="0.2">
      <c r="A10" s="42" t="s">
        <v>124</v>
      </c>
      <c r="B10" s="14">
        <v>4188469.32</v>
      </c>
      <c r="C10" s="14">
        <v>8612726.5199999996</v>
      </c>
    </row>
    <row r="11" spans="1:3" x14ac:dyDescent="0.2">
      <c r="A11" s="13" t="s">
        <v>127</v>
      </c>
      <c r="B11" s="14">
        <v>306022481</v>
      </c>
      <c r="C11" s="14">
        <v>431783972.5399999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C1389681DEAC448689519918536E92" ma:contentTypeVersion="11" ma:contentTypeDescription="Create a new document." ma:contentTypeScope="" ma:versionID="0068f18a6286f35c7be6f0488c48e4d3">
  <xsd:schema xmlns:xsd="http://www.w3.org/2001/XMLSchema" xmlns:xs="http://www.w3.org/2001/XMLSchema" xmlns:p="http://schemas.microsoft.com/office/2006/metadata/properties" xmlns:ns3="d4ae8643-da03-4dff-acd9-79ddbc895276" xmlns:ns4="f6669401-ac95-4c05-a773-36c1d16ba1a2" targetNamespace="http://schemas.microsoft.com/office/2006/metadata/properties" ma:root="true" ma:fieldsID="9fca200ee32ce3f96aefdfa4495ff5f7" ns3:_="" ns4:_="">
    <xsd:import namespace="d4ae8643-da03-4dff-acd9-79ddbc895276"/>
    <xsd:import namespace="f6669401-ac95-4c05-a773-36c1d16ba1a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ae8643-da03-4dff-acd9-79ddbc8952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669401-ac95-4c05-a773-36c1d16ba1a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BC0F5B3-B603-4462-B7A5-BDAAA2D28F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ae8643-da03-4dff-acd9-79ddbc895276"/>
    <ds:schemaRef ds:uri="f6669401-ac95-4c05-a773-36c1d16ba1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393553-3E05-4CCB-A417-EE2D02076D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861F03-1A00-42E4-AB07-5F2532D89526}">
  <ds:schemaRefs>
    <ds:schemaRef ds:uri="http://purl.org/dc/terms/"/>
    <ds:schemaRef ds:uri="d4ae8643-da03-4dff-acd9-79ddbc8952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f6669401-ac95-4c05-a773-36c1d16ba1a2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Forecast of Projects</vt:lpstr>
      <vt:lpstr>Summary Table</vt:lpstr>
      <vt:lpstr>'Forecast of Projects'!Print_Titles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Abugharbieh, Mazen</dc:creator>
  <cp:lastModifiedBy>Microsoft Office User</cp:lastModifiedBy>
  <dcterms:created xsi:type="dcterms:W3CDTF">2019-03-14T23:25:18Z</dcterms:created>
  <dcterms:modified xsi:type="dcterms:W3CDTF">2022-05-23T20:25:58Z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56f20686f0d0457d98d0fb2820c83c08</vt:lpwstr>
  </property>
  <property fmtid="{D5CDD505-2E9C-101B-9397-08002B2CF9AE}" pid="3" name="ContentTypeId">
    <vt:lpwstr>0x010100D5C1389681DEAC448689519918536E92</vt:lpwstr>
  </property>
</Properties>
</file>