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3"/>
  <workbookPr hidePivotFieldList="1"/>
  <mc:AlternateContent xmlns:mc="http://schemas.openxmlformats.org/markup-compatibility/2006">
    <mc:Choice Requires="x15">
      <x15ac:absPath xmlns:x15ac="http://schemas.microsoft.com/office/spreadsheetml/2010/11/ac" url="https://cityofsandiego-my.sharepoint.com/personal/abdollahis_sandiego_gov/Documents/CIP Analysis &amp; Strategic Forecasting/Doing/Functional/Published-Award/FY23/3_Published - Website/Beginning of Year/"/>
    </mc:Choice>
  </mc:AlternateContent>
  <xr:revisionPtr revIDLastSave="161" documentId="11_6EB33577525C30FF8434F81A8C007497E31ECB64" xr6:coauthVersionLast="47" xr6:coauthVersionMax="47" xr10:uidLastSave="{303B8A62-46EE-4905-B183-CBC1F4E49456}"/>
  <bookViews>
    <workbookView xWindow="20370" yWindow="-120" windowWidth="29040" windowHeight="15840" tabRatio="400" xr2:uid="{00000000-000D-0000-FFFF-FFFF00000000}"/>
  </bookViews>
  <sheets>
    <sheet name="Forecast of Projects" sheetId="5" r:id="rId1"/>
    <sheet name="Summary Table" sheetId="7" r:id="rId2"/>
    <sheet name="ESRI_MAPINFO_SHEET" sheetId="2" state="veryHidden" r:id="rId3"/>
  </sheets>
  <definedNames>
    <definedName name="_xlnm._FilterDatabase" localSheetId="0" hidden="1">'Forecast of Projects'!$A$1:$H$14</definedName>
    <definedName name="_xlnm.Print_Titles" localSheetId="0">'Forecast of Projects'!$1:$1</definedName>
    <definedName name="_xlnm.Print_Titles">#REF!</definedName>
    <definedName name="Slicer_Asset_Group3">#N/A</definedName>
    <definedName name="Slicer_Asset_Group31">#N/A</definedName>
    <definedName name="Slicer_Delivery_Method3">#N/A</definedName>
    <definedName name="Slicer_Delivery_Method31">#N/A</definedName>
    <definedName name="Slicer_Division">#N/A</definedName>
    <definedName name="Slicer_Division21">#N/A</definedName>
    <definedName name="Slicer_Docketed_FY20_Published_List">#N/A</definedName>
    <definedName name="Slicer_P6_Master__Exists">#N/A</definedName>
    <definedName name="Slicer_Status_of_Advertise">#N/A</definedName>
    <definedName name="Slicer_Status_of_Advertise1">#N/A</definedName>
    <definedName name="Slicer_Status_of_Award">#N/A</definedName>
    <definedName name="Slicer_Status_of_Award21">#N/A</definedName>
  </definedNames>
  <calcPr calcId="191028"/>
  <pivotCaches>
    <pivotCache cacheId="461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5" l="1"/>
  <c r="B54" i="5"/>
  <c r="B55" i="5"/>
  <c r="B18" i="5"/>
  <c r="B108" i="5"/>
  <c r="B19" i="5"/>
  <c r="B20" i="5"/>
  <c r="B109" i="5"/>
  <c r="B110" i="5"/>
  <c r="B111" i="5"/>
  <c r="B112" i="5"/>
  <c r="B113" i="5"/>
  <c r="B21" i="5"/>
  <c r="B114" i="5"/>
  <c r="B115" i="5"/>
  <c r="B22" i="5"/>
  <c r="B116" i="5"/>
  <c r="B71" i="5"/>
  <c r="B132" i="5"/>
  <c r="B88" i="5"/>
  <c r="B134" i="5"/>
  <c r="B91" i="5"/>
  <c r="B93" i="5"/>
  <c r="B94" i="5"/>
  <c r="B95" i="5"/>
  <c r="B137" i="5"/>
  <c r="B98" i="5"/>
  <c r="B138" i="5"/>
  <c r="B139" i="5"/>
  <c r="B140" i="5"/>
  <c r="B13" i="5"/>
  <c r="B103" i="5"/>
  <c r="B51" i="5"/>
  <c r="B144" i="5"/>
  <c r="B14" i="5"/>
  <c r="B148" i="5"/>
  <c r="B149" i="5"/>
  <c r="B17" i="5"/>
  <c r="B106" i="5"/>
  <c r="D152" i="5" l="1"/>
  <c r="B105" i="5" l="1"/>
  <c r="B60" i="5"/>
  <c r="B64" i="5"/>
  <c r="B28" i="5"/>
  <c r="B74" i="5"/>
  <c r="B75" i="5"/>
  <c r="B121" i="5"/>
  <c r="B122" i="5"/>
  <c r="B128" i="5"/>
  <c r="B84" i="5"/>
  <c r="B146" i="5"/>
  <c r="B61" i="5"/>
  <c r="B62" i="5"/>
  <c r="B63" i="5"/>
  <c r="B23" i="5"/>
  <c r="B66" i="5"/>
  <c r="B67" i="5"/>
  <c r="B68" i="5"/>
  <c r="B117" i="5"/>
  <c r="B118" i="5"/>
  <c r="B69" i="5"/>
  <c r="B26" i="5"/>
  <c r="B120" i="5"/>
  <c r="B76" i="5"/>
  <c r="B77" i="5"/>
  <c r="B30" i="5"/>
  <c r="B78" i="5"/>
  <c r="B123" i="5"/>
  <c r="B31" i="5"/>
  <c r="B125" i="5"/>
  <c r="B79" i="5"/>
  <c r="B126" i="5"/>
  <c r="B127" i="5"/>
  <c r="B80" i="5"/>
  <c r="B81" i="5"/>
  <c r="B82" i="5"/>
  <c r="B129" i="5"/>
  <c r="B34" i="5"/>
  <c r="B36" i="5"/>
  <c r="B89" i="5"/>
  <c r="B37" i="5"/>
  <c r="B90" i="5"/>
  <c r="B133" i="5"/>
  <c r="B97" i="5"/>
  <c r="B96" i="5"/>
  <c r="B7" i="5"/>
  <c r="B101" i="5"/>
  <c r="B141" i="5"/>
  <c r="B49" i="5"/>
  <c r="B143" i="5"/>
  <c r="B15" i="5"/>
  <c r="B53" i="5"/>
  <c r="B147" i="5"/>
  <c r="B150" i="5"/>
  <c r="B107" i="5"/>
  <c r="B58" i="5"/>
  <c r="B59" i="5"/>
  <c r="B25" i="5"/>
  <c r="B119" i="5"/>
  <c r="B33" i="5"/>
  <c r="B83" i="5"/>
  <c r="B135" i="5"/>
  <c r="B92" i="5"/>
  <c r="B104" i="5"/>
  <c r="B39" i="5"/>
  <c r="B136" i="5"/>
  <c r="B40" i="5"/>
  <c r="B6" i="5"/>
  <c r="B99" i="5"/>
  <c r="B8" i="5"/>
  <c r="B44" i="5"/>
  <c r="B100" i="5"/>
  <c r="B47" i="5"/>
  <c r="B48" i="5"/>
  <c r="B102" i="5"/>
  <c r="B50" i="5"/>
  <c r="B142" i="5"/>
  <c r="B52" i="5"/>
  <c r="B145" i="5"/>
  <c r="B56" i="5"/>
  <c r="B57" i="5"/>
  <c r="B151" i="5"/>
  <c r="B24" i="5"/>
  <c r="B65" i="5"/>
  <c r="B70" i="5"/>
  <c r="B27" i="5"/>
  <c r="B72" i="5"/>
  <c r="B73" i="5"/>
  <c r="B29" i="5"/>
  <c r="B124" i="5"/>
  <c r="B32" i="5"/>
  <c r="B35" i="5"/>
  <c r="B85" i="5"/>
  <c r="B86" i="5"/>
  <c r="B130" i="5"/>
  <c r="B87" i="5"/>
  <c r="B131" i="5"/>
  <c r="B9" i="5"/>
  <c r="B10" i="5"/>
  <c r="B2" i="5"/>
  <c r="B3" i="5"/>
  <c r="B4" i="5"/>
  <c r="B38" i="5"/>
  <c r="B41" i="5"/>
  <c r="B42" i="5"/>
  <c r="B5" i="5"/>
  <c r="B43" i="5"/>
  <c r="B45" i="5"/>
  <c r="B46" i="5"/>
  <c r="B11" i="5"/>
  <c r="G152" i="5" l="1"/>
  <c r="H152" i="5"/>
  <c r="B16" i="5" l="1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</calcChain>
</file>

<file path=xl/sharedStrings.xml><?xml version="1.0" encoding="utf-8"?>
<sst xmlns="http://schemas.openxmlformats.org/spreadsheetml/2006/main" count="1229" uniqueCount="342">
  <si>
    <t>Line Number</t>
  </si>
  <si>
    <t>Project Name</t>
  </si>
  <si>
    <t>Project Name (Text)</t>
  </si>
  <si>
    <t>Project Number</t>
  </si>
  <si>
    <t>Asset Managing Department</t>
  </si>
  <si>
    <t>Contract Type</t>
  </si>
  <si>
    <t>Estimated Total Contract Cost ($)</t>
  </si>
  <si>
    <t>Estimated Total Project Cost ($)</t>
  </si>
  <si>
    <t>Fiscal Year Advertising</t>
  </si>
  <si>
    <t>Quarter Advertising</t>
  </si>
  <si>
    <t>Fiscal Year Awarding</t>
  </si>
  <si>
    <t>Quarter Awarding</t>
  </si>
  <si>
    <t>Sewer &amp; AC Water Group 794 (S)</t>
  </si>
  <si>
    <t>B00395</t>
  </si>
  <si>
    <t>Public Utilities</t>
  </si>
  <si>
    <t>Design Bid Build</t>
  </si>
  <si>
    <t>FY23</t>
  </si>
  <si>
    <t>Q1</t>
  </si>
  <si>
    <t>Q3</t>
  </si>
  <si>
    <t>Sewer Group 806</t>
  </si>
  <si>
    <t>B00406</t>
  </si>
  <si>
    <t>Q4</t>
  </si>
  <si>
    <t>Bannock Ave Streetscape Enhancements</t>
  </si>
  <si>
    <t>B10027</t>
  </si>
  <si>
    <t>Stormwater</t>
  </si>
  <si>
    <t>Water Group Job 952</t>
  </si>
  <si>
    <t>B11048</t>
  </si>
  <si>
    <t>Q2</t>
  </si>
  <si>
    <t>Maple Canyon Restoration - Phases 1 &amp; 2</t>
  </si>
  <si>
    <t>B12040</t>
  </si>
  <si>
    <t>Highland &amp; Monroe Aves Storm Drain Repl</t>
  </si>
  <si>
    <t>B12096</t>
  </si>
  <si>
    <t>Signal Mods in Barrio Logan</t>
  </si>
  <si>
    <t>B13010</t>
  </si>
  <si>
    <t>Transportation</t>
  </si>
  <si>
    <t>Sewer Group 836</t>
  </si>
  <si>
    <t>B13232</t>
  </si>
  <si>
    <t>31st St &amp; Market St School Traffic Sgnal</t>
  </si>
  <si>
    <t>B15014</t>
  </si>
  <si>
    <t>Morena Bl &amp; W. Bernardo Medians</t>
  </si>
  <si>
    <t>B15015</t>
  </si>
  <si>
    <t>Multiple</t>
  </si>
  <si>
    <t>Logan Heights LID (South)</t>
  </si>
  <si>
    <t>B15051</t>
  </si>
  <si>
    <t>Pacific Beach TS Interconnect Upgrade</t>
  </si>
  <si>
    <t>B15065</t>
  </si>
  <si>
    <t>Job Order Contract</t>
  </si>
  <si>
    <t>Morena Conveyance Middle</t>
  </si>
  <si>
    <t>B15141.3</t>
  </si>
  <si>
    <t>FY22</t>
  </si>
  <si>
    <t>Morena Conveyance Southern</t>
  </si>
  <si>
    <t>B15141.4</t>
  </si>
  <si>
    <t>Tecolote Cyn GC Water Conn</t>
  </si>
  <si>
    <t>B15203</t>
  </si>
  <si>
    <t>College Areas Swr &amp; AC Wtr Main Repl (W)</t>
  </si>
  <si>
    <t>B16022</t>
  </si>
  <si>
    <t>College Areas Swr &amp; AC Wtr Main Repl (S)</t>
  </si>
  <si>
    <t>B16025</t>
  </si>
  <si>
    <t>Sewer &amp; AC Water Group 794 (W)</t>
  </si>
  <si>
    <t>B16041</t>
  </si>
  <si>
    <t>Southcrest Green Infrastructure (GI)</t>
  </si>
  <si>
    <t>B16112</t>
  </si>
  <si>
    <t>Mira Mesa South Storm Drain Replacement</t>
  </si>
  <si>
    <t>B16175</t>
  </si>
  <si>
    <t>Murphy Canyon Trunk Sewer Repair/Rehab</t>
  </si>
  <si>
    <t>B17005</t>
  </si>
  <si>
    <t>Citywide Street Lights Group 1701</t>
  </si>
  <si>
    <t>B17050</t>
  </si>
  <si>
    <t>FY21</t>
  </si>
  <si>
    <t>Citywide Street Lights Group 1702</t>
  </si>
  <si>
    <t>B17051</t>
  </si>
  <si>
    <t>70th-Alvarado to Saranac-Sidewalk</t>
  </si>
  <si>
    <t>B17065</t>
  </si>
  <si>
    <t>Fanuel St III (Grand-PB Dr) Rd Imp UU188</t>
  </si>
  <si>
    <t>B17071</t>
  </si>
  <si>
    <t>San Vicente PH I-II Rd Imp UU505-UU506</t>
  </si>
  <si>
    <t>B17098</t>
  </si>
  <si>
    <t>North Park Mini Park Ped Improvements</t>
  </si>
  <si>
    <t>B17102</t>
  </si>
  <si>
    <t>Kensington Hts #2 Series Circuit Upgrade</t>
  </si>
  <si>
    <t>B17146</t>
  </si>
  <si>
    <t>Street Reconstruction Group 1801</t>
  </si>
  <si>
    <t>B17188</t>
  </si>
  <si>
    <t>Miramar PS Improvement</t>
  </si>
  <si>
    <t>B17190</t>
  </si>
  <si>
    <t>John F Kennedy Neighborhood Park Improve</t>
  </si>
  <si>
    <t>B18005</t>
  </si>
  <si>
    <t>Parks &amp; Recreation</t>
  </si>
  <si>
    <t>Foothill Blvd &amp; Loring St Roundabout</t>
  </si>
  <si>
    <t>B18008</t>
  </si>
  <si>
    <t>Citywide Street Lights Group 1801</t>
  </si>
  <si>
    <t>B18012</t>
  </si>
  <si>
    <t>Howard Ave-Village Pine to Iris Sidewalk</t>
  </si>
  <si>
    <t>B18019</t>
  </si>
  <si>
    <t>MYF Electrical System Upgrade</t>
  </si>
  <si>
    <t>B18034</t>
  </si>
  <si>
    <t>Airports</t>
  </si>
  <si>
    <t>ADA Mid-City MS TSW-1</t>
  </si>
  <si>
    <t>B18054</t>
  </si>
  <si>
    <t>ADA Torrey Pines APS PROW-S25</t>
  </si>
  <si>
    <t>B18061</t>
  </si>
  <si>
    <t>AC Water &amp; Sewer Group 1040 (S)</t>
  </si>
  <si>
    <t>B18066</t>
  </si>
  <si>
    <t>AC Water &amp; Sewer Group 1040 (W)</t>
  </si>
  <si>
    <t>B18068</t>
  </si>
  <si>
    <t>Sewer &amp; AC Water Group 765A (W)</t>
  </si>
  <si>
    <t>B18071</t>
  </si>
  <si>
    <t>Sewer &amp; AC Water Group 765A (S)</t>
  </si>
  <si>
    <t>B18073</t>
  </si>
  <si>
    <t>AC Water &amp; Sewer Group 1048 (W)</t>
  </si>
  <si>
    <t>B18088</t>
  </si>
  <si>
    <t>AC Water &amp; Sewer Group 1048 (S)</t>
  </si>
  <si>
    <t>B18095</t>
  </si>
  <si>
    <t>Asphalt Resurfacing Group 1901</t>
  </si>
  <si>
    <t>B18134</t>
  </si>
  <si>
    <t>Howard PHI-II(Park-Texas) Rd Imp UU71-72</t>
  </si>
  <si>
    <t>B18136</t>
  </si>
  <si>
    <t>Coronado SB (27th SB-Madden)Rd Imp UU193</t>
  </si>
  <si>
    <t>B18137</t>
  </si>
  <si>
    <t>Wightman (Chamoune -Euclid) Rd Imp UU388</t>
  </si>
  <si>
    <t>B18138</t>
  </si>
  <si>
    <t>Mission Bl(Loring-Turquoise) Rd Imp UU30</t>
  </si>
  <si>
    <t>B18140</t>
  </si>
  <si>
    <t>32nd St PHII (Market-Imp.) Rd Imp UU17</t>
  </si>
  <si>
    <t>B18141</t>
  </si>
  <si>
    <t>Block 6DD1 (Clairemont Mesa)Rd Imp UU410</t>
  </si>
  <si>
    <t>B18142</t>
  </si>
  <si>
    <t>32nd St PH I (Market-F St) Rd Imp UU386</t>
  </si>
  <si>
    <t>B18144</t>
  </si>
  <si>
    <t>31st Street (Market-L St) Rd Imp UU11</t>
  </si>
  <si>
    <t>B18147</t>
  </si>
  <si>
    <t>Cass (Grand-Pacific Bch Dr) Rd Imp UU143</t>
  </si>
  <si>
    <t>B18148</t>
  </si>
  <si>
    <t>Golfcrest(Jackson-Wandermere)Rd ImpUU584</t>
  </si>
  <si>
    <t>B18149</t>
  </si>
  <si>
    <t>25th (SB) (Coronado-Grove) Rd Imp UU995</t>
  </si>
  <si>
    <t>B18150</t>
  </si>
  <si>
    <t>Hughes St (58th St-Jodi St) Rd Imp UU101</t>
  </si>
  <si>
    <t>B18151</t>
  </si>
  <si>
    <t>Hilltop PH I(Boundary-Toyne)Rd Imp UU617</t>
  </si>
  <si>
    <t>B18153</t>
  </si>
  <si>
    <t>Block 1M (La Jolla 4) Rd Imp UU659_RP</t>
  </si>
  <si>
    <t>B18155</t>
  </si>
  <si>
    <t>54th-Market to Santa Margarita Sidwlk</t>
  </si>
  <si>
    <t>B18158</t>
  </si>
  <si>
    <t>Mountain View Sports Courts</t>
  </si>
  <si>
    <t>B18192</t>
  </si>
  <si>
    <t>Scripps Ranch Improv 1 (S)</t>
  </si>
  <si>
    <t>B18204</t>
  </si>
  <si>
    <t>Scripps Ranch Improv 1 (W)</t>
  </si>
  <si>
    <t>B18208</t>
  </si>
  <si>
    <t>DeAnza North Parking Lot Improvements</t>
  </si>
  <si>
    <t>B18220</t>
  </si>
  <si>
    <t>North Cove Comfort Station Imp</t>
  </si>
  <si>
    <t>B18234</t>
  </si>
  <si>
    <t>MLK Rec Center Moisture Intrusion</t>
  </si>
  <si>
    <t>B19001</t>
  </si>
  <si>
    <t>Sidewalk Replacement Group 1902-CM &amp; LJ</t>
  </si>
  <si>
    <t>B19013</t>
  </si>
  <si>
    <t>Sidewalk Replacement Group 1903-SE &amp; CH</t>
  </si>
  <si>
    <t>B19014</t>
  </si>
  <si>
    <t>Morena Improv1 (S)</t>
  </si>
  <si>
    <t>B19025</t>
  </si>
  <si>
    <t>Morena Improv 1 (W)</t>
  </si>
  <si>
    <t>B19028</t>
  </si>
  <si>
    <t>Camino Del Rio West &amp; Moore St Median</t>
  </si>
  <si>
    <t>B19049</t>
  </si>
  <si>
    <t>Citywide Street Lights 1901</t>
  </si>
  <si>
    <t>B19052</t>
  </si>
  <si>
    <t>Aquarius &amp; Camino Ruiz Traff. Signal</t>
  </si>
  <si>
    <t>B19057</t>
  </si>
  <si>
    <t>Accelerated Sewer Referral Group 851</t>
  </si>
  <si>
    <t>B19063</t>
  </si>
  <si>
    <t>Traffic Signal Mods Grp 19-02</t>
  </si>
  <si>
    <t>B19071</t>
  </si>
  <si>
    <t>Castle Neighborhood New Streetlights</t>
  </si>
  <si>
    <t>B19080</t>
  </si>
  <si>
    <t>Miramar Reservoir PS New Generator &amp; Upg</t>
  </si>
  <si>
    <t>B19099</t>
  </si>
  <si>
    <t>La Jolla Improv 2 (S)</t>
  </si>
  <si>
    <t>B19105</t>
  </si>
  <si>
    <t>La Jolla Improv 2 (W)</t>
  </si>
  <si>
    <t>B19117</t>
  </si>
  <si>
    <t>La Jolla Improv 1 (W)</t>
  </si>
  <si>
    <t>B19120</t>
  </si>
  <si>
    <t>Citywide Street Lights 1950</t>
  </si>
  <si>
    <t>B19125</t>
  </si>
  <si>
    <t>Bay Ho Improv 3 (W)</t>
  </si>
  <si>
    <t>B19134</t>
  </si>
  <si>
    <t>Design Build</t>
  </si>
  <si>
    <t>Lake Murray Improv 2 (W)</t>
  </si>
  <si>
    <t>B19135</t>
  </si>
  <si>
    <t>Redwood Village/Rolando Park Improv 1(S)</t>
  </si>
  <si>
    <t>B19139</t>
  </si>
  <si>
    <t>Lake Murray Improv 2 (S)</t>
  </si>
  <si>
    <t>B19140</t>
  </si>
  <si>
    <t>Redwood Village/Rolando Park Improv 1(W)</t>
  </si>
  <si>
    <t>B19141</t>
  </si>
  <si>
    <t>Downtown Complete St Impl Phase 3A1</t>
  </si>
  <si>
    <t>B19144</t>
  </si>
  <si>
    <t>Sewer &amp; AC Water Group 793A (S)</t>
  </si>
  <si>
    <t>B19155</t>
  </si>
  <si>
    <t>Sewer &amp; AC Water Group 793A (W)</t>
  </si>
  <si>
    <t>B19160</t>
  </si>
  <si>
    <t>Hospitality Point Comfort Station Imp</t>
  </si>
  <si>
    <t>B19179</t>
  </si>
  <si>
    <t>Mission Valley West Improv 1 (W)</t>
  </si>
  <si>
    <t>B19196</t>
  </si>
  <si>
    <t>STORM DRAIN DIVERSION AT THE MBC</t>
  </si>
  <si>
    <t>B19197</t>
  </si>
  <si>
    <t>AC Water and Sewer Group 1023B (S)</t>
  </si>
  <si>
    <t>B19204</t>
  </si>
  <si>
    <t>AC Water and Sewer Group 1023B (W)</t>
  </si>
  <si>
    <t>B19205</t>
  </si>
  <si>
    <t>Mission Valley West Improv 1 (S)</t>
  </si>
  <si>
    <t>B19206</t>
  </si>
  <si>
    <t>STORM WATER DIVERSION AT THE SBWRP</t>
  </si>
  <si>
    <t>B20002</t>
  </si>
  <si>
    <t>Clairemont Mesa East Improv 2 (S)</t>
  </si>
  <si>
    <t>B20004</t>
  </si>
  <si>
    <t>Clairemont Mesa East Improv 2 (W)</t>
  </si>
  <si>
    <t>B20005</t>
  </si>
  <si>
    <t>Miramar Valves Replacement</t>
  </si>
  <si>
    <t>B20015</t>
  </si>
  <si>
    <t>Paradise Hills Improv 1 (S)</t>
  </si>
  <si>
    <t>B20024</t>
  </si>
  <si>
    <t>Paradise Hills Improv 1 (W)</t>
  </si>
  <si>
    <t>B20025</t>
  </si>
  <si>
    <t>Clairemont Mesa West Improv 1 (W)</t>
  </si>
  <si>
    <t>B20032</t>
  </si>
  <si>
    <t>Clairemont Mesa West Improv 1 (S)</t>
  </si>
  <si>
    <t>B20033</t>
  </si>
  <si>
    <t>Kellogg Comfort Station Improvements</t>
  </si>
  <si>
    <t>B20120</t>
  </si>
  <si>
    <t>General Services</t>
  </si>
  <si>
    <t>MBC Gas Detect Syst Replace</t>
  </si>
  <si>
    <t>B20121</t>
  </si>
  <si>
    <t>Mountain View Improv 1</t>
  </si>
  <si>
    <t>B20149</t>
  </si>
  <si>
    <t xml:space="preserve">Public Utilities </t>
  </si>
  <si>
    <t>PQPS Oxygenation Sys</t>
  </si>
  <si>
    <t>B21001</t>
  </si>
  <si>
    <t>Alvarado WTP Basins Baffle Wall Doors</t>
  </si>
  <si>
    <t>B21054</t>
  </si>
  <si>
    <t>AC Water Group 1027A</t>
  </si>
  <si>
    <t>B21055</t>
  </si>
  <si>
    <t>Morena Improv 3 (S)</t>
  </si>
  <si>
    <t>B21064</t>
  </si>
  <si>
    <t>Asphalt Overlay Group 2110</t>
  </si>
  <si>
    <t>B21089</t>
  </si>
  <si>
    <t>Asphalt Overlay Group 2111</t>
  </si>
  <si>
    <t>B21090</t>
  </si>
  <si>
    <t>Paradise Mesa Crosstie PL CP Improv</t>
  </si>
  <si>
    <t>B21110</t>
  </si>
  <si>
    <t>PWP Central Facility</t>
  </si>
  <si>
    <t>B21151</t>
  </si>
  <si>
    <t>Miramar Place CNG Facility Upgrades</t>
  </si>
  <si>
    <t>B22041</t>
  </si>
  <si>
    <t>Environmental Services</t>
  </si>
  <si>
    <t>Landfill Gas Collection System Improvements - South Miramar</t>
  </si>
  <si>
    <t>B22079</t>
  </si>
  <si>
    <t>Asphalt Resurfacing Group 1901 (SS)</t>
  </si>
  <si>
    <t>B22115</t>
  </si>
  <si>
    <t>Asphalt Overlay Group 2110 (SS)</t>
  </si>
  <si>
    <t>B22116</t>
  </si>
  <si>
    <t>Asphalt Overlay Group 2111 (SS)</t>
  </si>
  <si>
    <t>B22117</t>
  </si>
  <si>
    <t>2870 Mobley St SD Replacement</t>
  </si>
  <si>
    <t>B22153</t>
  </si>
  <si>
    <t>Chollas Paint Booth</t>
  </si>
  <si>
    <t>L14002.5</t>
  </si>
  <si>
    <t>Fleet Services</t>
  </si>
  <si>
    <t>Clay Ave Mini Park</t>
  </si>
  <si>
    <t>L16000.5</t>
  </si>
  <si>
    <t>FY20</t>
  </si>
  <si>
    <t>Organics Processing Facility</t>
  </si>
  <si>
    <t>L17000.2</t>
  </si>
  <si>
    <t>Miramar Landfill Office Trailers</t>
  </si>
  <si>
    <t>L17000.7</t>
  </si>
  <si>
    <t>Chollas Lake Electrical Upgrade</t>
  </si>
  <si>
    <t>L18001.1</t>
  </si>
  <si>
    <t>Miramar Landfill Storm Water Basin Improvements</t>
  </si>
  <si>
    <t>L18002.3</t>
  </si>
  <si>
    <t>EMTS Boat Dock Esplanade</t>
  </si>
  <si>
    <t>S00319</t>
  </si>
  <si>
    <t>Beyer Park Development</t>
  </si>
  <si>
    <t>S00752</t>
  </si>
  <si>
    <t>SCRIPPS MIRAMAR RANCH LIB</t>
  </si>
  <si>
    <t>S00811</t>
  </si>
  <si>
    <t>Library</t>
  </si>
  <si>
    <t>El Monte Pipeline No. 2</t>
  </si>
  <si>
    <t>S10008</t>
  </si>
  <si>
    <t>Olive St Park Acquisition and Develpment</t>
  </si>
  <si>
    <t>S10051</t>
  </si>
  <si>
    <t>Montezuma PPL/Mid City Pipeline Ph 2</t>
  </si>
  <si>
    <t>S11026</t>
  </si>
  <si>
    <t>Salk Neighborhood Park &amp; Joint Use Devel</t>
  </si>
  <si>
    <t>S14007</t>
  </si>
  <si>
    <t>Fire Station 48</t>
  </si>
  <si>
    <t>S15015</t>
  </si>
  <si>
    <t>Fire-Rescue</t>
  </si>
  <si>
    <t>Tecolote Canyon Trunk Sewer Improvement</t>
  </si>
  <si>
    <t>S15020</t>
  </si>
  <si>
    <t>Olive Grove Community Park ADA Improveme</t>
  </si>
  <si>
    <t>S15028</t>
  </si>
  <si>
    <t>Morena Pipeline</t>
  </si>
  <si>
    <t>S16027</t>
  </si>
  <si>
    <t>Carmel Valley CP - Turf Upgrades</t>
  </si>
  <si>
    <t>S16029</t>
  </si>
  <si>
    <t>Ocean Air CP Comfort Station &amp; Park Impr</t>
  </si>
  <si>
    <t>S16031</t>
  </si>
  <si>
    <t>Solana Highlands NP-Comfort Station</t>
  </si>
  <si>
    <t>S16032</t>
  </si>
  <si>
    <t>Carmel Knoll NP-Comfort Station</t>
  </si>
  <si>
    <t>S16033</t>
  </si>
  <si>
    <t>Carmel Grove NP-Comfort Station</t>
  </si>
  <si>
    <t>S16038</t>
  </si>
  <si>
    <t>Carmel Mission NP Comfort Station Develo</t>
  </si>
  <si>
    <t>S16039</t>
  </si>
  <si>
    <t>Cañon Street Pocket Park</t>
  </si>
  <si>
    <t>S16047</t>
  </si>
  <si>
    <t>University Avenue Complete Street Phase1</t>
  </si>
  <si>
    <t>S18001</t>
  </si>
  <si>
    <t>Harbor Drive Trunk Sewer</t>
  </si>
  <si>
    <t>S18006</t>
  </si>
  <si>
    <t>Jerabek Park Improvements</t>
  </si>
  <si>
    <t>S20007</t>
  </si>
  <si>
    <t>Kearny Mesa Facility Improvements</t>
  </si>
  <si>
    <t>S20009</t>
  </si>
  <si>
    <t>Citywide</t>
  </si>
  <si>
    <t>Lakeside Valve Station Replacement</t>
  </si>
  <si>
    <t>S22003</t>
  </si>
  <si>
    <t>Asphalt Overlay Group 2200A</t>
  </si>
  <si>
    <t>TBD1</t>
  </si>
  <si>
    <t xml:space="preserve">TBD </t>
  </si>
  <si>
    <t>Asphalt Overlay Group 2200B</t>
  </si>
  <si>
    <t>TBD2</t>
  </si>
  <si>
    <t xml:space="preserve">Summary by Asset - Managing Departments </t>
  </si>
  <si>
    <t>Asset - Managing Department</t>
  </si>
  <si>
    <t>Estimated Construction Contract Award</t>
  </si>
  <si>
    <t>Estimated Total Project Cost</t>
  </si>
  <si>
    <t>FY 2023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</si>
</sst>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/>
    <xf numFmtId="0" fontId="4" fillId="0" borderId="0" xfId="2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0" fillId="0" borderId="0" xfId="0" applyFont="1" applyFill="1" applyBorder="1"/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Border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Font="1"/>
    <xf numFmtId="165" fontId="0" fillId="0" borderId="0" xfId="3" applyNumberFormat="1" applyFont="1" applyFill="1" applyBorder="1" applyAlignment="1">
      <alignment horizontal="left"/>
    </xf>
    <xf numFmtId="165" fontId="0" fillId="0" borderId="0" xfId="3" applyNumberFormat="1" applyFont="1"/>
    <xf numFmtId="0" fontId="0" fillId="0" borderId="0" xfId="0" applyNumberFormat="1"/>
    <xf numFmtId="0" fontId="0" fillId="0" borderId="0" xfId="0" applyNumberFormat="1" applyFont="1" applyFill="1" applyBorder="1"/>
    <xf numFmtId="165" fontId="0" fillId="0" borderId="0" xfId="0" applyNumberFormat="1" applyAlignment="1">
      <alignment horizontal="center"/>
    </xf>
    <xf numFmtId="165" fontId="0" fillId="0" borderId="0" xfId="0" applyNumberFormat="1" applyFont="1" applyFill="1" applyBorder="1"/>
    <xf numFmtId="165" fontId="0" fillId="0" borderId="0" xfId="0" applyNumberFormat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/>
    </xf>
    <xf numFmtId="164" fontId="7" fillId="0" borderId="1" xfId="0" applyNumberFormat="1" applyFont="1" applyFill="1" applyBorder="1"/>
    <xf numFmtId="49" fontId="7" fillId="0" borderId="1" xfId="0" applyNumberFormat="1" applyFont="1" applyBorder="1"/>
    <xf numFmtId="0" fontId="7" fillId="0" borderId="1" xfId="0" applyFont="1" applyBorder="1"/>
    <xf numFmtId="0" fontId="7" fillId="0" borderId="0" xfId="0" applyFont="1"/>
  </cellXfs>
  <cellStyles count="6">
    <cellStyle name="Currency" xfId="3" builtinId="4"/>
    <cellStyle name="Hyperlink" xfId="2" builtinId="8"/>
    <cellStyle name="Normal" xfId="0" builtinId="0"/>
    <cellStyle name="Normal 2" xfId="1" xr:uid="{00000000-0005-0000-0000-000004000000}"/>
    <cellStyle name="Normal 3" xfId="4" xr:uid="{00000000-0005-0000-0000-000005000000}"/>
    <cellStyle name="Normal 3 2" xfId="5" xr:uid="{00000000-0005-0000-0000-000006000000}"/>
  </cellStyles>
  <dxfs count="32">
    <dxf>
      <numFmt numFmtId="165" formatCode="_(&quot;$&quot;* #,##0_);_(&quot;$&quot;* \(#,##0\);_(&quot;$&quot;* &quot;-&quot;??_);_(@_)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numFmt numFmtId="30" formatCode="@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165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double">
          <color indexed="64"/>
        </bottom>
      </border>
    </dxf>
    <dxf>
      <border>
        <top style="thin">
          <color indexed="64"/>
        </top>
      </border>
    </dxf>
    <dxf>
      <border outline="0">
        <top style="thin">
          <color rgb="FF9BC2E6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0"/>
        <name val="Calibri"/>
        <scheme val="minor"/>
      </font>
      <fill>
        <patternFill patternType="solid">
          <fgColor indexed="64"/>
          <bgColor theme="1" tint="0.499984740745262"/>
        </patternFill>
      </fill>
    </dxf>
    <dxf>
      <numFmt numFmtId="166" formatCode="&quot;$&quot;#,##0.00"/>
    </dxf>
    <dxf>
      <numFmt numFmtId="167" formatCode="&quot;$&quot;#,##0.0"/>
    </dxf>
    <dxf>
      <numFmt numFmtId="164" formatCode="&quot;$&quot;#,##0"/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</dxfs>
  <tableStyles count="0" defaultTableStyle="TableStyleMedium2" defaultPivotStyle="PivotStyleLight16"/>
  <colors>
    <mruColors>
      <color rgb="FF003399"/>
      <color rgb="FFFDD7D7"/>
      <color rgb="FFFB9B9B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han" refreshedDate="44804.542455671297" createdVersion="6" refreshedVersion="8" minRefreshableVersion="3" recordCount="150" xr:uid="{00000000-000A-0000-FFFF-FFFF05000000}">
  <cacheSource type="worksheet">
    <worksheetSource name="Forecast2"/>
  </cacheSource>
  <cacheFields count="12">
    <cacheField name="Line Number" numFmtId="0">
      <sharedItems containsSemiMixedTypes="0" containsString="0" containsNumber="1" containsInteger="1" minValue="1" maxValue="150"/>
    </cacheField>
    <cacheField name="Project Name" numFmtId="0">
      <sharedItems/>
    </cacheField>
    <cacheField name="Project Name (Text)" numFmtId="0">
      <sharedItems/>
    </cacheField>
    <cacheField name="Project Number" numFmtId="0">
      <sharedItems/>
    </cacheField>
    <cacheField name="Asset Managing Department" numFmtId="0">
      <sharedItems containsBlank="1" count="51">
        <s v="Public Utilities"/>
        <s v="Stormwater"/>
        <s v="Transportation"/>
        <s v="Parks &amp; Recreation"/>
        <s v="Airports"/>
        <s v="General Services"/>
        <s v="Public Utilities "/>
        <s v="Environmental Services"/>
        <s v="Fleet Services"/>
        <s v="Library"/>
        <s v="Fire-Rescue"/>
        <s v="Citywide"/>
        <m u="1"/>
        <s v="Buildings" u="1"/>
        <s v="Transportation and Storm Water Department - Street Division" u="1"/>
        <s v="Library " u="1"/>
        <s v="Library Department" u="1"/>
        <s v="Transportation &amp; Storm Water " u="1"/>
        <s v="TSW" u="1"/>
        <s v="Parks &amp; Recreation " u="1"/>
        <s v="Planning Department" u="1"/>
        <s v="Fire-Rescue Department" u="1"/>
        <s v="Street" u="1"/>
        <s v="Parks &amp; Recreation Department" u="1"/>
        <s v="Transportation and Storm Water Department - Storm Water Division" u="1"/>
        <s v="ADA Compliance and Accessibility Department" u="1"/>
        <s v="Public Utilities Department" u="1"/>
        <s v="(blank)" u="1"/>
        <s v="Park &amp; Recreation" u="1"/>
        <s v="Transportation &amp; Storm Water Department" u="1"/>
        <s v="Police" u="1"/>
        <s v="Fire-Rescue Department (FS)" u="1"/>
        <e v="#N/A" u="1"/>
        <s v="Airports Department" u="1"/>
        <s v="TSWD SWD" u="1"/>
        <s v="Street Division" u="1"/>
        <s v="Real Estate Assets Department" u="1"/>
        <s v="TSWD Street" u="1"/>
        <s v="Sustainability" u="1"/>
        <s v="TEO" u="1"/>
        <s v="Real Estate Assets - Facilities" u="1"/>
        <s v="ADA" u="1"/>
        <s v="TBD" u="1"/>
        <s v="Fire (FS)" u="1"/>
        <s v="Transportation &amp; Storm Water" u="1"/>
        <s v="Fire-Rescue " u="1"/>
        <s v="PUD Sewer" u="1"/>
        <s v="Sustainability Department" u="1"/>
        <s v="DSD" u="1"/>
        <s v="PUD Water" u="1"/>
        <s v="Development Services Department" u="1"/>
      </sharedItems>
    </cacheField>
    <cacheField name="Contract Type" numFmtId="0">
      <sharedItems/>
    </cacheField>
    <cacheField name="Estimated Total Contract Cost ($)" numFmtId="165">
      <sharedItems containsSemiMixedTypes="0" containsString="0" containsNumber="1" containsInteger="1" minValue="79500" maxValue="60077353"/>
    </cacheField>
    <cacheField name="Estimated Total Project Cost ($)" numFmtId="165">
      <sharedItems containsSemiMixedTypes="0" containsString="0" containsNumber="1" containsInteger="1" minValue="227855" maxValue="85000000"/>
    </cacheField>
    <cacheField name="Fiscal Year Advertising" numFmtId="165">
      <sharedItems/>
    </cacheField>
    <cacheField name="Quarter Advertising" numFmtId="165">
      <sharedItems/>
    </cacheField>
    <cacheField name="Fiscal Year Awarding" numFmtId="165">
      <sharedItems/>
    </cacheField>
    <cacheField name="Quarter Awarding" numFmtId="165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">
  <r>
    <n v="1"/>
    <s v="Sewer &amp; AC Water Group 794 (S)"/>
    <s v="Sewer &amp; AC Water Group 794 (S)"/>
    <s v="B00395"/>
    <x v="0"/>
    <s v="Design Bid Build"/>
    <n v="6263573"/>
    <n v="9031869"/>
    <s v="FY23"/>
    <s v="Q1"/>
    <s v="FY23"/>
    <s v="Q3"/>
  </r>
  <r>
    <n v="2"/>
    <s v="Sewer Group 806"/>
    <s v="Sewer Group 806"/>
    <s v="B00406"/>
    <x v="0"/>
    <s v="Design Bid Build"/>
    <n v="1224989"/>
    <n v="1941558"/>
    <s v="FY23"/>
    <s v="Q1"/>
    <s v="FY23"/>
    <s v="Q4"/>
  </r>
  <r>
    <n v="3"/>
    <s v="Bannock Ave Streetscape Enhancements"/>
    <s v="Bannock Ave Streetscape Enhancements"/>
    <s v="B10027"/>
    <x v="1"/>
    <s v="Design Bid Build"/>
    <n v="2349225"/>
    <n v="4311965"/>
    <s v="FY23"/>
    <s v="Q1"/>
    <s v="FY23"/>
    <s v="Q3"/>
  </r>
  <r>
    <n v="4"/>
    <s v="Water Group Job 952"/>
    <s v="Water Group Job 952"/>
    <s v="B11048"/>
    <x v="0"/>
    <s v="Design Bid Build"/>
    <n v="8600407"/>
    <n v="11080627"/>
    <s v="FY23"/>
    <s v="Q1"/>
    <s v="FY23"/>
    <s v="Q2"/>
  </r>
  <r>
    <n v="5"/>
    <s v="Maple Canyon Restoration - Phases 1 &amp; 2"/>
    <s v="Maple Canyon Restoration - Phases 1 &amp; 2"/>
    <s v="B12040"/>
    <x v="1"/>
    <s v="Design Bid Build"/>
    <n v="9504293"/>
    <n v="16876997"/>
    <s v="FY23"/>
    <s v="Q1"/>
    <s v="FY23"/>
    <s v="Q3"/>
  </r>
  <r>
    <n v="6"/>
    <s v="Highland &amp; Monroe Aves Storm Drain Repl"/>
    <s v="Highland &amp; Monroe Aves Storm Drain Repl"/>
    <s v="B12096"/>
    <x v="1"/>
    <s v="Design Bid Build"/>
    <n v="1930000"/>
    <n v="3908645"/>
    <s v="FY23"/>
    <s v="Q1"/>
    <s v="FY23"/>
    <s v="Q3"/>
  </r>
  <r>
    <n v="7"/>
    <s v="Signal Mods in Barrio Logan"/>
    <s v="Signal Mods in Barrio Logan"/>
    <s v="B13010"/>
    <x v="2"/>
    <s v="Design Bid Build"/>
    <n v="509000"/>
    <n v="698400"/>
    <s v="FY23"/>
    <s v="Q2"/>
    <s v="FY23"/>
    <s v="Q3"/>
  </r>
  <r>
    <n v="8"/>
    <s v="Sewer Group 836"/>
    <s v="Sewer Group 836"/>
    <s v="B13232"/>
    <x v="0"/>
    <s v="Design Bid Build"/>
    <n v="4500000"/>
    <n v="8636485"/>
    <s v="FY23"/>
    <s v="Q2"/>
    <s v="FY23"/>
    <s v="Q4"/>
  </r>
  <r>
    <n v="9"/>
    <s v="31st St &amp; Market St School Traffic Sgnal"/>
    <s v="31st St &amp; Market St School Traffic Sgnal"/>
    <s v="B15014"/>
    <x v="2"/>
    <s v="Design Bid Build"/>
    <n v="438900"/>
    <n v="777000"/>
    <s v="FY23"/>
    <s v="Q1"/>
    <s v="FY23"/>
    <s v="Q3"/>
  </r>
  <r>
    <n v="10"/>
    <s v="Morena Bl &amp; W. Bernardo Medians"/>
    <s v="Morena Bl &amp; W. Bernardo Medians"/>
    <s v="B15015"/>
    <x v="2"/>
    <s v="Multiple"/>
    <n v="213500"/>
    <n v="433261"/>
    <s v="FY23"/>
    <s v="Q1"/>
    <s v="FY23"/>
    <s v="Q3"/>
  </r>
  <r>
    <n v="11"/>
    <s v="Logan Heights LID (South)"/>
    <s v="Logan Heights LID (South)"/>
    <s v="B15051"/>
    <x v="1"/>
    <s v="Design Bid Build"/>
    <n v="3705000"/>
    <n v="5700000"/>
    <s v="FY23"/>
    <s v="Q1"/>
    <s v="FY23"/>
    <s v="Q3"/>
  </r>
  <r>
    <n v="12"/>
    <s v="Pacific Beach TS Interconnect Upgrade"/>
    <s v="Pacific Beach TS Interconnect Upgrade"/>
    <s v="B15065"/>
    <x v="2"/>
    <s v="Job Order Contract"/>
    <n v="933030"/>
    <n v="1841619"/>
    <s v="FY23"/>
    <s v="Q3"/>
    <s v="FY23"/>
    <s v="Q3"/>
  </r>
  <r>
    <n v="13"/>
    <s v="Morena Conveyance Middle"/>
    <s v="Morena Conveyance Middle"/>
    <s v="B15141.3"/>
    <x v="0"/>
    <s v="Design Bid Build"/>
    <n v="56719052"/>
    <n v="71351280"/>
    <s v="FY22"/>
    <s v="Q2"/>
    <s v="FY23"/>
    <s v="Q1"/>
  </r>
  <r>
    <n v="14"/>
    <s v="Morena Conveyance Southern"/>
    <s v="Morena Conveyance Southern"/>
    <s v="B15141.4"/>
    <x v="0"/>
    <s v="Design Bid Build"/>
    <n v="60077353"/>
    <n v="73727680"/>
    <s v="FY22"/>
    <s v="Q2"/>
    <s v="FY23"/>
    <s v="Q1"/>
  </r>
  <r>
    <n v="15"/>
    <s v="Tecolote Cyn GC Water Conn"/>
    <s v="Tecolote Cyn GC Water Conn"/>
    <s v="B15203"/>
    <x v="0"/>
    <s v="Design Bid Build"/>
    <n v="450000"/>
    <n v="525500"/>
    <s v="FY23"/>
    <s v="Q1"/>
    <s v="FY23"/>
    <s v="Q3"/>
  </r>
  <r>
    <n v="16"/>
    <s v="College Areas Swr &amp; AC Wtr Main Repl (W)"/>
    <s v="College Areas Swr &amp; AC Wtr Main Repl (W)"/>
    <s v="B16022"/>
    <x v="0"/>
    <s v="Design Bid Build"/>
    <n v="1438500"/>
    <n v="1990000"/>
    <s v="FY22"/>
    <s v="Q3"/>
    <s v="FY23"/>
    <s v="Q1"/>
  </r>
  <r>
    <n v="17"/>
    <s v="College Areas Swr &amp; AC Wtr Main Repl (S)"/>
    <s v="College Areas Swr &amp; AC Wtr Main Repl (S)"/>
    <s v="B16025"/>
    <x v="0"/>
    <s v="Design Bid Build"/>
    <n v="11974030"/>
    <n v="13036155"/>
    <s v="FY22"/>
    <s v="Q3"/>
    <s v="FY23"/>
    <s v="Q1"/>
  </r>
  <r>
    <n v="18"/>
    <s v="Sewer &amp; AC Water Group 794 (W)"/>
    <s v="Sewer &amp; AC Water Group 794 (W)"/>
    <s v="B16041"/>
    <x v="0"/>
    <s v="Design Bid Build"/>
    <n v="2750698"/>
    <n v="3031698"/>
    <s v="FY23"/>
    <s v="Q1"/>
    <s v="FY23"/>
    <s v="Q2"/>
  </r>
  <r>
    <n v="19"/>
    <s v="Southcrest Green Infrastructure (GI)"/>
    <s v="Southcrest Green Infrastructure (GI)"/>
    <s v="B16112"/>
    <x v="1"/>
    <s v="Design Bid Build"/>
    <n v="2646000"/>
    <n v="4000000"/>
    <s v="FY23"/>
    <s v="Q1"/>
    <s v="FY23"/>
    <s v="Q3"/>
  </r>
  <r>
    <n v="20"/>
    <s v="Mira Mesa South Storm Drain Replacement"/>
    <s v="Mira Mesa South Storm Drain Replacement"/>
    <s v="B16175"/>
    <x v="1"/>
    <s v="Design Bid Build"/>
    <n v="604000"/>
    <n v="1495000"/>
    <s v="FY22"/>
    <s v="Q4"/>
    <s v="FY23"/>
    <s v="Q2"/>
  </r>
  <r>
    <n v="21"/>
    <s v="Murphy Canyon Trunk Sewer Repair/Rehab"/>
    <s v="Murphy Canyon Trunk Sewer Repair/Rehab"/>
    <s v="B17005"/>
    <x v="0"/>
    <s v="Design Bid Build"/>
    <n v="29600000"/>
    <n v="39072000"/>
    <s v="FY23"/>
    <s v="Q1"/>
    <s v="FY23"/>
    <s v="Q3"/>
  </r>
  <r>
    <n v="22"/>
    <s v="Citywide Street Lights Group 1701"/>
    <s v="Citywide Street Lights Group 1701"/>
    <s v="B17050"/>
    <x v="2"/>
    <s v="Design Bid Build"/>
    <n v="419500"/>
    <n v="705600"/>
    <s v="FY21"/>
    <s v="Q4"/>
    <s v="FY23"/>
    <s v="Q2"/>
  </r>
  <r>
    <n v="23"/>
    <s v="Citywide Street Lights Group 1702"/>
    <s v="Citywide Street Lights Group 1702"/>
    <s v="B17051"/>
    <x v="2"/>
    <s v="Design Bid Build"/>
    <n v="458844"/>
    <n v="749144"/>
    <s v="FY21"/>
    <s v="Q4"/>
    <s v="FY23"/>
    <s v="Q1"/>
  </r>
  <r>
    <n v="24"/>
    <s v="70th-Alvarado to Saranac-Sidewalk"/>
    <s v="70th-Alvarado to Saranac-Sidewalk"/>
    <s v="B17065"/>
    <x v="2"/>
    <s v="Design Bid Build"/>
    <n v="304425"/>
    <n v="647825"/>
    <s v="FY23"/>
    <s v="Q1"/>
    <s v="FY23"/>
    <s v="Q2"/>
  </r>
  <r>
    <n v="25"/>
    <s v="Fanuel St III (Grand-PB Dr) Rd Imp UU188"/>
    <s v="Fanuel St III (Grand-PB Dr) Rd Imp UU188"/>
    <s v="B17071"/>
    <x v="2"/>
    <s v="Design Bid Build"/>
    <n v="167553"/>
    <n v="390064"/>
    <s v="FY23"/>
    <s v="Q1"/>
    <s v="FY23"/>
    <s v="Q3"/>
  </r>
  <r>
    <n v="26"/>
    <s v="San Vicente PH I-II Rd Imp UU505-UU506"/>
    <s v="San Vicente PH I-II Rd Imp UU505-UU506"/>
    <s v="B17098"/>
    <x v="2"/>
    <s v="Design Bid Build"/>
    <n v="829053"/>
    <n v="1175516"/>
    <s v="FY23"/>
    <s v="Q1"/>
    <s v="FY23"/>
    <s v="Q3"/>
  </r>
  <r>
    <n v="27"/>
    <s v="North Park Mini Park Ped Improvements"/>
    <s v="North Park Mini Park Ped Improvements"/>
    <s v="B17102"/>
    <x v="2"/>
    <s v="Design Bid Build"/>
    <n v="1897373"/>
    <n v="2995600"/>
    <s v="FY23"/>
    <s v="Q1"/>
    <s v="FY23"/>
    <s v="Q3"/>
  </r>
  <r>
    <n v="28"/>
    <s v="Kensington Hts #2 Series Circuit Upgrade"/>
    <s v="Kensington Hts #2 Series Circuit Upgrade"/>
    <s v="B17146"/>
    <x v="2"/>
    <s v="Design Bid Build"/>
    <n v="2321000"/>
    <n v="2800000"/>
    <s v="FY23"/>
    <s v="Q1"/>
    <s v="FY23"/>
    <s v="Q1"/>
  </r>
  <r>
    <n v="29"/>
    <s v="Street Reconstruction Group 1801"/>
    <s v="Street Reconstruction Group 1801"/>
    <s v="B17188"/>
    <x v="2"/>
    <s v="Design Bid Build"/>
    <n v="8200000"/>
    <n v="12710000"/>
    <s v="FY23"/>
    <s v="Q1"/>
    <s v="FY23"/>
    <s v="Q3"/>
  </r>
  <r>
    <n v="30"/>
    <s v="Miramar PS Improvement"/>
    <s v="Miramar PS Improvement"/>
    <s v="B17190"/>
    <x v="0"/>
    <s v="Design Bid Build"/>
    <n v="9024353"/>
    <n v="14621623"/>
    <s v="FY22"/>
    <s v="Q3"/>
    <s v="FY23"/>
    <s v="Q1"/>
  </r>
  <r>
    <n v="31"/>
    <s v="John F Kennedy Neighborhood Park Improve"/>
    <s v="John F Kennedy Neighborhood Park Improve"/>
    <s v="B18005"/>
    <x v="3"/>
    <s v="Design Bid Build"/>
    <n v="1859668"/>
    <n v="3802774"/>
    <s v="FY23"/>
    <s v="Q1"/>
    <s v="FY23"/>
    <s v="Q3"/>
  </r>
  <r>
    <n v="32"/>
    <s v="Foothill Blvd &amp; Loring St Roundabout"/>
    <s v="Foothill Blvd &amp; Loring St Roundabout"/>
    <s v="B18008"/>
    <x v="2"/>
    <s v="Design Bid Build"/>
    <n v="1823563"/>
    <n v="2859700"/>
    <s v="FY23"/>
    <s v="Q1"/>
    <s v="FY23"/>
    <s v="Q3"/>
  </r>
  <r>
    <n v="33"/>
    <s v="Citywide Street Lights Group 1801"/>
    <s v="Citywide Street Lights Group 1801"/>
    <s v="B18012"/>
    <x v="2"/>
    <s v="Design Bid Build"/>
    <n v="162762"/>
    <n v="250000"/>
    <s v="FY23"/>
    <s v="Q1"/>
    <s v="FY23"/>
    <s v="Q3"/>
  </r>
  <r>
    <n v="34"/>
    <s v="Howard Ave-Village Pine to Iris Sidewalk"/>
    <s v="Howard Ave-Village Pine to Iris Sidewalk"/>
    <s v="B18019"/>
    <x v="2"/>
    <s v="Design Bid Build"/>
    <n v="380000"/>
    <n v="1135060"/>
    <s v="FY23"/>
    <s v="Q1"/>
    <s v="FY23"/>
    <s v="Q1"/>
  </r>
  <r>
    <n v="35"/>
    <s v="MYF Electrical System Upgrade"/>
    <s v="MYF Electrical System Upgrade"/>
    <s v="B18034"/>
    <x v="4"/>
    <s v="Design Bid Build"/>
    <n v="864846"/>
    <n v="1190062"/>
    <s v="FY22"/>
    <s v="Q1"/>
    <s v="FY23"/>
    <s v="Q2"/>
  </r>
  <r>
    <n v="36"/>
    <s v="ADA Mid-City MS TSW-1"/>
    <s v="ADA Mid-City MS TSW-1"/>
    <s v="B18054"/>
    <x v="2"/>
    <s v="Design Bid Build"/>
    <n v="873000"/>
    <n v="1362800"/>
    <s v="FY23"/>
    <s v="Q1"/>
    <s v="FY23"/>
    <s v="Q3"/>
  </r>
  <r>
    <n v="37"/>
    <s v="ADA Torrey Pines APS PROW-S25"/>
    <s v="ADA Torrey Pines APS PROW-S25"/>
    <s v="B18061"/>
    <x v="2"/>
    <s v="Design Bid Build"/>
    <n v="122094"/>
    <n v="322933"/>
    <s v="FY22"/>
    <s v="Q4"/>
    <s v="FY23"/>
    <s v="Q1"/>
  </r>
  <r>
    <n v="38"/>
    <s v="AC Water &amp; Sewer Group 1040 (S)"/>
    <s v="AC Water &amp; Sewer Group 1040 (S)"/>
    <s v="B18066"/>
    <x v="0"/>
    <s v="Design Bid Build"/>
    <n v="1568500"/>
    <n v="2278800"/>
    <s v="FY23"/>
    <s v="Q2"/>
    <s v="FY23"/>
    <s v="Q4"/>
  </r>
  <r>
    <n v="39"/>
    <s v="AC Water &amp; Sewer Group 1040 (W)"/>
    <s v="AC Water &amp; Sewer Group 1040 (W)"/>
    <s v="B18068"/>
    <x v="0"/>
    <s v="Design Bid Build"/>
    <n v="5050700"/>
    <n v="7539300"/>
    <s v="FY23"/>
    <s v="Q2"/>
    <s v="FY23"/>
    <s v="Q4"/>
  </r>
  <r>
    <n v="40"/>
    <s v="Sewer &amp; AC Water Group 765A (W)"/>
    <s v="Sewer &amp; AC Water Group 765A (W)"/>
    <s v="B18071"/>
    <x v="0"/>
    <s v="Design Bid Build"/>
    <n v="7018230"/>
    <n v="9260223"/>
    <s v="FY22"/>
    <s v="Q4"/>
    <s v="FY23"/>
    <s v="Q2"/>
  </r>
  <r>
    <n v="41"/>
    <s v="Sewer &amp; AC Water Group 765A (S)"/>
    <s v="Sewer &amp; AC Water Group 765A (S)"/>
    <s v="B18073"/>
    <x v="0"/>
    <s v="Design Bid Build"/>
    <n v="7018230"/>
    <n v="9232230"/>
    <s v="FY23"/>
    <s v="Q1"/>
    <s v="FY23"/>
    <s v="Q2"/>
  </r>
  <r>
    <n v="42"/>
    <s v="AC Water &amp; Sewer Group 1048 (W)"/>
    <s v="AC Water &amp; Sewer Group 1048 (W)"/>
    <s v="B18088"/>
    <x v="0"/>
    <s v="Design Bid Build"/>
    <n v="1231700"/>
    <n v="1806500"/>
    <s v="FY23"/>
    <s v="Q1"/>
    <s v="FY23"/>
    <s v="Q3"/>
  </r>
  <r>
    <n v="43"/>
    <s v="AC Water &amp; Sewer Group 1048 (S)"/>
    <s v="AC Water &amp; Sewer Group 1048 (S)"/>
    <s v="B18095"/>
    <x v="0"/>
    <s v="Design Bid Build"/>
    <n v="4537800"/>
    <n v="6655500"/>
    <s v="FY23"/>
    <s v="Q1"/>
    <s v="FY23"/>
    <s v="Q3"/>
  </r>
  <r>
    <n v="44"/>
    <s v="Asphalt Resurfacing Group 1901"/>
    <s v="Asphalt Resurfacing Group 1901"/>
    <s v="B18134"/>
    <x v="2"/>
    <s v="Design Bid Build"/>
    <n v="9053597"/>
    <n v="12566636"/>
    <s v="FY22"/>
    <s v="Q3"/>
    <s v="FY23"/>
    <s v="Q1"/>
  </r>
  <r>
    <n v="45"/>
    <s v="Howard PHI-II(Park-Texas) Rd Imp UU71-72"/>
    <s v="Howard PHI-II(Park-Texas) Rd Imp UU71-72"/>
    <s v="B18136"/>
    <x v="2"/>
    <s v="Design Bid Build"/>
    <n v="351052"/>
    <n v="736105"/>
    <s v="FY23"/>
    <s v="Q1"/>
    <s v="FY23"/>
    <s v="Q3"/>
  </r>
  <r>
    <n v="46"/>
    <s v="Coronado SB (27th SB-Madden)Rd Imp UU193"/>
    <s v="Coronado SB (27th SB-Madden)Rd Imp UU193"/>
    <s v="B18137"/>
    <x v="2"/>
    <s v="Design Bid Build"/>
    <n v="451500"/>
    <n v="636146"/>
    <s v="FY23"/>
    <s v="Q1"/>
    <s v="FY23"/>
    <s v="Q3"/>
  </r>
  <r>
    <n v="47"/>
    <s v="Wightman (Chamoune -Euclid) Rd Imp UU388"/>
    <s v="Wightman (Chamoune -Euclid) Rd Imp UU388"/>
    <s v="B18138"/>
    <x v="2"/>
    <s v="Design Bid Build"/>
    <n v="430964"/>
    <n v="674512"/>
    <s v="FY23"/>
    <s v="Q1"/>
    <s v="FY23"/>
    <s v="Q3"/>
  </r>
  <r>
    <n v="48"/>
    <s v="Mission Bl(Loring-Turquoise) Rd Imp UU30"/>
    <s v="Mission Bl(Loring-Turquoise) Rd Imp UU30"/>
    <s v="B18140"/>
    <x v="2"/>
    <s v="Design Bid Build"/>
    <n v="928763"/>
    <n v="1249201"/>
    <s v="FY23"/>
    <s v="Q1"/>
    <s v="FY23"/>
    <s v="Q3"/>
  </r>
  <r>
    <n v="49"/>
    <s v="32nd St PHII (Market-Imp.) Rd Imp UU17"/>
    <s v="32nd St PHII (Market-Imp.) Rd Imp UU17"/>
    <s v="B18141"/>
    <x v="2"/>
    <s v="Design Bid Build"/>
    <n v="630000"/>
    <n v="910450"/>
    <s v="FY23"/>
    <s v="Q1"/>
    <s v="FY23"/>
    <s v="Q3"/>
  </r>
  <r>
    <n v="50"/>
    <s v="Block 6DD1 (Clairemont Mesa)Rd Imp UU410"/>
    <s v="Block 6DD1 (Clairemont Mesa)Rd Imp UU410"/>
    <s v="B18142"/>
    <x v="2"/>
    <s v="Design Bid Build"/>
    <n v="1475215"/>
    <n v="1959764"/>
    <s v="FY23"/>
    <s v="Q1"/>
    <s v="FY23"/>
    <s v="Q3"/>
  </r>
  <r>
    <n v="51"/>
    <s v="32nd St PH I (Market-F St) Rd Imp UU386"/>
    <s v="32nd St PH I (Market-F St) Rd Imp UU386"/>
    <s v="B18144"/>
    <x v="2"/>
    <s v="Design Bid Build"/>
    <n v="288750"/>
    <n v="435346"/>
    <s v="FY23"/>
    <s v="Q1"/>
    <s v="FY23"/>
    <s v="Q3"/>
  </r>
  <r>
    <n v="52"/>
    <s v="31st Street (Market-L St) Rd Imp UU11"/>
    <s v="31st Street (Market-L St) Rd Imp UU11"/>
    <s v="B18147"/>
    <x v="2"/>
    <s v="Design Bid Build"/>
    <n v="614250"/>
    <n v="890846"/>
    <s v="FY23"/>
    <s v="Q1"/>
    <s v="FY23"/>
    <s v="Q3"/>
  </r>
  <r>
    <n v="53"/>
    <s v="Cass (Grand-Pacific Bch Dr) Rd Imp UU143"/>
    <s v="Cass (Grand-Pacific Bch Dr) Rd Imp UU143"/>
    <s v="B18148"/>
    <x v="2"/>
    <s v="Design Bid Build"/>
    <n v="603750"/>
    <n v="815674"/>
    <s v="FY23"/>
    <s v="Q1"/>
    <s v="FY23"/>
    <s v="Q3"/>
  </r>
  <r>
    <n v="54"/>
    <s v="Golfcrest(Jackson-Wandermere)Rd ImpUU584"/>
    <s v="Golfcrest(Jackson-Wandermere)Rd ImpUU584"/>
    <s v="B18149"/>
    <x v="2"/>
    <s v="Design Bid Build"/>
    <n v="335328"/>
    <n v="546046"/>
    <s v="FY23"/>
    <s v="Q1"/>
    <s v="FY23"/>
    <s v="Q3"/>
  </r>
  <r>
    <n v="55"/>
    <s v="25th (SB) (Coronado-Grove) Rd Imp UU995"/>
    <s v="25th (SB) (Coronado-Grove) Rd Imp UU995"/>
    <s v="B18150"/>
    <x v="2"/>
    <s v="Design Bid Build"/>
    <n v="165000"/>
    <n v="287463"/>
    <s v="FY23"/>
    <s v="Q1"/>
    <s v="FY23"/>
    <s v="Q3"/>
  </r>
  <r>
    <n v="56"/>
    <s v="Hughes St (58th St-Jodi St) Rd Imp UU101"/>
    <s v="Hughes St (58th St-Jodi St) Rd Imp UU101"/>
    <s v="B18151"/>
    <x v="2"/>
    <s v="Design Bid Build"/>
    <n v="509250"/>
    <n v="738463"/>
    <s v="FY23"/>
    <s v="Q1"/>
    <s v="FY23"/>
    <s v="Q3"/>
  </r>
  <r>
    <n v="57"/>
    <s v="Hilltop PH I(Boundary-Toyne)Rd Imp UU617"/>
    <s v="Hilltop PH I(Boundary-Toyne)Rd Imp UU617"/>
    <s v="B18153"/>
    <x v="2"/>
    <s v="Design Bid Build"/>
    <n v="460701"/>
    <n v="699035"/>
    <s v="FY23"/>
    <s v="Q1"/>
    <s v="FY23"/>
    <s v="Q3"/>
  </r>
  <r>
    <n v="58"/>
    <s v="Block 1M (La Jolla 4) Rd Imp UU659_RP"/>
    <s v="Block 1M (La Jolla 4) Rd Imp UU659_RP"/>
    <s v="B18155"/>
    <x v="2"/>
    <s v="Design Bid Build"/>
    <n v="1292380"/>
    <n v="1787182"/>
    <s v="FY23"/>
    <s v="Q1"/>
    <s v="FY23"/>
    <s v="Q3"/>
  </r>
  <r>
    <n v="59"/>
    <s v="54th-Market to Santa Margarita Sidwlk"/>
    <s v="54th-Market to Santa Margarita Sidwlk"/>
    <s v="B18158"/>
    <x v="2"/>
    <s v="Design Bid Build"/>
    <n v="559900"/>
    <n v="1068600"/>
    <s v="FY23"/>
    <s v="Q1"/>
    <s v="FY23"/>
    <s v="Q3"/>
  </r>
  <r>
    <n v="60"/>
    <s v="Mountain View Sports Courts"/>
    <s v="Mountain View Sports Courts"/>
    <s v="B18192"/>
    <x v="3"/>
    <s v="Job Order Contract"/>
    <n v="900000"/>
    <n v="2005000"/>
    <s v="FY21"/>
    <s v="Q1"/>
    <s v="FY23"/>
    <s v="Q1"/>
  </r>
  <r>
    <n v="61"/>
    <s v="Scripps Ranch Improv 1 (S)"/>
    <s v="Scripps Ranch Improv 1 (S)"/>
    <s v="B18204"/>
    <x v="0"/>
    <s v="Design Bid Build"/>
    <n v="2035300"/>
    <n v="3052500"/>
    <s v="FY22"/>
    <s v="Q4"/>
    <s v="FY23"/>
    <s v="Q2"/>
  </r>
  <r>
    <n v="62"/>
    <s v="Scripps Ranch Improv 1 (W)"/>
    <s v="Scripps Ranch Improv 1 (W)"/>
    <s v="B18208"/>
    <x v="0"/>
    <s v="Design Bid Build"/>
    <n v="2313800"/>
    <n v="3517000"/>
    <s v="FY22"/>
    <s v="Q4"/>
    <s v="FY23"/>
    <s v="Q2"/>
  </r>
  <r>
    <n v="63"/>
    <s v="DeAnza North Parking Lot Improvements"/>
    <s v="DeAnza North Parking Lot Improvements"/>
    <s v="B18220"/>
    <x v="3"/>
    <s v="Design Bid Build"/>
    <n v="914610"/>
    <n v="1450802"/>
    <s v="FY22"/>
    <s v="Q3"/>
    <s v="FY23"/>
    <s v="Q2"/>
  </r>
  <r>
    <n v="64"/>
    <s v="North Cove Comfort Station Imp"/>
    <s v="North Cove Comfort Station Imp"/>
    <s v="B18234"/>
    <x v="3"/>
    <s v="Design Bid Build"/>
    <n v="1378334"/>
    <n v="2300000"/>
    <s v="FY23"/>
    <s v="Q1"/>
    <s v="FY23"/>
    <s v="Q2"/>
  </r>
  <r>
    <n v="65"/>
    <s v="MLK Rec Center Moisture Intrusion"/>
    <s v="MLK Rec Center Moisture Intrusion"/>
    <s v="B19001"/>
    <x v="3"/>
    <s v="Design Bid Build"/>
    <n v="1020093"/>
    <n v="2515168"/>
    <s v="FY21"/>
    <s v="Q1"/>
    <s v="FY23"/>
    <s v="Q2"/>
  </r>
  <r>
    <n v="66"/>
    <s v="Sidewalk Replacement Group 1902-CM &amp; LJ"/>
    <s v="Sidewalk Replacement Group 1902-CM &amp; LJ"/>
    <s v="B19013"/>
    <x v="2"/>
    <s v="Design Bid Build"/>
    <n v="2790000"/>
    <n v="4165315"/>
    <s v="FY23"/>
    <s v="Q1"/>
    <s v="FY23"/>
    <s v="Q3"/>
  </r>
  <r>
    <n v="67"/>
    <s v="Sidewalk Replacement Group 1903-SE &amp; CH"/>
    <s v="Sidewalk Replacement Group 1903-SE &amp; CH"/>
    <s v="B19014"/>
    <x v="2"/>
    <s v="Design Bid Build"/>
    <n v="1240000"/>
    <n v="1809007"/>
    <s v="FY23"/>
    <s v="Q1"/>
    <s v="FY23"/>
    <s v="Q4"/>
  </r>
  <r>
    <n v="68"/>
    <s v="Morena Improv1 (S)"/>
    <s v="Morena Improv1 (S)"/>
    <s v="B19025"/>
    <x v="0"/>
    <s v="Design Bid Build"/>
    <n v="2935420"/>
    <n v="4486811"/>
    <s v="FY23"/>
    <s v="Q2"/>
    <s v="FY23"/>
    <s v="Q4"/>
  </r>
  <r>
    <n v="69"/>
    <s v="Morena Improv 1 (W)"/>
    <s v="Morena Improv 1 (W)"/>
    <s v="B19028"/>
    <x v="0"/>
    <s v="Design Bid Build"/>
    <n v="6277458"/>
    <n v="8585196"/>
    <s v="FY23"/>
    <s v="Q2"/>
    <s v="FY23"/>
    <s v="Q4"/>
  </r>
  <r>
    <n v="70"/>
    <s v="Camino Del Rio West &amp; Moore St Median"/>
    <s v="Camino Del Rio West &amp; Moore St Median"/>
    <s v="B19049"/>
    <x v="2"/>
    <s v="Design Bid Build"/>
    <n v="1189000"/>
    <n v="1828200"/>
    <s v="FY23"/>
    <s v="Q1"/>
    <s v="FY23"/>
    <s v="Q3"/>
  </r>
  <r>
    <n v="71"/>
    <s v="Citywide Street Lights 1901"/>
    <s v="Citywide Street Lights 1901"/>
    <s v="B19052"/>
    <x v="2"/>
    <s v="Design Bid Build"/>
    <n v="124310"/>
    <n v="285461"/>
    <s v="FY23"/>
    <s v="Q2"/>
    <s v="FY23"/>
    <s v="Q3"/>
  </r>
  <r>
    <n v="72"/>
    <s v="Aquarius &amp; Camino Ruiz Traff. Signal"/>
    <s v="Aquarius &amp; Camino Ruiz Traff. Signal"/>
    <s v="B19057"/>
    <x v="2"/>
    <s v="Design Bid Build"/>
    <n v="299000"/>
    <n v="499400"/>
    <s v="FY23"/>
    <s v="Q2"/>
    <s v="FY23"/>
    <s v="Q3"/>
  </r>
  <r>
    <n v="73"/>
    <s v="Accelerated Sewer Referral Group 851"/>
    <s v="Accelerated Sewer Referral Group 851"/>
    <s v="B19063"/>
    <x v="0"/>
    <s v="Design Bid Build"/>
    <n v="4900773"/>
    <n v="6217408"/>
    <s v="FY23"/>
    <s v="Q2"/>
    <s v="FY23"/>
    <s v="Q4"/>
  </r>
  <r>
    <n v="74"/>
    <s v="Traffic Signal Mods Grp 19-02"/>
    <s v="Traffic Signal Mods Grp 19-02"/>
    <s v="B19071"/>
    <x v="2"/>
    <s v="Design Bid Build"/>
    <n v="380350"/>
    <n v="700000"/>
    <s v="FY23"/>
    <s v="Q1"/>
    <s v="FY23"/>
    <s v="Q3"/>
  </r>
  <r>
    <n v="75"/>
    <s v="Castle Neighborhood New Streetlights"/>
    <s v="Castle Neighborhood New Streetlights"/>
    <s v="B19080"/>
    <x v="2"/>
    <s v="Design Bid Build"/>
    <n v="375500"/>
    <n v="549965"/>
    <s v="FY23"/>
    <s v="Q2"/>
    <s v="FY23"/>
    <s v="Q3"/>
  </r>
  <r>
    <n v="76"/>
    <s v="Miramar Reservoir PS New Generator &amp; Upg"/>
    <s v="Miramar Reservoir PS New Generator &amp; Upg"/>
    <s v="B19099"/>
    <x v="0"/>
    <s v="Design Bid Build"/>
    <n v="2660874"/>
    <n v="4235874"/>
    <s v="FY22"/>
    <s v="Q3"/>
    <s v="FY23"/>
    <s v="Q1"/>
  </r>
  <r>
    <n v="77"/>
    <s v="La Jolla Improv 2 (S)"/>
    <s v="La Jolla Improv 2 (S)"/>
    <s v="B19105"/>
    <x v="0"/>
    <s v="Design Bid Build"/>
    <n v="2766300"/>
    <n v="4161700"/>
    <s v="FY23"/>
    <s v="Q2"/>
    <s v="FY23"/>
    <s v="Q4"/>
  </r>
  <r>
    <n v="78"/>
    <s v="La Jolla Improv 2 (W)"/>
    <s v="La Jolla Improv 2 (W)"/>
    <s v="B19117"/>
    <x v="0"/>
    <s v="Design Bid Build"/>
    <n v="5732500"/>
    <n v="8268200"/>
    <s v="FY23"/>
    <s v="Q2"/>
    <s v="FY23"/>
    <s v="Q4"/>
  </r>
  <r>
    <n v="79"/>
    <s v="La Jolla Improv 1 (W)"/>
    <s v="La Jolla Improv 1 (W)"/>
    <s v="B19120"/>
    <x v="0"/>
    <s v="Design Bid Build"/>
    <n v="5083600"/>
    <n v="7492800"/>
    <s v="FY23"/>
    <s v="Q2"/>
    <s v="FY23"/>
    <s v="Q3"/>
  </r>
  <r>
    <n v="80"/>
    <s v="Citywide Street Lights 1950"/>
    <s v="Citywide Street Lights 1950"/>
    <s v="B19125"/>
    <x v="2"/>
    <s v="Job Order Contract"/>
    <n v="2546731"/>
    <n v="2936226"/>
    <s v="FY23"/>
    <s v="Q1"/>
    <s v="FY23"/>
    <s v="Q1"/>
  </r>
  <r>
    <n v="81"/>
    <s v="Bay Ho Improv 3 (W)"/>
    <s v="Bay Ho Improv 3 (W)"/>
    <s v="B19134"/>
    <x v="0"/>
    <s v="Design Build"/>
    <n v="2820200"/>
    <n v="3869500"/>
    <s v="FY23"/>
    <s v="Q3"/>
    <s v="FY23"/>
    <s v="Q4"/>
  </r>
  <r>
    <n v="82"/>
    <s v="Lake Murray Improv 2 (W)"/>
    <s v="Lake Murray Improv 2 (W)"/>
    <s v="B19135"/>
    <x v="0"/>
    <s v="Design Bid Build"/>
    <n v="10200000"/>
    <n v="13228375"/>
    <s v="FY23"/>
    <s v="Q2"/>
    <s v="FY23"/>
    <s v="Q4"/>
  </r>
  <r>
    <n v="83"/>
    <s v="Redwood Village/Rolando Park Improv 1(S)"/>
    <s v="Redwood Village/Rolando Park Improv 1(S)"/>
    <s v="B19139"/>
    <x v="0"/>
    <s v="Design Bid Build"/>
    <n v="3470636"/>
    <n v="4723636"/>
    <s v="FY23"/>
    <s v="Q2"/>
    <s v="FY23"/>
    <s v="Q4"/>
  </r>
  <r>
    <n v="84"/>
    <s v="Lake Murray Improv 2 (S)"/>
    <s v="Lake Murray Improv 2 (S)"/>
    <s v="B19140"/>
    <x v="0"/>
    <s v="Design Bid Build"/>
    <n v="400000"/>
    <n v="743738"/>
    <s v="FY23"/>
    <s v="Q2"/>
    <s v="FY23"/>
    <s v="Q4"/>
  </r>
  <r>
    <n v="85"/>
    <s v="Redwood Village/Rolando Park Improv 1(W)"/>
    <s v="Redwood Village/Rolando Park Improv 1(W)"/>
    <s v="B19141"/>
    <x v="0"/>
    <s v="Design Bid Build"/>
    <n v="3913000"/>
    <n v="5234000"/>
    <s v="FY23"/>
    <s v="Q2"/>
    <s v="FY23"/>
    <s v="Q4"/>
  </r>
  <r>
    <n v="86"/>
    <s v="Downtown Complete St Impl Phase 3A1"/>
    <s v="Downtown Complete St Impl Phase 3A1"/>
    <s v="B19144"/>
    <x v="2"/>
    <s v="Design Bid Build"/>
    <n v="3530000"/>
    <n v="5500000"/>
    <s v="FY23"/>
    <s v="Q1"/>
    <s v="FY23"/>
    <s v="Q2"/>
  </r>
  <r>
    <n v="87"/>
    <s v="Sewer &amp; AC Water Group 793A (S)"/>
    <s v="Sewer &amp; AC Water Group 793A (S)"/>
    <s v="B19155"/>
    <x v="0"/>
    <s v="Design Bid Build"/>
    <n v="4877200"/>
    <n v="7153300"/>
    <s v="FY23"/>
    <s v="Q2"/>
    <s v="FY23"/>
    <s v="Q4"/>
  </r>
  <r>
    <n v="88"/>
    <s v="Sewer &amp; AC Water Group 793A (W)"/>
    <s v="Sewer &amp; AC Water Group 793A (W)"/>
    <s v="B19160"/>
    <x v="0"/>
    <s v="Design Bid Build"/>
    <n v="1705700"/>
    <n v="2501700"/>
    <s v="FY23"/>
    <s v="Q2"/>
    <s v="FY23"/>
    <s v="Q4"/>
  </r>
  <r>
    <n v="89"/>
    <s v="Hospitality Point Comfort Station Imp"/>
    <s v="Hospitality Point Comfort Station Imp"/>
    <s v="B19179"/>
    <x v="3"/>
    <s v="Design Bid Build"/>
    <n v="1245500"/>
    <n v="2235000"/>
    <s v="FY23"/>
    <s v="Q1"/>
    <s v="FY23"/>
    <s v="Q3"/>
  </r>
  <r>
    <n v="90"/>
    <s v="Mission Valley West Improv 1 (W)"/>
    <s v="Mission Valley West Improv 1 (W)"/>
    <s v="B19196"/>
    <x v="0"/>
    <s v="Design Bid Build"/>
    <n v="5249300"/>
    <n v="7970300"/>
    <s v="FY23"/>
    <s v="Q2"/>
    <s v="FY23"/>
    <s v="Q4"/>
  </r>
  <r>
    <n v="91"/>
    <s v="STORM DRAIN DIVERSION AT THE MBC"/>
    <s v="STORM DRAIN DIVERSION AT THE MBC"/>
    <s v="B19197"/>
    <x v="0"/>
    <s v="Design Bid Build"/>
    <n v="6500000"/>
    <n v="7721000"/>
    <s v="FY22"/>
    <s v="Q4"/>
    <s v="FY23"/>
    <s v="Q3"/>
  </r>
  <r>
    <n v="92"/>
    <s v="AC Water and Sewer Group 1023B (S)"/>
    <s v="AC Water and Sewer Group 1023B (S)"/>
    <s v="B19204"/>
    <x v="0"/>
    <s v="Design Bid Build"/>
    <n v="200000"/>
    <n v="326000"/>
    <s v="FY23"/>
    <s v="Q2"/>
    <s v="FY23"/>
    <s v="Q4"/>
  </r>
  <r>
    <n v="93"/>
    <s v="AC Water and Sewer Group 1023B (W)"/>
    <s v="AC Water and Sewer Group 1023B (W)"/>
    <s v="B19205"/>
    <x v="0"/>
    <s v="Design Bid Build"/>
    <n v="2000000"/>
    <n v="2941000"/>
    <s v="FY23"/>
    <s v="Q2"/>
    <s v="FY23"/>
    <s v="Q4"/>
  </r>
  <r>
    <n v="94"/>
    <s v="Mission Valley West Improv 1 (S)"/>
    <s v="Mission Valley West Improv 1 (S)"/>
    <s v="B19206"/>
    <x v="0"/>
    <s v="Design Bid Build"/>
    <n v="425400"/>
    <n v="631700"/>
    <s v="FY23"/>
    <s v="Q1"/>
    <s v="FY23"/>
    <s v="Q4"/>
  </r>
  <r>
    <n v="95"/>
    <s v="STORM WATER DIVERSION AT THE SBWRP"/>
    <s v="STORM WATER DIVERSION AT THE SBWRP"/>
    <s v="B20002"/>
    <x v="0"/>
    <s v="Design Bid Build"/>
    <n v="2537900"/>
    <n v="3908100"/>
    <s v="FY22"/>
    <s v="Q4"/>
    <s v="FY23"/>
    <s v="Q1"/>
  </r>
  <r>
    <n v="96"/>
    <s v="Clairemont Mesa East Improv 2 (S)"/>
    <s v="Clairemont Mesa East Improv 2 (S)"/>
    <s v="B20004"/>
    <x v="0"/>
    <s v="Design Bid Build"/>
    <n v="843931"/>
    <n v="1023931"/>
    <s v="FY23"/>
    <s v="Q1"/>
    <s v="FY23"/>
    <s v="Q3"/>
  </r>
  <r>
    <n v="97"/>
    <s v="Clairemont Mesa East Improv 2 (W)"/>
    <s v="Clairemont Mesa East Improv 2 (W)"/>
    <s v="B20005"/>
    <x v="0"/>
    <s v="Design Bid Build"/>
    <n v="16034612"/>
    <n v="19093281"/>
    <s v="FY23"/>
    <s v="Q1"/>
    <s v="FY23"/>
    <s v="Q2"/>
  </r>
  <r>
    <n v="98"/>
    <s v="Miramar Valves Replacement"/>
    <s v="Miramar Valves Replacement"/>
    <s v="B20015"/>
    <x v="0"/>
    <s v="Job Order Contract"/>
    <n v="721267"/>
    <n v="1398500"/>
    <s v="FY23"/>
    <s v="Q1"/>
    <s v="FY23"/>
    <s v="Q1"/>
  </r>
  <r>
    <n v="99"/>
    <s v="Paradise Hills Improv 1 (S)"/>
    <s v="Paradise Hills Improv 1 (S)"/>
    <s v="B20024"/>
    <x v="0"/>
    <s v="Design Bid Build"/>
    <n v="2986536"/>
    <n v="4403200"/>
    <s v="FY23"/>
    <s v="Q1"/>
    <s v="FY23"/>
    <s v="Q2"/>
  </r>
  <r>
    <n v="100"/>
    <s v="Paradise Hills Improv 1 (W)"/>
    <s v="Paradise Hills Improv 1 (W)"/>
    <s v="B20025"/>
    <x v="0"/>
    <s v="Design Bid Build"/>
    <n v="1341364"/>
    <n v="1880900"/>
    <s v="FY23"/>
    <s v="Q1"/>
    <s v="FY23"/>
    <s v="Q2"/>
  </r>
  <r>
    <n v="101"/>
    <s v="Clairemont Mesa West Improv 1 (W)"/>
    <s v="Clairemont Mesa West Improv 1 (W)"/>
    <s v="B20032"/>
    <x v="0"/>
    <s v="Design Bid Build"/>
    <n v="187600"/>
    <n v="309900"/>
    <s v="FY23"/>
    <s v="Q2"/>
    <s v="FY23"/>
    <s v="Q4"/>
  </r>
  <r>
    <n v="102"/>
    <s v="Clairemont Mesa West Improv 1 (S)"/>
    <s v="Clairemont Mesa West Improv 1 (S)"/>
    <s v="B20033"/>
    <x v="0"/>
    <s v="Design Bid Build"/>
    <n v="3334300"/>
    <n v="4768200"/>
    <s v="FY23"/>
    <s v="Q2"/>
    <s v="FY23"/>
    <s v="Q4"/>
  </r>
  <r>
    <n v="103"/>
    <s v="Kellogg Comfort Station Improvements"/>
    <s v="Kellogg Comfort Station Improvements"/>
    <s v="B20120"/>
    <x v="5"/>
    <s v="Job Order Contract"/>
    <n v="79500"/>
    <n v="227855"/>
    <s v="FY22"/>
    <s v="Q4"/>
    <s v="FY23"/>
    <s v="Q1"/>
  </r>
  <r>
    <n v="104"/>
    <s v="MBC Gas Detect Syst Replace"/>
    <s v="MBC Gas Detect Syst Replace"/>
    <s v="B20121"/>
    <x v="0"/>
    <s v="Design Bid Build"/>
    <n v="1980000"/>
    <n v="3049000"/>
    <s v="FY22"/>
    <s v="Q4"/>
    <s v="FY23"/>
    <s v="Q3"/>
  </r>
  <r>
    <n v="105"/>
    <s v="Mountain View Improv 1"/>
    <s v="Mountain View Improv 1"/>
    <s v="B20149"/>
    <x v="6"/>
    <s v="Design Bid Build"/>
    <n v="453800"/>
    <n v="720799"/>
    <s v="FY23"/>
    <s v="Q2"/>
    <s v="FY23"/>
    <s v="Q3"/>
  </r>
  <r>
    <n v="106"/>
    <s v="PQPS Oxygenation Sys"/>
    <s v="PQPS Oxygenation Sys"/>
    <s v="B21001"/>
    <x v="0"/>
    <s v="Design Bid Build"/>
    <n v="2575217"/>
    <n v="3617799"/>
    <s v="FY23"/>
    <s v="Q1"/>
    <s v="FY23"/>
    <s v="Q2"/>
  </r>
  <r>
    <n v="107"/>
    <s v="Alvarado WTP Basins Baffle Wall Doors"/>
    <s v="Alvarado WTP Basins Baffle Wall Doors"/>
    <s v="B21054"/>
    <x v="0"/>
    <s v="Job Order Contract"/>
    <n v="116641"/>
    <n v="255800"/>
    <s v="FY22"/>
    <s v="Q2"/>
    <s v="FY23"/>
    <s v="Q1"/>
  </r>
  <r>
    <n v="108"/>
    <s v="AC Water Group 1027A"/>
    <s v="AC Water Group 1027A"/>
    <s v="B21055"/>
    <x v="0"/>
    <s v="Design Bid Build"/>
    <n v="2742060"/>
    <n v="3042060"/>
    <s v="FY22"/>
    <s v="Q4"/>
    <s v="FY23"/>
    <s v="Q2"/>
  </r>
  <r>
    <n v="109"/>
    <s v="Morena Improv 3 (S)"/>
    <s v="Morena Improv 3 (S)"/>
    <s v="B21064"/>
    <x v="0"/>
    <s v="Design Build"/>
    <n v="426684"/>
    <n v="648862"/>
    <s v="FY21"/>
    <s v="Q4"/>
    <s v="FY23"/>
    <s v="Q3"/>
  </r>
  <r>
    <n v="110"/>
    <s v="Asphalt Overlay Group 2110"/>
    <s v="Asphalt Overlay Group 2110"/>
    <s v="B21089"/>
    <x v="2"/>
    <s v="Design Bid Build"/>
    <n v="9402239"/>
    <n v="12060000"/>
    <s v="FY22"/>
    <s v="Q4"/>
    <s v="FY23"/>
    <s v="Q1"/>
  </r>
  <r>
    <n v="111"/>
    <s v="Asphalt Overlay Group 2111"/>
    <s v="Asphalt Overlay Group 2111"/>
    <s v="B21090"/>
    <x v="2"/>
    <s v="Design Bid Build"/>
    <n v="6969420"/>
    <n v="9031500"/>
    <s v="FY22"/>
    <s v="Q3"/>
    <s v="FY23"/>
    <s v="Q1"/>
  </r>
  <r>
    <n v="112"/>
    <s v="Paradise Mesa Crosstie PL CP Improv"/>
    <s v="Paradise Mesa Crosstie PL CP Improv"/>
    <s v="B21110"/>
    <x v="0"/>
    <s v="Job Order Contract"/>
    <n v="278400"/>
    <n v="431400"/>
    <s v="FY23"/>
    <s v="Q1"/>
    <s v="FY23"/>
    <s v="Q1"/>
  </r>
  <r>
    <n v="113"/>
    <s v="PWP Central Facility"/>
    <s v="PWP Central Facility"/>
    <s v="B21151"/>
    <x v="0"/>
    <s v="Design Bid Build"/>
    <n v="44200000"/>
    <n v="56120000"/>
    <s v="FY23"/>
    <s v="Q1"/>
    <s v="FY23"/>
    <s v="Q3"/>
  </r>
  <r>
    <n v="114"/>
    <s v="Miramar Place CNG Facility Upgrades"/>
    <s v="Miramar Place CNG Facility Upgrades"/>
    <s v="B22041"/>
    <x v="7"/>
    <s v="Design Build"/>
    <n v="3540000"/>
    <n v="4248000"/>
    <s v="FY23"/>
    <s v="Q1"/>
    <s v="FY23"/>
    <s v="Q3"/>
  </r>
  <r>
    <n v="115"/>
    <s v="Landfill Gas Collection System Improvements - South Miramar"/>
    <s v="Landfill Gas Collection System Improvements - South Miramar"/>
    <s v="B22079"/>
    <x v="7"/>
    <s v="Design Build"/>
    <n v="2000000"/>
    <n v="2500000"/>
    <s v="FY23"/>
    <s v="Q2"/>
    <s v="FY23"/>
    <s v="Q4"/>
  </r>
  <r>
    <n v="116"/>
    <s v="Asphalt Resurfacing Group 1901 (SS)"/>
    <s v="Asphalt Resurfacing Group 1901 (SS)"/>
    <s v="B22115"/>
    <x v="2"/>
    <s v="Design Bid Build"/>
    <n v="4328403"/>
    <n v="5922664"/>
    <s v="FY22"/>
    <s v="Q3"/>
    <s v="FY23"/>
    <s v="Q1"/>
  </r>
  <r>
    <n v="117"/>
    <s v="Asphalt Overlay Group 2110 (SS)"/>
    <s v="Asphalt Overlay Group 2110 (SS)"/>
    <s v="B22116"/>
    <x v="2"/>
    <s v="Design Bid Build"/>
    <n v="8587520"/>
    <n v="9600000"/>
    <s v="FY22"/>
    <s v="Q4"/>
    <s v="FY23"/>
    <s v="Q1"/>
  </r>
  <r>
    <n v="118"/>
    <s v="Asphalt Overlay Group 2111 (SS)"/>
    <s v="Asphalt Overlay Group 2111 (SS)"/>
    <s v="B22117"/>
    <x v="2"/>
    <s v="Design Bid Build"/>
    <n v="4645129"/>
    <n v="5746000"/>
    <s v="FY22"/>
    <s v="Q3"/>
    <s v="FY23"/>
    <s v="Q1"/>
  </r>
  <r>
    <n v="119"/>
    <s v="2870 Mobley St SD Replacement"/>
    <s v="2870 Mobley St SD Replacement"/>
    <s v="B22153"/>
    <x v="1"/>
    <s v="Job Order Contract"/>
    <n v="1000000"/>
    <n v="1300000"/>
    <s v="FY23"/>
    <s v="Q1"/>
    <s v="FY23"/>
    <s v="Q2"/>
  </r>
  <r>
    <n v="120"/>
    <s v="Chollas Paint Booth"/>
    <s v="Chollas Paint Booth"/>
    <s v="L14002.5"/>
    <x v="8"/>
    <s v="Design Bid Build"/>
    <n v="303000"/>
    <n v="666000"/>
    <s v="FY21"/>
    <s v="Q2"/>
    <s v="FY23"/>
    <s v="Q1"/>
  </r>
  <r>
    <n v="121"/>
    <s v="Clay Ave Mini Park"/>
    <s v="Clay Ave Mini Park"/>
    <s v="L16000.5"/>
    <x v="3"/>
    <s v="Design Bid Build"/>
    <n v="943910"/>
    <n v="1857152"/>
    <s v="FY20"/>
    <s v="Q1"/>
    <s v="FY23"/>
    <s v="Q2"/>
  </r>
  <r>
    <n v="122"/>
    <s v="Organics Processing Facility"/>
    <s v="Organics Processing Facility"/>
    <s v="L17000.2"/>
    <x v="7"/>
    <s v="Design Build"/>
    <n v="17500000"/>
    <n v="85000000"/>
    <s v="FY22"/>
    <s v="Q3"/>
    <s v="FY23"/>
    <s v="Q2"/>
  </r>
  <r>
    <n v="123"/>
    <s v="Miramar Landfill Office Trailers"/>
    <s v="Miramar Landfill Office Trailers"/>
    <s v="L17000.7"/>
    <x v="7"/>
    <s v="Multiple"/>
    <n v="900000"/>
    <n v="1000000"/>
    <s v="FY23"/>
    <s v="Q1"/>
    <s v="FY23"/>
    <s v="Q3"/>
  </r>
  <r>
    <n v="124"/>
    <s v="Chollas Lake Electrical Upgrade"/>
    <s v="Chollas Lake Electrical Upgrade"/>
    <s v="L18001.1"/>
    <x v="3"/>
    <s v="Design Bid Build"/>
    <n v="980530"/>
    <n v="1406530"/>
    <s v="FY23"/>
    <s v="Q1"/>
    <s v="FY23"/>
    <s v="Q1"/>
  </r>
  <r>
    <n v="125"/>
    <s v="Miramar Landfill Storm Water Basin Improvements"/>
    <s v="Miramar Landfill Storm Water Basin Improvements"/>
    <s v="L18002.3"/>
    <x v="7"/>
    <s v="Design Bid Build"/>
    <n v="1540800"/>
    <n v="2193000"/>
    <s v="FY22"/>
    <s v="Q4"/>
    <s v="FY23"/>
    <s v="Q1"/>
  </r>
  <r>
    <n v="126"/>
    <s v="EMTS Boat Dock Esplanade"/>
    <s v="EMTS Boat Dock Esplanade"/>
    <s v="S00319"/>
    <x v="0"/>
    <s v="Design Bid Build"/>
    <n v="2160380"/>
    <n v="3430851"/>
    <s v="FY23"/>
    <s v="Q1"/>
    <s v="FY23"/>
    <s v="Q3"/>
  </r>
  <r>
    <n v="127"/>
    <s v="Beyer Park Development"/>
    <s v="Beyer Park Development"/>
    <s v="S00752"/>
    <x v="3"/>
    <s v="Design Bid Build"/>
    <n v="23906000"/>
    <n v="33636000"/>
    <s v="FY23"/>
    <s v="Q2"/>
    <s v="FY23"/>
    <s v="Q4"/>
  </r>
  <r>
    <n v="128"/>
    <s v="SCRIPPS MIRAMAR RANCH LIB"/>
    <s v="SCRIPPS MIRAMAR RANCH LIB"/>
    <s v="S00811"/>
    <x v="9"/>
    <s v="Design Bid Build"/>
    <n v="4709105"/>
    <n v="7254384"/>
    <s v="FY23"/>
    <s v="Q1"/>
    <s v="FY23"/>
    <s v="Q3"/>
  </r>
  <r>
    <n v="129"/>
    <s v="El Monte Pipeline No. 2"/>
    <s v="El Monte Pipeline No. 2"/>
    <s v="S10008"/>
    <x v="0"/>
    <s v="Design Bid Build"/>
    <n v="15867067"/>
    <n v="24999951"/>
    <s v="FY23"/>
    <s v="Q2"/>
    <s v="FY23"/>
    <s v="Q4"/>
  </r>
  <r>
    <n v="130"/>
    <s v="Olive St Park Acquisition and Develpment"/>
    <s v="Olive St Park Acquisition and Develpment"/>
    <s v="S10051"/>
    <x v="3"/>
    <s v="Design Bid Build"/>
    <n v="2094200"/>
    <n v="5155585"/>
    <s v="FY23"/>
    <s v="Q1"/>
    <s v="FY23"/>
    <s v="Q3"/>
  </r>
  <r>
    <n v="131"/>
    <s v="Montezuma PPL/Mid City Pipeline Ph 2"/>
    <s v="Montezuma PPL/Mid City Pipeline Ph 2"/>
    <s v="S11026"/>
    <x v="0"/>
    <s v="Design Bid Build"/>
    <n v="50507824"/>
    <n v="62870199"/>
    <s v="FY23"/>
    <s v="Q1"/>
    <s v="FY23"/>
    <s v="Q2"/>
  </r>
  <r>
    <n v="132"/>
    <s v="Salk Neighborhood Park &amp; Joint Use Devel"/>
    <s v="Salk Neighborhood Park &amp; Joint Use Devel"/>
    <s v="S14007"/>
    <x v="3"/>
    <s v="Design Bid Build"/>
    <n v="6567888"/>
    <n v="8787298"/>
    <s v="FY21"/>
    <s v="Q1"/>
    <s v="FY23"/>
    <s v="Q1"/>
  </r>
  <r>
    <n v="133"/>
    <s v="Fire Station 48"/>
    <s v="Fire Station 48"/>
    <s v="S15015"/>
    <x v="10"/>
    <s v="Design Build"/>
    <n v="17137500"/>
    <n v="21091000"/>
    <s v="FY22"/>
    <s v="Q3"/>
    <s v="FY23"/>
    <s v="Q2"/>
  </r>
  <r>
    <n v="134"/>
    <s v="Tecolote Canyon Trunk Sewer Improvement"/>
    <s v="Tecolote Canyon Trunk Sewer Improvement"/>
    <s v="S15020"/>
    <x v="0"/>
    <s v="Design Bid Build"/>
    <n v="40394050"/>
    <n v="48000000"/>
    <s v="FY22"/>
    <s v="Q3"/>
    <s v="FY23"/>
    <s v="Q3"/>
  </r>
  <r>
    <n v="135"/>
    <s v="Olive Grove Community Park ADA Improveme"/>
    <s v="Olive Grove Community Park ADA Improveme"/>
    <s v="S15028"/>
    <x v="3"/>
    <s v="Design Bid Build"/>
    <n v="2498814"/>
    <n v="3702464"/>
    <s v="FY23"/>
    <s v="Q1"/>
    <s v="FY23"/>
    <s v="Q3"/>
  </r>
  <r>
    <n v="136"/>
    <s v="Morena Pipeline"/>
    <s v="Morena Pipeline"/>
    <s v="S16027"/>
    <x v="0"/>
    <s v="Design Bid Build"/>
    <n v="33444875"/>
    <n v="39609023"/>
    <s v="FY23"/>
    <s v="Q1"/>
    <s v="FY23"/>
    <s v="Q2"/>
  </r>
  <r>
    <n v="137"/>
    <s v="Carmel Valley CP - Turf Upgrades"/>
    <s v="Carmel Valley CP - Turf Upgrades"/>
    <s v="S16029"/>
    <x v="3"/>
    <s v="Design Bid Build"/>
    <n v="3468542"/>
    <n v="4774121"/>
    <s v="FY23"/>
    <s v="Q1"/>
    <s v="FY23"/>
    <s v="Q3"/>
  </r>
  <r>
    <n v="138"/>
    <s v="Ocean Air CP Comfort Station &amp; Park Impr"/>
    <s v="Ocean Air CP Comfort Station &amp; Park Impr"/>
    <s v="S16031"/>
    <x v="3"/>
    <s v="Design Bid Build"/>
    <n v="1223021"/>
    <n v="2181793"/>
    <s v="FY23"/>
    <s v="Q1"/>
    <s v="FY23"/>
    <s v="Q3"/>
  </r>
  <r>
    <n v="139"/>
    <s v="Solana Highlands NP-Comfort Station"/>
    <s v="Solana Highlands NP-Comfort Station"/>
    <s v="S16032"/>
    <x v="3"/>
    <s v="Design Bid Build"/>
    <n v="1564900"/>
    <n v="2444542"/>
    <s v="FY23"/>
    <s v="Q1"/>
    <s v="FY23"/>
    <s v="Q3"/>
  </r>
  <r>
    <n v="140"/>
    <s v="Carmel Knoll NP-Comfort Station"/>
    <s v="Carmel Knoll NP-Comfort Station"/>
    <s v="S16033"/>
    <x v="3"/>
    <s v="Design Bid Build"/>
    <n v="587000"/>
    <n v="1409332"/>
    <s v="FY23"/>
    <s v="Q1"/>
    <s v="FY23"/>
    <s v="Q3"/>
  </r>
  <r>
    <n v="141"/>
    <s v="Carmel Grove NP-Comfort Station"/>
    <s v="Carmel Grove NP-Comfort Station"/>
    <s v="S16038"/>
    <x v="3"/>
    <s v="Design Bid Build"/>
    <n v="971019"/>
    <n v="2004242"/>
    <s v="FY23"/>
    <s v="Q1"/>
    <s v="FY23"/>
    <s v="Q3"/>
  </r>
  <r>
    <n v="142"/>
    <s v="Carmel Mission NP Comfort Station Develo"/>
    <s v="Carmel Mission NP Comfort Station Develo"/>
    <s v="S16039"/>
    <x v="3"/>
    <s v="Design Bid Build"/>
    <n v="647900"/>
    <n v="1409733"/>
    <s v="FY23"/>
    <s v="Q1"/>
    <s v="FY23"/>
    <s v="Q3"/>
  </r>
  <r>
    <n v="143"/>
    <s v="Cañon Street Pocket Park"/>
    <s v="Cañon Street Pocket Park"/>
    <s v="S16047"/>
    <x v="3"/>
    <s v="Design Bid Build"/>
    <n v="1574350"/>
    <n v="3199315"/>
    <s v="FY23"/>
    <s v="Q1"/>
    <s v="FY23"/>
    <s v="Q3"/>
  </r>
  <r>
    <n v="144"/>
    <s v="University Avenue Complete Street Phase1"/>
    <s v="University Avenue Complete Street Phase1"/>
    <s v="S18001"/>
    <x v="2"/>
    <s v="Design Bid Build"/>
    <n v="6921000"/>
    <n v="10874460"/>
    <s v="FY21"/>
    <s v="Q3"/>
    <s v="FY23"/>
    <s v="Q2"/>
  </r>
  <r>
    <n v="145"/>
    <s v="Harbor Drive Trunk Sewer"/>
    <s v="Harbor Drive Trunk Sewer"/>
    <s v="S18006"/>
    <x v="0"/>
    <s v="Design Bid Build"/>
    <n v="30987399"/>
    <n v="44200000"/>
    <s v="FY22"/>
    <s v="Q1"/>
    <s v="FY23"/>
    <s v="Q1"/>
  </r>
  <r>
    <n v="146"/>
    <s v="Jerabek Park Improvements"/>
    <s v="Jerabek Park Improvements"/>
    <s v="S20007"/>
    <x v="3"/>
    <s v="Design Bid Build"/>
    <n v="4901192"/>
    <n v="7326450"/>
    <s v="FY23"/>
    <s v="Q1"/>
    <s v="FY23"/>
    <s v="Q3"/>
  </r>
  <r>
    <n v="147"/>
    <s v="Kearny Mesa Facility Improvements"/>
    <s v="Kearny Mesa Facility Improvements"/>
    <s v="S20009"/>
    <x v="11"/>
    <s v="Design Bid Build"/>
    <n v="14864176"/>
    <n v="16421600"/>
    <s v="FY23"/>
    <s v="Q1"/>
    <s v="FY23"/>
    <s v="Q1"/>
  </r>
  <r>
    <n v="148"/>
    <s v="Lakeside Valve Station Replacement"/>
    <s v="Lakeside Valve Station Replacement"/>
    <s v="S22003"/>
    <x v="0"/>
    <s v="Design Bid Build"/>
    <n v="29472882"/>
    <n v="42397105"/>
    <s v="FY23"/>
    <s v="Q1"/>
    <s v="FY23"/>
    <s v="Q3"/>
  </r>
  <r>
    <n v="149"/>
    <s v="Asphalt Overlay Group 2200A"/>
    <s v="Asphalt Overlay Group 2200A"/>
    <s v="TBD1"/>
    <x v="2"/>
    <s v="TBD "/>
    <n v="5000000"/>
    <n v="6000000"/>
    <s v="FY22"/>
    <s v="Q4"/>
    <s v="FY23"/>
    <s v="Q2"/>
  </r>
  <r>
    <n v="150"/>
    <s v="Asphalt Overlay Group 2200B"/>
    <s v="Asphalt Overlay Group 2200B"/>
    <s v="TBD2"/>
    <x v="2"/>
    <s v="TBD "/>
    <n v="5000000"/>
    <n v="6000000"/>
    <s v="FY23"/>
    <s v="Q1"/>
    <s v="FY23"/>
    <s v="Q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4610" applyNumberFormats="0" applyBorderFormats="0" applyFontFormats="0" applyPatternFormats="0" applyAlignmentFormats="0" applyWidthHeightFormats="1" dataCaption="Values" grandTotalCaption="FY 2023 Total" updatedVersion="8" minRefreshableVersion="3" useAutoFormatting="1" itemPrintTitles="1" createdVersion="6" indent="0" outline="1" outlineData="1" multipleFieldFilters="0" rowHeaderCaption="Asset - Managing Department">
  <location ref="A3:C16" firstHeaderRow="0" firstDataRow="1" firstDataCol="1"/>
  <pivotFields count="12">
    <pivotField subtotalTop="0" showAll="0"/>
    <pivotField subtotalTop="0" showAll="0"/>
    <pivotField subtotalTop="0" showAll="0"/>
    <pivotField showAll="0" defaultSubtotal="0"/>
    <pivotField axis="axisRow" subtotalTop="0" showAll="0">
      <items count="52">
        <item m="1" x="25"/>
        <item m="1" x="33"/>
        <item m="1" x="50"/>
        <item m="1" x="21"/>
        <item m="1" x="16"/>
        <item m="1" x="23"/>
        <item m="1" x="20"/>
        <item m="1" x="26"/>
        <item m="1" x="36"/>
        <item m="1" x="42"/>
        <item m="1" x="29"/>
        <item m="1" x="12"/>
        <item m="1" x="13"/>
        <item m="1" x="44"/>
        <item m="1" x="32"/>
        <item m="1" x="49"/>
        <item m="1" x="46"/>
        <item m="1" x="30"/>
        <item m="1" x="48"/>
        <item m="1" x="41"/>
        <item m="1" x="27"/>
        <item m="1" x="28"/>
        <item m="1" x="39"/>
        <item m="1" x="37"/>
        <item m="1" x="34"/>
        <item m="1" x="22"/>
        <item m="1" x="43"/>
        <item x="9"/>
        <item m="1" x="18"/>
        <item m="1" x="24"/>
        <item m="1" x="14"/>
        <item x="0"/>
        <item m="1" x="35"/>
        <item m="1" x="47"/>
        <item x="8"/>
        <item x="7"/>
        <item m="1" x="31"/>
        <item m="1" x="38"/>
        <item m="1" x="19"/>
        <item m="1" x="40"/>
        <item m="1" x="15"/>
        <item m="1" x="45"/>
        <item x="6"/>
        <item m="1" x="17"/>
        <item x="10"/>
        <item x="3"/>
        <item x="11"/>
        <item x="4"/>
        <item x="1"/>
        <item x="2"/>
        <item x="5"/>
        <item t="default"/>
      </items>
    </pivotField>
    <pivotField subtotalTop="0" showAll="0"/>
    <pivotField dataField="1" subtotalTop="0" showAll="0"/>
    <pivotField dataField="1" subtotalTop="0" showAll="0"/>
    <pivotField subtotalTop="0" showAll="0"/>
    <pivotField subtotalTop="0" showAll="0"/>
    <pivotField subtotalTop="0" showAll="0"/>
    <pivotField subtotalTop="0" showAll="0"/>
  </pivotFields>
  <rowFields count="1">
    <field x="4"/>
  </rowFields>
  <rowItems count="13">
    <i>
      <x v="27"/>
    </i>
    <i>
      <x v="31"/>
    </i>
    <i>
      <x v="34"/>
    </i>
    <i>
      <x v="35"/>
    </i>
    <i>
      <x v="42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Fields count="1">
    <field x="-2"/>
  </colFields>
  <colItems count="2">
    <i>
      <x/>
    </i>
    <i i="1">
      <x v="1"/>
    </i>
  </colItems>
  <dataFields count="2">
    <dataField name="Estimated Construction Contract Award" fld="6" baseField="4" baseItem="0"/>
    <dataField name="Estimated Total Project Cost" fld="7" baseField="4" baseItem="0"/>
  </dataFields>
  <formats count="9">
    <format dxfId="23">
      <pivotArea outline="0" collapsedLevelsAreSubtotals="1" fieldPosition="0"/>
    </format>
    <format dxfId="24">
      <pivotArea outline="0" collapsedLevelsAreSubtotals="1" fieldPosition="0"/>
    </format>
    <format dxfId="25">
      <pivotArea outline="0" collapsedLevelsAreSubtotals="1" fieldPosition="0"/>
    </format>
    <format dxfId="26">
      <pivotArea type="all" dataOnly="0" outline="0" fieldPosition="0"/>
    </format>
    <format dxfId="27">
      <pivotArea outline="0" collapsedLevelsAreSubtotals="1" fieldPosition="0"/>
    </format>
    <format dxfId="28">
      <pivotArea field="4" type="button" dataOnly="0" labelOnly="1" outline="0" axis="axisRow" fieldPosition="0"/>
    </format>
    <format dxfId="29">
      <pivotArea dataOnly="0" labelOnly="1" fieldPosition="0">
        <references count="1">
          <reference field="4" count="0"/>
        </references>
      </pivotArea>
    </format>
    <format dxfId="30">
      <pivotArea dataOnly="0" labelOnly="1" grandRow="1" outline="0" fieldPosition="0"/>
    </format>
    <format dxfId="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ecast2" displayName="Forecast2" ref="A1:L151" totalsRowShown="0" headerRowDxfId="22" dataDxfId="21" tableBorderDxfId="20" totalsRowBorderDxfId="19">
  <autoFilter ref="A1:L151" xr:uid="{00000000-0009-0000-0100-000001000000}"/>
  <tableColumns count="12">
    <tableColumn id="2" xr3:uid="{00000000-0010-0000-0000-000002000000}" name="Line Number" totalsRowDxfId="18"/>
    <tableColumn id="17" xr3:uid="{00000000-0010-0000-0000-000011000000}" name="Project Name" totalsRowDxfId="17">
      <calculatedColumnFormula>HYPERLINK("http://cipapp.sandiego.gov/CIPDetail.aspx?ID="&amp;Forecast2[[#This Row],[Project Number]],C2)</calculatedColumnFormula>
    </tableColumn>
    <tableColumn id="4" xr3:uid="{00000000-0010-0000-0000-000004000000}" name="Project Name (Text)" dataDxfId="15" totalsRowDxfId="16"/>
    <tableColumn id="3" xr3:uid="{00000000-0010-0000-0000-000003000000}" name="Project Number" totalsRowDxfId="14"/>
    <tableColumn id="16" xr3:uid="{00000000-0010-0000-0000-000010000000}" name="Asset Managing Department" totalsRowDxfId="13"/>
    <tableColumn id="5" xr3:uid="{00000000-0010-0000-0000-000005000000}" name="Contract Type" totalsRowDxfId="12"/>
    <tableColumn id="8" xr3:uid="{00000000-0010-0000-0000-000008000000}" name="Estimated Total Contract Cost ($)" dataDxfId="10" totalsRowDxfId="11"/>
    <tableColumn id="9" xr3:uid="{00000000-0010-0000-0000-000009000000}" name="Estimated Total Project Cost ($)" dataDxfId="8" totalsRowDxfId="9"/>
    <tableColumn id="14" xr3:uid="{00000000-0010-0000-0000-00000E000000}" name="Fiscal Year Advertising" dataDxfId="6" totalsRowDxfId="7"/>
    <tableColumn id="15" xr3:uid="{00000000-0010-0000-0000-00000F000000}" name="Quarter Advertising" dataDxfId="4" totalsRowDxfId="5"/>
    <tableColumn id="12" xr3:uid="{00000000-0010-0000-0000-00000C000000}" name="Fiscal Year Awarding" dataDxfId="2" totalsRowDxfId="3"/>
    <tableColumn id="13" xr3:uid="{00000000-0010-0000-0000-00000D000000}" name="Quarter Awarding" dataDxfId="0" totalsRowDxfId="1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2"/>
  <sheetViews>
    <sheetView tabSelected="1" zoomScale="80" zoomScaleNormal="80" workbookViewId="0">
      <selection activeCell="J151" sqref="J151"/>
    </sheetView>
  </sheetViews>
  <sheetFormatPr defaultRowHeight="15"/>
  <cols>
    <col min="1" max="1" width="15.5703125" style="5" customWidth="1"/>
    <col min="2" max="2" width="52.140625" style="5" bestFit="1" customWidth="1"/>
    <col min="3" max="3" width="62.5703125" hidden="1" customWidth="1"/>
    <col min="4" max="4" width="15.5703125" style="6" customWidth="1"/>
    <col min="5" max="5" width="39.28515625" style="6" bestFit="1" customWidth="1"/>
    <col min="6" max="6" width="44.28515625" bestFit="1" customWidth="1"/>
    <col min="7" max="7" width="25.5703125" style="5" customWidth="1"/>
    <col min="8" max="8" width="25.5703125" style="4" customWidth="1"/>
    <col min="9" max="9" width="19.140625" style="7" bestFit="1" customWidth="1"/>
    <col min="10" max="10" width="19.140625" bestFit="1" customWidth="1"/>
    <col min="11" max="11" width="18" style="7" bestFit="1" customWidth="1"/>
    <col min="12" max="12" width="16.7109375" bestFit="1" customWidth="1"/>
    <col min="13" max="13" width="17.28515625" customWidth="1"/>
    <col min="14" max="14" width="22.140625" bestFit="1" customWidth="1"/>
  </cols>
  <sheetData>
    <row r="1" spans="1:12" s="1" customFormat="1" ht="39.75" customHeight="1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10" t="s">
        <v>5</v>
      </c>
      <c r="G1" s="11" t="s">
        <v>6</v>
      </c>
      <c r="H1" s="11" t="s">
        <v>7</v>
      </c>
      <c r="I1" s="12" t="s">
        <v>8</v>
      </c>
      <c r="J1" s="11" t="s">
        <v>9</v>
      </c>
      <c r="K1" s="12" t="s">
        <v>10</v>
      </c>
      <c r="L1" s="11" t="s">
        <v>11</v>
      </c>
    </row>
    <row r="2" spans="1:12" ht="14.25" customHeight="1">
      <c r="A2" s="2">
        <v>1</v>
      </c>
      <c r="B2" s="8" t="str">
        <f>HYPERLINK("http://cipapp.sandiego.gov/CIPDetail.aspx?ID="&amp;Forecast2[[#This Row],[Project Number]],C2)</f>
        <v>Sewer &amp; AC Water Group 794 (S)</v>
      </c>
      <c r="C2" s="3" t="s">
        <v>12</v>
      </c>
      <c r="D2" s="20" t="s">
        <v>13</v>
      </c>
      <c r="E2" s="3" t="s">
        <v>14</v>
      </c>
      <c r="F2" s="3" t="s">
        <v>15</v>
      </c>
      <c r="G2" s="24">
        <v>6263573</v>
      </c>
      <c r="H2" s="23">
        <v>9031869</v>
      </c>
      <c r="I2" s="23" t="s">
        <v>16</v>
      </c>
      <c r="J2" s="23" t="s">
        <v>17</v>
      </c>
      <c r="K2" s="23" t="s">
        <v>16</v>
      </c>
      <c r="L2" s="23" t="s">
        <v>18</v>
      </c>
    </row>
    <row r="3" spans="1:12">
      <c r="A3" s="2">
        <f t="shared" ref="A3:A34" si="0">A2+1</f>
        <v>2</v>
      </c>
      <c r="B3" s="8" t="str">
        <f>HYPERLINK("http://cipapp.sandiego.gov/CIPDetail.aspx?ID="&amp;Forecast2[[#This Row],[Project Number]],C3)</f>
        <v>Sewer Group 806</v>
      </c>
      <c r="C3" s="3" t="s">
        <v>19</v>
      </c>
      <c r="D3" s="20" t="s">
        <v>20</v>
      </c>
      <c r="E3" s="3" t="s">
        <v>14</v>
      </c>
      <c r="F3" s="3" t="s">
        <v>15</v>
      </c>
      <c r="G3" s="24">
        <v>1224989</v>
      </c>
      <c r="H3" s="23">
        <v>1941558</v>
      </c>
      <c r="I3" s="23" t="s">
        <v>16</v>
      </c>
      <c r="J3" s="23" t="s">
        <v>17</v>
      </c>
      <c r="K3" s="23" t="s">
        <v>16</v>
      </c>
      <c r="L3" s="23" t="s">
        <v>21</v>
      </c>
    </row>
    <row r="4" spans="1:12">
      <c r="A4" s="2">
        <f t="shared" si="0"/>
        <v>3</v>
      </c>
      <c r="B4" s="8" t="str">
        <f>HYPERLINK("http://cipapp.sandiego.gov/CIPDetail.aspx?ID="&amp;Forecast2[[#This Row],[Project Number]],C4)</f>
        <v>Bannock Ave Streetscape Enhancements</v>
      </c>
      <c r="C4" s="3" t="s">
        <v>22</v>
      </c>
      <c r="D4" s="20" t="s">
        <v>23</v>
      </c>
      <c r="E4" s="3" t="s">
        <v>24</v>
      </c>
      <c r="F4" s="3" t="s">
        <v>15</v>
      </c>
      <c r="G4" s="24">
        <v>2349225</v>
      </c>
      <c r="H4" s="23">
        <v>4311965</v>
      </c>
      <c r="I4" s="23" t="s">
        <v>16</v>
      </c>
      <c r="J4" s="23" t="s">
        <v>17</v>
      </c>
      <c r="K4" s="23" t="s">
        <v>16</v>
      </c>
      <c r="L4" s="23" t="s">
        <v>18</v>
      </c>
    </row>
    <row r="5" spans="1:12">
      <c r="A5" s="2">
        <f t="shared" si="0"/>
        <v>4</v>
      </c>
      <c r="B5" s="8" t="str">
        <f>HYPERLINK("http://cipapp.sandiego.gov/CIPDetail.aspx?ID="&amp;Forecast2[[#This Row],[Project Number]],C5)</f>
        <v>Water Group Job 952</v>
      </c>
      <c r="C5" s="3" t="s">
        <v>25</v>
      </c>
      <c r="D5" s="20" t="s">
        <v>26</v>
      </c>
      <c r="E5" s="3" t="s">
        <v>14</v>
      </c>
      <c r="F5" s="3" t="s">
        <v>15</v>
      </c>
      <c r="G5" s="24">
        <v>8600407</v>
      </c>
      <c r="H5" s="23">
        <v>11080627</v>
      </c>
      <c r="I5" s="23" t="s">
        <v>16</v>
      </c>
      <c r="J5" s="23" t="s">
        <v>17</v>
      </c>
      <c r="K5" s="23" t="s">
        <v>16</v>
      </c>
      <c r="L5" s="23" t="s">
        <v>27</v>
      </c>
    </row>
    <row r="6" spans="1:12">
      <c r="A6" s="2">
        <f t="shared" si="0"/>
        <v>5</v>
      </c>
      <c r="B6" s="8" t="str">
        <f>HYPERLINK("http://cipapp.sandiego.gov/CIPDetail.aspx?ID="&amp;Forecast2[[#This Row],[Project Number]],C6)</f>
        <v>Maple Canyon Restoration - Phases 1 &amp; 2</v>
      </c>
      <c r="C6" s="3" t="s">
        <v>28</v>
      </c>
      <c r="D6" s="19" t="s">
        <v>29</v>
      </c>
      <c r="E6" s="3" t="s">
        <v>24</v>
      </c>
      <c r="F6" s="3" t="s">
        <v>15</v>
      </c>
      <c r="G6" s="24">
        <v>9504293</v>
      </c>
      <c r="H6" s="23">
        <v>16876997</v>
      </c>
      <c r="I6" s="23" t="s">
        <v>16</v>
      </c>
      <c r="J6" s="23" t="s">
        <v>17</v>
      </c>
      <c r="K6" s="23" t="s">
        <v>16</v>
      </c>
      <c r="L6" s="23" t="s">
        <v>18</v>
      </c>
    </row>
    <row r="7" spans="1:12">
      <c r="A7" s="2">
        <f t="shared" si="0"/>
        <v>6</v>
      </c>
      <c r="B7" s="8" t="str">
        <f>HYPERLINK("http://cipapp.sandiego.gov/CIPDetail.aspx?ID="&amp;Forecast2[[#This Row],[Project Number]],C7)</f>
        <v>Highland &amp; Monroe Aves Storm Drain Repl</v>
      </c>
      <c r="C7" s="3" t="s">
        <v>30</v>
      </c>
      <c r="D7" s="20" t="s">
        <v>31</v>
      </c>
      <c r="E7" s="3" t="s">
        <v>24</v>
      </c>
      <c r="F7" s="3" t="s">
        <v>15</v>
      </c>
      <c r="G7" s="24">
        <v>1930000</v>
      </c>
      <c r="H7" s="23">
        <v>3908645</v>
      </c>
      <c r="I7" s="23" t="s">
        <v>16</v>
      </c>
      <c r="J7" s="23" t="s">
        <v>17</v>
      </c>
      <c r="K7" s="23" t="s">
        <v>16</v>
      </c>
      <c r="L7" s="23" t="s">
        <v>18</v>
      </c>
    </row>
    <row r="8" spans="1:12">
      <c r="A8" s="2">
        <f t="shared" si="0"/>
        <v>7</v>
      </c>
      <c r="B8" s="8" t="str">
        <f>HYPERLINK("http://cipapp.sandiego.gov/CIPDetail.aspx?ID="&amp;Forecast2[[#This Row],[Project Number]],C8)</f>
        <v>Signal Mods in Barrio Logan</v>
      </c>
      <c r="C8" s="3" t="s">
        <v>32</v>
      </c>
      <c r="D8" s="17" t="s">
        <v>33</v>
      </c>
      <c r="E8" s="3" t="s">
        <v>34</v>
      </c>
      <c r="F8" s="3" t="s">
        <v>15</v>
      </c>
      <c r="G8" s="24">
        <v>509000</v>
      </c>
      <c r="H8" s="23">
        <v>698400</v>
      </c>
      <c r="I8" s="23" t="s">
        <v>16</v>
      </c>
      <c r="J8" s="23" t="s">
        <v>27</v>
      </c>
      <c r="K8" s="23" t="s">
        <v>16</v>
      </c>
      <c r="L8" s="23" t="s">
        <v>18</v>
      </c>
    </row>
    <row r="9" spans="1:12">
      <c r="A9" s="2">
        <f t="shared" si="0"/>
        <v>8</v>
      </c>
      <c r="B9" s="8" t="str">
        <f>HYPERLINK("http://cipapp.sandiego.gov/CIPDetail.aspx?ID="&amp;Forecast2[[#This Row],[Project Number]],C9)</f>
        <v>Sewer Group 836</v>
      </c>
      <c r="C9" s="3" t="s">
        <v>35</v>
      </c>
      <c r="D9" s="17" t="s">
        <v>36</v>
      </c>
      <c r="E9" s="3" t="s">
        <v>14</v>
      </c>
      <c r="F9" s="3" t="s">
        <v>15</v>
      </c>
      <c r="G9" s="24">
        <v>4500000</v>
      </c>
      <c r="H9" s="23">
        <v>8636485</v>
      </c>
      <c r="I9" s="23" t="s">
        <v>16</v>
      </c>
      <c r="J9" s="23" t="s">
        <v>27</v>
      </c>
      <c r="K9" s="23" t="s">
        <v>16</v>
      </c>
      <c r="L9" s="23" t="s">
        <v>21</v>
      </c>
    </row>
    <row r="10" spans="1:12">
      <c r="A10" s="2">
        <f t="shared" si="0"/>
        <v>9</v>
      </c>
      <c r="B10" s="8" t="str">
        <f>HYPERLINK("http://cipapp.sandiego.gov/CIPDetail.aspx?ID="&amp;Forecast2[[#This Row],[Project Number]],C10)</f>
        <v>31st St &amp; Market St School Traffic Sgnal</v>
      </c>
      <c r="C10" s="3" t="s">
        <v>37</v>
      </c>
      <c r="D10" s="17" t="s">
        <v>38</v>
      </c>
      <c r="E10" s="3" t="s">
        <v>34</v>
      </c>
      <c r="F10" s="3" t="s">
        <v>15</v>
      </c>
      <c r="G10" s="24">
        <v>438900</v>
      </c>
      <c r="H10" s="23">
        <v>777000</v>
      </c>
      <c r="I10" s="23" t="s">
        <v>16</v>
      </c>
      <c r="J10" s="23" t="s">
        <v>17</v>
      </c>
      <c r="K10" s="23" t="s">
        <v>16</v>
      </c>
      <c r="L10" s="23" t="s">
        <v>18</v>
      </c>
    </row>
    <row r="11" spans="1:12">
      <c r="A11" s="2">
        <f t="shared" si="0"/>
        <v>10</v>
      </c>
      <c r="B11" s="8" t="str">
        <f>HYPERLINK("http://cipapp.sandiego.gov/CIPDetail.aspx?ID="&amp;Forecast2[[#This Row],[Project Number]],C11)</f>
        <v>Morena Bl &amp; W. Bernardo Medians</v>
      </c>
      <c r="C11" s="3" t="s">
        <v>39</v>
      </c>
      <c r="D11" s="21" t="s">
        <v>40</v>
      </c>
      <c r="E11" s="3" t="s">
        <v>34</v>
      </c>
      <c r="F11" s="3" t="s">
        <v>41</v>
      </c>
      <c r="G11" s="24">
        <v>213500</v>
      </c>
      <c r="H11" s="23">
        <v>433261</v>
      </c>
      <c r="I11" s="23" t="s">
        <v>16</v>
      </c>
      <c r="J11" s="23" t="s">
        <v>17</v>
      </c>
      <c r="K11" s="23" t="s">
        <v>16</v>
      </c>
      <c r="L11" s="23" t="s">
        <v>18</v>
      </c>
    </row>
    <row r="12" spans="1:12">
      <c r="A12" s="2">
        <f t="shared" si="0"/>
        <v>11</v>
      </c>
      <c r="B12" s="8" t="str">
        <f>HYPERLINK("http://cipapp.sandiego.gov/CIPDetail.aspx?ID="&amp;Forecast2[[#This Row],[Project Number]],C12)</f>
        <v>Logan Heights LID (South)</v>
      </c>
      <c r="C12" s="25" t="s">
        <v>42</v>
      </c>
      <c r="D12" s="6" t="s">
        <v>43</v>
      </c>
      <c r="E12" s="6" t="s">
        <v>24</v>
      </c>
      <c r="F12" t="s">
        <v>15</v>
      </c>
      <c r="G12" s="27">
        <v>3705000</v>
      </c>
      <c r="H12" s="29">
        <v>5700000</v>
      </c>
      <c r="I12" s="23" t="s">
        <v>16</v>
      </c>
      <c r="J12" s="23" t="s">
        <v>17</v>
      </c>
      <c r="K12" s="23" t="s">
        <v>16</v>
      </c>
      <c r="L12" s="23" t="s">
        <v>18</v>
      </c>
    </row>
    <row r="13" spans="1:12">
      <c r="A13" s="2">
        <f t="shared" si="0"/>
        <v>12</v>
      </c>
      <c r="B13" s="8" t="str">
        <f>HYPERLINK("http://cipapp.sandiego.gov/CIPDetail.aspx?ID="&amp;Forecast2[[#This Row],[Project Number]],C13)</f>
        <v>Pacific Beach TS Interconnect Upgrade</v>
      </c>
      <c r="C13" s="26" t="s">
        <v>44</v>
      </c>
      <c r="D13" s="3" t="s">
        <v>45</v>
      </c>
      <c r="E13" s="3" t="s">
        <v>34</v>
      </c>
      <c r="F13" s="3" t="s">
        <v>46</v>
      </c>
      <c r="G13" s="28">
        <v>933030</v>
      </c>
      <c r="H13" s="28">
        <v>1841619</v>
      </c>
      <c r="I13" s="23" t="s">
        <v>16</v>
      </c>
      <c r="J13" s="23" t="s">
        <v>18</v>
      </c>
      <c r="K13" s="23" t="s">
        <v>16</v>
      </c>
      <c r="L13" s="23" t="s">
        <v>18</v>
      </c>
    </row>
    <row r="14" spans="1:12">
      <c r="A14" s="2">
        <f t="shared" si="0"/>
        <v>13</v>
      </c>
      <c r="B14" s="8" t="str">
        <f>HYPERLINK("http://cipapp.sandiego.gov/CIPDetail.aspx?ID="&amp;Forecast2[[#This Row],[Project Number]],C14)</f>
        <v>Morena Conveyance Middle</v>
      </c>
      <c r="C14" s="26" t="s">
        <v>47</v>
      </c>
      <c r="D14" s="3" t="s">
        <v>48</v>
      </c>
      <c r="E14" s="3" t="s">
        <v>14</v>
      </c>
      <c r="F14" s="3" t="s">
        <v>15</v>
      </c>
      <c r="G14" s="28">
        <v>56719052</v>
      </c>
      <c r="H14" s="28">
        <v>71351280</v>
      </c>
      <c r="I14" s="23" t="s">
        <v>49</v>
      </c>
      <c r="J14" s="23" t="s">
        <v>27</v>
      </c>
      <c r="K14" s="23" t="s">
        <v>16</v>
      </c>
      <c r="L14" s="23" t="s">
        <v>17</v>
      </c>
    </row>
    <row r="15" spans="1:12">
      <c r="A15" s="2">
        <f t="shared" si="0"/>
        <v>14</v>
      </c>
      <c r="B15" s="8" t="str">
        <f>HYPERLINK("http://cipapp.sandiego.gov/CIPDetail.aspx?ID="&amp;Forecast2[[#This Row],[Project Number]],C15)</f>
        <v>Morena Conveyance Southern</v>
      </c>
      <c r="C15" s="3" t="s">
        <v>50</v>
      </c>
      <c r="D15" s="19" t="s">
        <v>51</v>
      </c>
      <c r="E15" s="3" t="s">
        <v>14</v>
      </c>
      <c r="F15" s="3" t="s">
        <v>15</v>
      </c>
      <c r="G15" s="24">
        <v>60077353</v>
      </c>
      <c r="H15" s="23">
        <v>73727680</v>
      </c>
      <c r="I15" s="23" t="s">
        <v>49</v>
      </c>
      <c r="J15" s="23" t="s">
        <v>27</v>
      </c>
      <c r="K15" s="23" t="s">
        <v>16</v>
      </c>
      <c r="L15" s="23" t="s">
        <v>17</v>
      </c>
    </row>
    <row r="16" spans="1:12">
      <c r="A16" s="2">
        <f t="shared" si="0"/>
        <v>15</v>
      </c>
      <c r="B16" s="8" t="str">
        <f>HYPERLINK("http://cipapp.sandiego.gov/CIPDetail.aspx?ID="&amp;Forecast2[[#This Row],[Project Number]],C16)</f>
        <v>Tecolote Cyn GC Water Conn</v>
      </c>
      <c r="C16" s="3" t="s">
        <v>52</v>
      </c>
      <c r="D16" s="20" t="s">
        <v>53</v>
      </c>
      <c r="E16" s="3" t="s">
        <v>14</v>
      </c>
      <c r="F16" s="3" t="s">
        <v>15</v>
      </c>
      <c r="G16" s="24">
        <v>450000</v>
      </c>
      <c r="H16" s="24">
        <v>525500</v>
      </c>
      <c r="I16" s="23" t="s">
        <v>16</v>
      </c>
      <c r="J16" s="23" t="s">
        <v>17</v>
      </c>
      <c r="K16" s="23" t="s">
        <v>16</v>
      </c>
      <c r="L16" s="23" t="s">
        <v>18</v>
      </c>
    </row>
    <row r="17" spans="1:12">
      <c r="A17" s="2">
        <f t="shared" si="0"/>
        <v>16</v>
      </c>
      <c r="B17" s="8" t="str">
        <f>HYPERLINK("http://cipapp.sandiego.gov/CIPDetail.aspx?ID="&amp;Forecast2[[#This Row],[Project Number]],C17)</f>
        <v>College Areas Swr &amp; AC Wtr Main Repl (W)</v>
      </c>
      <c r="C17" s="26" t="s">
        <v>54</v>
      </c>
      <c r="D17" s="3" t="s">
        <v>55</v>
      </c>
      <c r="E17" s="3" t="s">
        <v>14</v>
      </c>
      <c r="F17" s="3" t="s">
        <v>15</v>
      </c>
      <c r="G17" s="28">
        <v>1438500</v>
      </c>
      <c r="H17" s="28">
        <v>1990000</v>
      </c>
      <c r="I17" s="23" t="s">
        <v>49</v>
      </c>
      <c r="J17" s="23" t="s">
        <v>18</v>
      </c>
      <c r="K17" s="23" t="s">
        <v>16</v>
      </c>
      <c r="L17" s="23" t="s">
        <v>17</v>
      </c>
    </row>
    <row r="18" spans="1:12">
      <c r="A18" s="2">
        <f t="shared" si="0"/>
        <v>17</v>
      </c>
      <c r="B18" s="8" t="str">
        <f>HYPERLINK("http://cipapp.sandiego.gov/CIPDetail.aspx?ID="&amp;Forecast2[[#This Row],[Project Number]],C18)</f>
        <v>College Areas Swr &amp; AC Wtr Main Repl (S)</v>
      </c>
      <c r="C18" s="26" t="s">
        <v>56</v>
      </c>
      <c r="D18" s="3" t="s">
        <v>57</v>
      </c>
      <c r="E18" s="3" t="s">
        <v>14</v>
      </c>
      <c r="F18" s="3" t="s">
        <v>15</v>
      </c>
      <c r="G18" s="28">
        <v>11974030</v>
      </c>
      <c r="H18" s="28">
        <v>13036155</v>
      </c>
      <c r="I18" s="23" t="s">
        <v>49</v>
      </c>
      <c r="J18" s="23" t="s">
        <v>18</v>
      </c>
      <c r="K18" s="23" t="s">
        <v>16</v>
      </c>
      <c r="L18" s="23" t="s">
        <v>17</v>
      </c>
    </row>
    <row r="19" spans="1:12">
      <c r="A19" s="2">
        <f t="shared" si="0"/>
        <v>18</v>
      </c>
      <c r="B19" s="8" t="str">
        <f>HYPERLINK("http://cipapp.sandiego.gov/CIPDetail.aspx?ID="&amp;Forecast2[[#This Row],[Project Number]],C19)</f>
        <v>Sewer &amp; AC Water Group 794 (W)</v>
      </c>
      <c r="C19" s="26" t="s">
        <v>58</v>
      </c>
      <c r="D19" s="3" t="s">
        <v>59</v>
      </c>
      <c r="E19" s="3" t="s">
        <v>14</v>
      </c>
      <c r="F19" s="3" t="s">
        <v>15</v>
      </c>
      <c r="G19" s="28">
        <v>2750698</v>
      </c>
      <c r="H19" s="28">
        <v>3031698</v>
      </c>
      <c r="I19" s="23" t="s">
        <v>16</v>
      </c>
      <c r="J19" s="23" t="s">
        <v>17</v>
      </c>
      <c r="K19" s="23" t="s">
        <v>16</v>
      </c>
      <c r="L19" s="23" t="s">
        <v>27</v>
      </c>
    </row>
    <row r="20" spans="1:12">
      <c r="A20" s="2">
        <f t="shared" si="0"/>
        <v>19</v>
      </c>
      <c r="B20" s="8" t="str">
        <f>HYPERLINK("http://cipapp.sandiego.gov/CIPDetail.aspx?ID="&amp;Forecast2[[#This Row],[Project Number]],C20)</f>
        <v>Southcrest Green Infrastructure (GI)</v>
      </c>
      <c r="C20" s="26" t="s">
        <v>60</v>
      </c>
      <c r="D20" s="3" t="s">
        <v>61</v>
      </c>
      <c r="E20" s="3" t="s">
        <v>24</v>
      </c>
      <c r="F20" s="3" t="s">
        <v>15</v>
      </c>
      <c r="G20" s="28">
        <v>2646000</v>
      </c>
      <c r="H20" s="28">
        <v>4000000</v>
      </c>
      <c r="I20" s="23" t="s">
        <v>16</v>
      </c>
      <c r="J20" s="23" t="s">
        <v>17</v>
      </c>
      <c r="K20" s="23" t="s">
        <v>16</v>
      </c>
      <c r="L20" s="23" t="s">
        <v>18</v>
      </c>
    </row>
    <row r="21" spans="1:12">
      <c r="A21" s="2">
        <f t="shared" si="0"/>
        <v>20</v>
      </c>
      <c r="B21" s="8" t="str">
        <f>HYPERLINK("http://cipapp.sandiego.gov/CIPDetail.aspx?ID="&amp;Forecast2[[#This Row],[Project Number]],C21)</f>
        <v>Mira Mesa South Storm Drain Replacement</v>
      </c>
      <c r="C21" s="26" t="s">
        <v>62</v>
      </c>
      <c r="D21" s="3" t="s">
        <v>63</v>
      </c>
      <c r="E21" s="3" t="s">
        <v>24</v>
      </c>
      <c r="F21" s="3" t="s">
        <v>15</v>
      </c>
      <c r="G21" s="28">
        <v>604000</v>
      </c>
      <c r="H21" s="28">
        <v>1495000</v>
      </c>
      <c r="I21" s="23" t="s">
        <v>49</v>
      </c>
      <c r="J21" s="23" t="s">
        <v>21</v>
      </c>
      <c r="K21" s="23" t="s">
        <v>16</v>
      </c>
      <c r="L21" s="23" t="s">
        <v>27</v>
      </c>
    </row>
    <row r="22" spans="1:12">
      <c r="A22" s="2">
        <f t="shared" si="0"/>
        <v>21</v>
      </c>
      <c r="B22" s="8" t="str">
        <f>HYPERLINK("http://cipapp.sandiego.gov/CIPDetail.aspx?ID="&amp;Forecast2[[#This Row],[Project Number]],C22)</f>
        <v>Murphy Canyon Trunk Sewer Repair/Rehab</v>
      </c>
      <c r="C22" s="26" t="s">
        <v>64</v>
      </c>
      <c r="D22" s="3" t="s">
        <v>65</v>
      </c>
      <c r="E22" s="3" t="s">
        <v>14</v>
      </c>
      <c r="F22" s="3" t="s">
        <v>15</v>
      </c>
      <c r="G22" s="28">
        <v>29600000</v>
      </c>
      <c r="H22" s="28">
        <v>39072000</v>
      </c>
      <c r="I22" s="23" t="s">
        <v>16</v>
      </c>
      <c r="J22" s="23" t="s">
        <v>17</v>
      </c>
      <c r="K22" s="23" t="s">
        <v>16</v>
      </c>
      <c r="L22" s="23" t="s">
        <v>18</v>
      </c>
    </row>
    <row r="23" spans="1:12">
      <c r="A23" s="2">
        <f t="shared" si="0"/>
        <v>22</v>
      </c>
      <c r="B23" s="8" t="str">
        <f>HYPERLINK("http://cipapp.sandiego.gov/CIPDetail.aspx?ID="&amp;Forecast2[[#This Row],[Project Number]],C23)</f>
        <v>Citywide Street Lights Group 1701</v>
      </c>
      <c r="C23" s="3" t="s">
        <v>66</v>
      </c>
      <c r="D23" s="19" t="s">
        <v>67</v>
      </c>
      <c r="E23" s="3" t="s">
        <v>34</v>
      </c>
      <c r="F23" s="3" t="s">
        <v>15</v>
      </c>
      <c r="G23" s="24">
        <v>419500</v>
      </c>
      <c r="H23" s="23">
        <v>705600</v>
      </c>
      <c r="I23" s="23" t="s">
        <v>68</v>
      </c>
      <c r="J23" s="23" t="s">
        <v>21</v>
      </c>
      <c r="K23" s="23" t="s">
        <v>16</v>
      </c>
      <c r="L23" s="23" t="s">
        <v>27</v>
      </c>
    </row>
    <row r="24" spans="1:12">
      <c r="A24" s="2">
        <f t="shared" si="0"/>
        <v>23</v>
      </c>
      <c r="B24" s="8" t="str">
        <f>HYPERLINK("http://cipapp.sandiego.gov/CIPDetail.aspx?ID="&amp;Forecast2[[#This Row],[Project Number]],C24)</f>
        <v>Citywide Street Lights Group 1702</v>
      </c>
      <c r="C24" s="3" t="s">
        <v>69</v>
      </c>
      <c r="D24" s="20" t="s">
        <v>70</v>
      </c>
      <c r="E24" s="3" t="s">
        <v>34</v>
      </c>
      <c r="F24" s="3" t="s">
        <v>15</v>
      </c>
      <c r="G24" s="24">
        <v>458844</v>
      </c>
      <c r="H24" s="23">
        <v>749144</v>
      </c>
      <c r="I24" s="23" t="s">
        <v>68</v>
      </c>
      <c r="J24" s="23" t="s">
        <v>21</v>
      </c>
      <c r="K24" s="23" t="s">
        <v>16</v>
      </c>
      <c r="L24" s="23" t="s">
        <v>17</v>
      </c>
    </row>
    <row r="25" spans="1:12">
      <c r="A25" s="2">
        <f t="shared" si="0"/>
        <v>24</v>
      </c>
      <c r="B25" s="8" t="str">
        <f>HYPERLINK("http://cipapp.sandiego.gov/CIPDetail.aspx?ID="&amp;Forecast2[[#This Row],[Project Number]],C25)</f>
        <v>70th-Alvarado to Saranac-Sidewalk</v>
      </c>
      <c r="C25" s="3" t="s">
        <v>71</v>
      </c>
      <c r="D25" s="19" t="s">
        <v>72</v>
      </c>
      <c r="E25" s="3" t="s">
        <v>34</v>
      </c>
      <c r="F25" s="3" t="s">
        <v>15</v>
      </c>
      <c r="G25" s="24">
        <v>304425</v>
      </c>
      <c r="H25" s="23">
        <v>647825</v>
      </c>
      <c r="I25" s="23" t="s">
        <v>16</v>
      </c>
      <c r="J25" s="23" t="s">
        <v>17</v>
      </c>
      <c r="K25" s="23" t="s">
        <v>16</v>
      </c>
      <c r="L25" s="23" t="s">
        <v>27</v>
      </c>
    </row>
    <row r="26" spans="1:12">
      <c r="A26" s="2">
        <f t="shared" si="0"/>
        <v>25</v>
      </c>
      <c r="B26" s="8" t="str">
        <f>HYPERLINK("http://cipapp.sandiego.gov/CIPDetail.aspx?ID="&amp;Forecast2[[#This Row],[Project Number]],C26)</f>
        <v>Fanuel St III (Grand-PB Dr) Rd Imp UU188</v>
      </c>
      <c r="C26" s="3" t="s">
        <v>73</v>
      </c>
      <c r="D26" s="19" t="s">
        <v>74</v>
      </c>
      <c r="E26" s="3" t="s">
        <v>34</v>
      </c>
      <c r="F26" s="3" t="s">
        <v>15</v>
      </c>
      <c r="G26" s="24">
        <v>167553</v>
      </c>
      <c r="H26" s="23">
        <v>390064</v>
      </c>
      <c r="I26" s="23" t="s">
        <v>16</v>
      </c>
      <c r="J26" s="23" t="s">
        <v>17</v>
      </c>
      <c r="K26" s="23" t="s">
        <v>16</v>
      </c>
      <c r="L26" s="23" t="s">
        <v>18</v>
      </c>
    </row>
    <row r="27" spans="1:12">
      <c r="A27" s="2">
        <f t="shared" si="0"/>
        <v>26</v>
      </c>
      <c r="B27" s="8" t="str">
        <f>HYPERLINK("http://cipapp.sandiego.gov/CIPDetail.aspx?ID="&amp;Forecast2[[#This Row],[Project Number]],C27)</f>
        <v>San Vicente PH I-II Rd Imp UU505-UU506</v>
      </c>
      <c r="C27" s="3" t="s">
        <v>75</v>
      </c>
      <c r="D27" s="20" t="s">
        <v>76</v>
      </c>
      <c r="E27" s="3" t="s">
        <v>34</v>
      </c>
      <c r="F27" s="3" t="s">
        <v>15</v>
      </c>
      <c r="G27" s="24">
        <v>829053</v>
      </c>
      <c r="H27" s="23">
        <v>1175516</v>
      </c>
      <c r="I27" s="23" t="s">
        <v>16</v>
      </c>
      <c r="J27" s="23" t="s">
        <v>17</v>
      </c>
      <c r="K27" s="23" t="s">
        <v>16</v>
      </c>
      <c r="L27" s="23" t="s">
        <v>18</v>
      </c>
    </row>
    <row r="28" spans="1:12">
      <c r="A28" s="2">
        <f t="shared" si="0"/>
        <v>27</v>
      </c>
      <c r="B28" s="8" t="str">
        <f>HYPERLINK("http://cipapp.sandiego.gov/CIPDetail.aspx?ID="&amp;Forecast2[[#This Row],[Project Number]],C28)</f>
        <v>North Park Mini Park Ped Improvements</v>
      </c>
      <c r="C28" s="3" t="s">
        <v>77</v>
      </c>
      <c r="D28" s="19" t="s">
        <v>78</v>
      </c>
      <c r="E28" s="3" t="s">
        <v>34</v>
      </c>
      <c r="F28" s="3" t="s">
        <v>15</v>
      </c>
      <c r="G28" s="24">
        <v>1897373</v>
      </c>
      <c r="H28" s="23">
        <v>2995600</v>
      </c>
      <c r="I28" s="23" t="s">
        <v>16</v>
      </c>
      <c r="J28" s="23" t="s">
        <v>17</v>
      </c>
      <c r="K28" s="23" t="s">
        <v>16</v>
      </c>
      <c r="L28" s="23" t="s">
        <v>18</v>
      </c>
    </row>
    <row r="29" spans="1:12">
      <c r="A29" s="2">
        <f t="shared" si="0"/>
        <v>28</v>
      </c>
      <c r="B29" s="8" t="str">
        <f>HYPERLINK("http://cipapp.sandiego.gov/CIPDetail.aspx?ID="&amp;Forecast2[[#This Row],[Project Number]],C29)</f>
        <v>Kensington Hts #2 Series Circuit Upgrade</v>
      </c>
      <c r="C29" s="3" t="s">
        <v>79</v>
      </c>
      <c r="D29" s="20" t="s">
        <v>80</v>
      </c>
      <c r="E29" s="3" t="s">
        <v>34</v>
      </c>
      <c r="F29" s="3" t="s">
        <v>15</v>
      </c>
      <c r="G29" s="24">
        <v>2321000</v>
      </c>
      <c r="H29" s="23">
        <v>2800000</v>
      </c>
      <c r="I29" s="23" t="s">
        <v>16</v>
      </c>
      <c r="J29" s="23" t="s">
        <v>17</v>
      </c>
      <c r="K29" s="23" t="s">
        <v>16</v>
      </c>
      <c r="L29" s="23" t="s">
        <v>17</v>
      </c>
    </row>
    <row r="30" spans="1:12">
      <c r="A30" s="2">
        <f t="shared" si="0"/>
        <v>29</v>
      </c>
      <c r="B30" s="8" t="str">
        <f>HYPERLINK("http://cipapp.sandiego.gov/CIPDetail.aspx?ID="&amp;Forecast2[[#This Row],[Project Number]],C30)</f>
        <v>Street Reconstruction Group 1801</v>
      </c>
      <c r="C30" s="3" t="s">
        <v>81</v>
      </c>
      <c r="D30" s="19" t="s">
        <v>82</v>
      </c>
      <c r="E30" s="3" t="s">
        <v>34</v>
      </c>
      <c r="F30" s="3" t="s">
        <v>15</v>
      </c>
      <c r="G30" s="24">
        <v>8200000</v>
      </c>
      <c r="H30" s="23">
        <v>12710000</v>
      </c>
      <c r="I30" s="23" t="s">
        <v>16</v>
      </c>
      <c r="J30" s="23" t="s">
        <v>17</v>
      </c>
      <c r="K30" s="23" t="s">
        <v>16</v>
      </c>
      <c r="L30" s="23" t="s">
        <v>18</v>
      </c>
    </row>
    <row r="31" spans="1:12">
      <c r="A31" s="2">
        <f t="shared" si="0"/>
        <v>30</v>
      </c>
      <c r="B31" s="8" t="str">
        <f>HYPERLINK("http://cipapp.sandiego.gov/CIPDetail.aspx?ID="&amp;Forecast2[[#This Row],[Project Number]],C31)</f>
        <v>Miramar PS Improvement</v>
      </c>
      <c r="C31" s="3" t="s">
        <v>83</v>
      </c>
      <c r="D31" s="22" t="s">
        <v>84</v>
      </c>
      <c r="E31" s="3" t="s">
        <v>14</v>
      </c>
      <c r="F31" s="3" t="s">
        <v>15</v>
      </c>
      <c r="G31" s="24">
        <v>9024353</v>
      </c>
      <c r="H31" s="23">
        <v>14621623</v>
      </c>
      <c r="I31" s="23" t="s">
        <v>49</v>
      </c>
      <c r="J31" s="23" t="s">
        <v>18</v>
      </c>
      <c r="K31" s="23" t="s">
        <v>16</v>
      </c>
      <c r="L31" s="23" t="s">
        <v>17</v>
      </c>
    </row>
    <row r="32" spans="1:12">
      <c r="A32" s="2">
        <f t="shared" si="0"/>
        <v>31</v>
      </c>
      <c r="B32" s="8" t="str">
        <f>HYPERLINK("http://cipapp.sandiego.gov/CIPDetail.aspx?ID="&amp;Forecast2[[#This Row],[Project Number]],C32)</f>
        <v>John F Kennedy Neighborhood Park Improve</v>
      </c>
      <c r="C32" s="3" t="s">
        <v>85</v>
      </c>
      <c r="D32" s="17" t="s">
        <v>86</v>
      </c>
      <c r="E32" s="3" t="s">
        <v>87</v>
      </c>
      <c r="F32" s="3" t="s">
        <v>15</v>
      </c>
      <c r="G32" s="24">
        <v>1859668</v>
      </c>
      <c r="H32" s="23">
        <v>3802774</v>
      </c>
      <c r="I32" s="23" t="s">
        <v>16</v>
      </c>
      <c r="J32" s="23" t="s">
        <v>17</v>
      </c>
      <c r="K32" s="23" t="s">
        <v>16</v>
      </c>
      <c r="L32" s="23" t="s">
        <v>18</v>
      </c>
    </row>
    <row r="33" spans="1:12">
      <c r="A33" s="2">
        <f t="shared" si="0"/>
        <v>32</v>
      </c>
      <c r="B33" s="8" t="str">
        <f>HYPERLINK("http://cipapp.sandiego.gov/CIPDetail.aspx?ID="&amp;Forecast2[[#This Row],[Project Number]],C33)</f>
        <v>Foothill Blvd &amp; Loring St Roundabout</v>
      </c>
      <c r="C33" s="3" t="s">
        <v>88</v>
      </c>
      <c r="D33" s="17" t="s">
        <v>89</v>
      </c>
      <c r="E33" s="3" t="s">
        <v>34</v>
      </c>
      <c r="F33" s="3" t="s">
        <v>15</v>
      </c>
      <c r="G33" s="24">
        <v>1823563</v>
      </c>
      <c r="H33" s="23">
        <v>2859700</v>
      </c>
      <c r="I33" s="23" t="s">
        <v>16</v>
      </c>
      <c r="J33" s="23" t="s">
        <v>17</v>
      </c>
      <c r="K33" s="23" t="s">
        <v>16</v>
      </c>
      <c r="L33" s="23" t="s">
        <v>18</v>
      </c>
    </row>
    <row r="34" spans="1:12">
      <c r="A34" s="2">
        <f t="shared" si="0"/>
        <v>33</v>
      </c>
      <c r="B34" s="8" t="str">
        <f>HYPERLINK("http://cipapp.sandiego.gov/CIPDetail.aspx?ID="&amp;Forecast2[[#This Row],[Project Number]],C34)</f>
        <v>Citywide Street Lights Group 1801</v>
      </c>
      <c r="C34" s="3" t="s">
        <v>90</v>
      </c>
      <c r="D34" s="19" t="s">
        <v>91</v>
      </c>
      <c r="E34" s="3" t="s">
        <v>34</v>
      </c>
      <c r="F34" s="3" t="s">
        <v>15</v>
      </c>
      <c r="G34" s="24">
        <v>162762</v>
      </c>
      <c r="H34" s="23">
        <v>250000</v>
      </c>
      <c r="I34" s="23" t="s">
        <v>16</v>
      </c>
      <c r="J34" s="23" t="s">
        <v>17</v>
      </c>
      <c r="K34" s="23" t="s">
        <v>16</v>
      </c>
      <c r="L34" s="23" t="s">
        <v>18</v>
      </c>
    </row>
    <row r="35" spans="1:12">
      <c r="A35" s="2">
        <f t="shared" ref="A35:A66" si="1">A34+1</f>
        <v>34</v>
      </c>
      <c r="B35" s="8" t="str">
        <f>HYPERLINK("http://cipapp.sandiego.gov/CIPDetail.aspx?ID="&amp;Forecast2[[#This Row],[Project Number]],C35)</f>
        <v>Howard Ave-Village Pine to Iris Sidewalk</v>
      </c>
      <c r="C35" s="3" t="s">
        <v>92</v>
      </c>
      <c r="D35" s="19" t="s">
        <v>93</v>
      </c>
      <c r="E35" s="3" t="s">
        <v>34</v>
      </c>
      <c r="F35" s="3" t="s">
        <v>15</v>
      </c>
      <c r="G35" s="24">
        <v>380000</v>
      </c>
      <c r="H35" s="23">
        <v>1135060</v>
      </c>
      <c r="I35" s="23" t="s">
        <v>16</v>
      </c>
      <c r="J35" s="23" t="s">
        <v>17</v>
      </c>
      <c r="K35" s="23" t="s">
        <v>16</v>
      </c>
      <c r="L35" s="23" t="s">
        <v>17</v>
      </c>
    </row>
    <row r="36" spans="1:12">
      <c r="A36" s="2">
        <f t="shared" si="1"/>
        <v>35</v>
      </c>
      <c r="B36" s="8" t="str">
        <f>HYPERLINK("http://cipapp.sandiego.gov/CIPDetail.aspx?ID="&amp;Forecast2[[#This Row],[Project Number]],C36)</f>
        <v>MYF Electrical System Upgrade</v>
      </c>
      <c r="C36" s="3" t="s">
        <v>94</v>
      </c>
      <c r="D36" s="20" t="s">
        <v>95</v>
      </c>
      <c r="E36" s="3" t="s">
        <v>96</v>
      </c>
      <c r="F36" s="3" t="s">
        <v>15</v>
      </c>
      <c r="G36" s="24">
        <v>864846</v>
      </c>
      <c r="H36" s="23">
        <v>1190062</v>
      </c>
      <c r="I36" s="23" t="s">
        <v>49</v>
      </c>
      <c r="J36" s="23" t="s">
        <v>17</v>
      </c>
      <c r="K36" s="23" t="s">
        <v>16</v>
      </c>
      <c r="L36" s="23" t="s">
        <v>27</v>
      </c>
    </row>
    <row r="37" spans="1:12">
      <c r="A37" s="2">
        <f t="shared" si="1"/>
        <v>36</v>
      </c>
      <c r="B37" s="8" t="str">
        <f>HYPERLINK("http://cipapp.sandiego.gov/CIPDetail.aspx?ID="&amp;Forecast2[[#This Row],[Project Number]],C37)</f>
        <v>ADA Mid-City MS TSW-1</v>
      </c>
      <c r="C37" s="3" t="s">
        <v>97</v>
      </c>
      <c r="D37" s="17" t="s">
        <v>98</v>
      </c>
      <c r="E37" s="3" t="s">
        <v>34</v>
      </c>
      <c r="F37" s="3" t="s">
        <v>15</v>
      </c>
      <c r="G37" s="24">
        <v>873000</v>
      </c>
      <c r="H37" s="23">
        <v>1362800</v>
      </c>
      <c r="I37" s="23" t="s">
        <v>16</v>
      </c>
      <c r="J37" s="23" t="s">
        <v>17</v>
      </c>
      <c r="K37" s="23" t="s">
        <v>16</v>
      </c>
      <c r="L37" s="23" t="s">
        <v>18</v>
      </c>
    </row>
    <row r="38" spans="1:12">
      <c r="A38" s="2">
        <f t="shared" si="1"/>
        <v>37</v>
      </c>
      <c r="B38" s="8" t="str">
        <f>HYPERLINK("http://cipapp.sandiego.gov/CIPDetail.aspx?ID="&amp;Forecast2[[#This Row],[Project Number]],C38)</f>
        <v>ADA Torrey Pines APS PROW-S25</v>
      </c>
      <c r="C38" s="3" t="s">
        <v>99</v>
      </c>
      <c r="D38" s="20" t="s">
        <v>100</v>
      </c>
      <c r="E38" s="3" t="s">
        <v>34</v>
      </c>
      <c r="F38" s="3" t="s">
        <v>15</v>
      </c>
      <c r="G38" s="24">
        <v>122094</v>
      </c>
      <c r="H38" s="23">
        <v>322933</v>
      </c>
      <c r="I38" s="23" t="s">
        <v>49</v>
      </c>
      <c r="J38" s="23" t="s">
        <v>21</v>
      </c>
      <c r="K38" s="23" t="s">
        <v>16</v>
      </c>
      <c r="L38" s="23" t="s">
        <v>17</v>
      </c>
    </row>
    <row r="39" spans="1:12">
      <c r="A39" s="2">
        <f t="shared" si="1"/>
        <v>38</v>
      </c>
      <c r="B39" s="8" t="str">
        <f>HYPERLINK("http://cipapp.sandiego.gov/CIPDetail.aspx?ID="&amp;Forecast2[[#This Row],[Project Number]],C39)</f>
        <v>AC Water &amp; Sewer Group 1040 (S)</v>
      </c>
      <c r="C39" s="3" t="s">
        <v>101</v>
      </c>
      <c r="D39" s="19" t="s">
        <v>102</v>
      </c>
      <c r="E39" s="3" t="s">
        <v>14</v>
      </c>
      <c r="F39" s="3" t="s">
        <v>15</v>
      </c>
      <c r="G39" s="24">
        <v>1568500</v>
      </c>
      <c r="H39" s="23">
        <v>2278800</v>
      </c>
      <c r="I39" s="23" t="s">
        <v>16</v>
      </c>
      <c r="J39" s="23" t="s">
        <v>27</v>
      </c>
      <c r="K39" s="23" t="s">
        <v>16</v>
      </c>
      <c r="L39" s="23" t="s">
        <v>21</v>
      </c>
    </row>
    <row r="40" spans="1:12">
      <c r="A40" s="2">
        <f t="shared" si="1"/>
        <v>39</v>
      </c>
      <c r="B40" s="8" t="str">
        <f>HYPERLINK("http://cipapp.sandiego.gov/CIPDetail.aspx?ID="&amp;Forecast2[[#This Row],[Project Number]],C40)</f>
        <v>AC Water &amp; Sewer Group 1040 (W)</v>
      </c>
      <c r="C40" s="3" t="s">
        <v>103</v>
      </c>
      <c r="D40" s="21" t="s">
        <v>104</v>
      </c>
      <c r="E40" s="3" t="s">
        <v>14</v>
      </c>
      <c r="F40" s="3" t="s">
        <v>15</v>
      </c>
      <c r="G40" s="24">
        <v>5050700</v>
      </c>
      <c r="H40" s="23">
        <v>7539300</v>
      </c>
      <c r="I40" s="23" t="s">
        <v>16</v>
      </c>
      <c r="J40" s="23" t="s">
        <v>27</v>
      </c>
      <c r="K40" s="23" t="s">
        <v>16</v>
      </c>
      <c r="L40" s="23" t="s">
        <v>21</v>
      </c>
    </row>
    <row r="41" spans="1:12">
      <c r="A41" s="2">
        <f t="shared" si="1"/>
        <v>40</v>
      </c>
      <c r="B41" s="8" t="str">
        <f>HYPERLINK("http://cipapp.sandiego.gov/CIPDetail.aspx?ID="&amp;Forecast2[[#This Row],[Project Number]],C41)</f>
        <v>Sewer &amp; AC Water Group 765A (W)</v>
      </c>
      <c r="C41" s="3" t="s">
        <v>105</v>
      </c>
      <c r="D41" s="19" t="s">
        <v>106</v>
      </c>
      <c r="E41" s="3" t="s">
        <v>14</v>
      </c>
      <c r="F41" s="3" t="s">
        <v>15</v>
      </c>
      <c r="G41" s="24">
        <v>7018230</v>
      </c>
      <c r="H41" s="23">
        <v>9260223</v>
      </c>
      <c r="I41" s="23" t="s">
        <v>49</v>
      </c>
      <c r="J41" s="23" t="s">
        <v>21</v>
      </c>
      <c r="K41" s="23" t="s">
        <v>16</v>
      </c>
      <c r="L41" s="23" t="s">
        <v>27</v>
      </c>
    </row>
    <row r="42" spans="1:12">
      <c r="A42" s="2">
        <f t="shared" si="1"/>
        <v>41</v>
      </c>
      <c r="B42" s="8" t="str">
        <f>HYPERLINK("http://cipapp.sandiego.gov/CIPDetail.aspx?ID="&amp;Forecast2[[#This Row],[Project Number]],C42)</f>
        <v>Sewer &amp; AC Water Group 765A (S)</v>
      </c>
      <c r="C42" s="3" t="s">
        <v>107</v>
      </c>
      <c r="D42" s="20" t="s">
        <v>108</v>
      </c>
      <c r="E42" s="3" t="s">
        <v>14</v>
      </c>
      <c r="F42" s="3" t="s">
        <v>15</v>
      </c>
      <c r="G42" s="24">
        <v>7018230</v>
      </c>
      <c r="H42" s="23">
        <v>9232230</v>
      </c>
      <c r="I42" s="23" t="s">
        <v>16</v>
      </c>
      <c r="J42" s="23" t="s">
        <v>17</v>
      </c>
      <c r="K42" s="23" t="s">
        <v>16</v>
      </c>
      <c r="L42" s="23" t="s">
        <v>27</v>
      </c>
    </row>
    <row r="43" spans="1:12">
      <c r="A43" s="2">
        <f t="shared" si="1"/>
        <v>42</v>
      </c>
      <c r="B43" s="8" t="str">
        <f>HYPERLINK("http://cipapp.sandiego.gov/CIPDetail.aspx?ID="&amp;Forecast2[[#This Row],[Project Number]],C43)</f>
        <v>AC Water &amp; Sewer Group 1048 (W)</v>
      </c>
      <c r="C43" s="3" t="s">
        <v>109</v>
      </c>
      <c r="D43" s="20" t="s">
        <v>110</v>
      </c>
      <c r="E43" s="3" t="s">
        <v>14</v>
      </c>
      <c r="F43" s="3" t="s">
        <v>15</v>
      </c>
      <c r="G43" s="24">
        <v>1231700</v>
      </c>
      <c r="H43" s="23">
        <v>1806500</v>
      </c>
      <c r="I43" s="23" t="s">
        <v>16</v>
      </c>
      <c r="J43" s="23" t="s">
        <v>17</v>
      </c>
      <c r="K43" s="23" t="s">
        <v>16</v>
      </c>
      <c r="L43" s="23" t="s">
        <v>18</v>
      </c>
    </row>
    <row r="44" spans="1:12">
      <c r="A44" s="2">
        <f t="shared" si="1"/>
        <v>43</v>
      </c>
      <c r="B44" s="8" t="str">
        <f>HYPERLINK("http://cipapp.sandiego.gov/CIPDetail.aspx?ID="&amp;Forecast2[[#This Row],[Project Number]],C44)</f>
        <v>AC Water &amp; Sewer Group 1048 (S)</v>
      </c>
      <c r="C44" s="3" t="s">
        <v>111</v>
      </c>
      <c r="D44" s="17" t="s">
        <v>112</v>
      </c>
      <c r="E44" s="3" t="s">
        <v>14</v>
      </c>
      <c r="F44" s="3" t="s">
        <v>15</v>
      </c>
      <c r="G44" s="24">
        <v>4537800</v>
      </c>
      <c r="H44" s="23">
        <v>6655500</v>
      </c>
      <c r="I44" s="23" t="s">
        <v>16</v>
      </c>
      <c r="J44" s="23" t="s">
        <v>17</v>
      </c>
      <c r="K44" s="23" t="s">
        <v>16</v>
      </c>
      <c r="L44" s="23" t="s">
        <v>18</v>
      </c>
    </row>
    <row r="45" spans="1:12">
      <c r="A45" s="2">
        <f t="shared" si="1"/>
        <v>44</v>
      </c>
      <c r="B45" s="8" t="str">
        <f>HYPERLINK("http://cipapp.sandiego.gov/CIPDetail.aspx?ID="&amp;Forecast2[[#This Row],[Project Number]],C45)</f>
        <v>Asphalt Resurfacing Group 1901</v>
      </c>
      <c r="C45" s="3" t="s">
        <v>113</v>
      </c>
      <c r="D45" s="17" t="s">
        <v>114</v>
      </c>
      <c r="E45" s="3" t="s">
        <v>34</v>
      </c>
      <c r="F45" s="3" t="s">
        <v>15</v>
      </c>
      <c r="G45" s="24">
        <v>9053597</v>
      </c>
      <c r="H45" s="23">
        <v>12566636</v>
      </c>
      <c r="I45" s="23" t="s">
        <v>49</v>
      </c>
      <c r="J45" s="23" t="s">
        <v>18</v>
      </c>
      <c r="K45" s="23" t="s">
        <v>16</v>
      </c>
      <c r="L45" s="23" t="s">
        <v>17</v>
      </c>
    </row>
    <row r="46" spans="1:12">
      <c r="A46" s="2">
        <f t="shared" si="1"/>
        <v>45</v>
      </c>
      <c r="B46" s="8" t="str">
        <f>HYPERLINK("http://cipapp.sandiego.gov/CIPDetail.aspx?ID="&amp;Forecast2[[#This Row],[Project Number]],C46)</f>
        <v>Howard PHI-II(Park-Texas) Rd Imp UU71-72</v>
      </c>
      <c r="C46" s="3" t="s">
        <v>115</v>
      </c>
      <c r="D46" s="17" t="s">
        <v>116</v>
      </c>
      <c r="E46" s="3" t="s">
        <v>34</v>
      </c>
      <c r="F46" s="3" t="s">
        <v>15</v>
      </c>
      <c r="G46" s="24">
        <v>351052</v>
      </c>
      <c r="H46" s="23">
        <v>736105</v>
      </c>
      <c r="I46" s="23" t="s">
        <v>16</v>
      </c>
      <c r="J46" s="23" t="s">
        <v>17</v>
      </c>
      <c r="K46" s="23" t="s">
        <v>16</v>
      </c>
      <c r="L46" s="23" t="s">
        <v>18</v>
      </c>
    </row>
    <row r="47" spans="1:12">
      <c r="A47" s="2">
        <f t="shared" si="1"/>
        <v>46</v>
      </c>
      <c r="B47" s="8" t="str">
        <f>HYPERLINK("http://cipapp.sandiego.gov/CIPDetail.aspx?ID="&amp;Forecast2[[#This Row],[Project Number]],C47)</f>
        <v>Coronado SB (27th SB-Madden)Rd Imp UU193</v>
      </c>
      <c r="C47" s="3" t="s">
        <v>117</v>
      </c>
      <c r="D47" s="20" t="s">
        <v>118</v>
      </c>
      <c r="E47" s="3" t="s">
        <v>34</v>
      </c>
      <c r="F47" s="3" t="s">
        <v>15</v>
      </c>
      <c r="G47" s="24">
        <v>451500</v>
      </c>
      <c r="H47" s="23">
        <v>636146</v>
      </c>
      <c r="I47" s="23" t="s">
        <v>16</v>
      </c>
      <c r="J47" s="23" t="s">
        <v>17</v>
      </c>
      <c r="K47" s="23" t="s">
        <v>16</v>
      </c>
      <c r="L47" s="23" t="s">
        <v>18</v>
      </c>
    </row>
    <row r="48" spans="1:12">
      <c r="A48" s="2">
        <f t="shared" si="1"/>
        <v>47</v>
      </c>
      <c r="B48" s="8" t="str">
        <f>HYPERLINK("http://cipapp.sandiego.gov/CIPDetail.aspx?ID="&amp;Forecast2[[#This Row],[Project Number]],C48)</f>
        <v>Wightman (Chamoune -Euclid) Rd Imp UU388</v>
      </c>
      <c r="C48" s="3" t="s">
        <v>119</v>
      </c>
      <c r="D48" s="20" t="s">
        <v>120</v>
      </c>
      <c r="E48" s="3" t="s">
        <v>34</v>
      </c>
      <c r="F48" s="3" t="s">
        <v>15</v>
      </c>
      <c r="G48" s="24">
        <v>430964</v>
      </c>
      <c r="H48" s="23">
        <v>674512</v>
      </c>
      <c r="I48" s="23" t="s">
        <v>16</v>
      </c>
      <c r="J48" s="23" t="s">
        <v>17</v>
      </c>
      <c r="K48" s="23" t="s">
        <v>16</v>
      </c>
      <c r="L48" s="23" t="s">
        <v>18</v>
      </c>
    </row>
    <row r="49" spans="1:12">
      <c r="A49" s="2">
        <f t="shared" si="1"/>
        <v>48</v>
      </c>
      <c r="B49" s="8" t="str">
        <f>HYPERLINK("http://cipapp.sandiego.gov/CIPDetail.aspx?ID="&amp;Forecast2[[#This Row],[Project Number]],C49)</f>
        <v>Mission Bl(Loring-Turquoise) Rd Imp UU30</v>
      </c>
      <c r="C49" s="3" t="s">
        <v>121</v>
      </c>
      <c r="D49" s="19" t="s">
        <v>122</v>
      </c>
      <c r="E49" s="3" t="s">
        <v>34</v>
      </c>
      <c r="F49" s="3" t="s">
        <v>15</v>
      </c>
      <c r="G49" s="24">
        <v>928763</v>
      </c>
      <c r="H49" s="23">
        <v>1249201</v>
      </c>
      <c r="I49" s="23" t="s">
        <v>16</v>
      </c>
      <c r="J49" s="23" t="s">
        <v>17</v>
      </c>
      <c r="K49" s="23" t="s">
        <v>16</v>
      </c>
      <c r="L49" s="23" t="s">
        <v>18</v>
      </c>
    </row>
    <row r="50" spans="1:12">
      <c r="A50" s="2">
        <f t="shared" si="1"/>
        <v>49</v>
      </c>
      <c r="B50" s="8" t="str">
        <f>HYPERLINK("http://cipapp.sandiego.gov/CIPDetail.aspx?ID="&amp;Forecast2[[#This Row],[Project Number]],C50)</f>
        <v>32nd St PHII (Market-Imp.) Rd Imp UU17</v>
      </c>
      <c r="C50" s="3" t="s">
        <v>123</v>
      </c>
      <c r="D50" s="17" t="s">
        <v>124</v>
      </c>
      <c r="E50" s="3" t="s">
        <v>34</v>
      </c>
      <c r="F50" s="3" t="s">
        <v>15</v>
      </c>
      <c r="G50" s="24">
        <v>630000</v>
      </c>
      <c r="H50" s="23">
        <v>910450</v>
      </c>
      <c r="I50" s="23" t="s">
        <v>16</v>
      </c>
      <c r="J50" s="23" t="s">
        <v>17</v>
      </c>
      <c r="K50" s="23" t="s">
        <v>16</v>
      </c>
      <c r="L50" s="23" t="s">
        <v>18</v>
      </c>
    </row>
    <row r="51" spans="1:12">
      <c r="A51" s="2">
        <f t="shared" si="1"/>
        <v>50</v>
      </c>
      <c r="B51" s="8" t="str">
        <f>HYPERLINK("http://cipapp.sandiego.gov/CIPDetail.aspx?ID="&amp;Forecast2[[#This Row],[Project Number]],C51)</f>
        <v>Block 6DD1 (Clairemont Mesa)Rd Imp UU410</v>
      </c>
      <c r="C51" s="26" t="s">
        <v>125</v>
      </c>
      <c r="D51" s="3" t="s">
        <v>126</v>
      </c>
      <c r="E51" s="3" t="s">
        <v>34</v>
      </c>
      <c r="F51" s="3" t="s">
        <v>15</v>
      </c>
      <c r="G51" s="28">
        <v>1475215</v>
      </c>
      <c r="H51" s="28">
        <v>1959764</v>
      </c>
      <c r="I51" s="23" t="s">
        <v>16</v>
      </c>
      <c r="J51" s="23" t="s">
        <v>17</v>
      </c>
      <c r="K51" s="23" t="s">
        <v>16</v>
      </c>
      <c r="L51" s="23" t="s">
        <v>18</v>
      </c>
    </row>
    <row r="52" spans="1:12">
      <c r="A52" s="2">
        <f t="shared" si="1"/>
        <v>51</v>
      </c>
      <c r="B52" s="8" t="str">
        <f>HYPERLINK("http://cipapp.sandiego.gov/CIPDetail.aspx?ID="&amp;Forecast2[[#This Row],[Project Number]],C52)</f>
        <v>32nd St PH I (Market-F St) Rd Imp UU386</v>
      </c>
      <c r="C52" s="3" t="s">
        <v>127</v>
      </c>
      <c r="D52" s="19" t="s">
        <v>128</v>
      </c>
      <c r="E52" s="3" t="s">
        <v>34</v>
      </c>
      <c r="F52" s="3" t="s">
        <v>15</v>
      </c>
      <c r="G52" s="24">
        <v>288750</v>
      </c>
      <c r="H52" s="23">
        <v>435346</v>
      </c>
      <c r="I52" s="23" t="s">
        <v>16</v>
      </c>
      <c r="J52" s="23" t="s">
        <v>17</v>
      </c>
      <c r="K52" s="23" t="s">
        <v>16</v>
      </c>
      <c r="L52" s="23" t="s">
        <v>18</v>
      </c>
    </row>
    <row r="53" spans="1:12">
      <c r="A53" s="2">
        <f t="shared" si="1"/>
        <v>52</v>
      </c>
      <c r="B53" s="8" t="str">
        <f>HYPERLINK("http://cipapp.sandiego.gov/CIPDetail.aspx?ID="&amp;Forecast2[[#This Row],[Project Number]],C53)</f>
        <v>31st Street (Market-L St) Rd Imp UU11</v>
      </c>
      <c r="C53" s="3" t="s">
        <v>129</v>
      </c>
      <c r="D53" s="19" t="s">
        <v>130</v>
      </c>
      <c r="E53" s="3" t="s">
        <v>34</v>
      </c>
      <c r="F53" s="3" t="s">
        <v>15</v>
      </c>
      <c r="G53" s="24">
        <v>614250</v>
      </c>
      <c r="H53" s="23">
        <v>890846</v>
      </c>
      <c r="I53" s="23" t="s">
        <v>16</v>
      </c>
      <c r="J53" s="23" t="s">
        <v>17</v>
      </c>
      <c r="K53" s="23" t="s">
        <v>16</v>
      </c>
      <c r="L53" s="23" t="s">
        <v>18</v>
      </c>
    </row>
    <row r="54" spans="1:12">
      <c r="A54" s="2">
        <f t="shared" si="1"/>
        <v>53</v>
      </c>
      <c r="B54" s="8" t="str">
        <f>HYPERLINK("http://cipapp.sandiego.gov/CIPDetail.aspx?ID="&amp;Forecast2[[#This Row],[Project Number]],C54)</f>
        <v>Cass (Grand-Pacific Bch Dr) Rd Imp UU143</v>
      </c>
      <c r="C54" s="26" t="s">
        <v>131</v>
      </c>
      <c r="D54" s="3" t="s">
        <v>132</v>
      </c>
      <c r="E54" s="3" t="s">
        <v>34</v>
      </c>
      <c r="F54" s="3" t="s">
        <v>15</v>
      </c>
      <c r="G54" s="28">
        <v>603750</v>
      </c>
      <c r="H54" s="28">
        <v>815674</v>
      </c>
      <c r="I54" s="23" t="s">
        <v>16</v>
      </c>
      <c r="J54" s="23" t="s">
        <v>17</v>
      </c>
      <c r="K54" s="23" t="s">
        <v>16</v>
      </c>
      <c r="L54" s="23" t="s">
        <v>18</v>
      </c>
    </row>
    <row r="55" spans="1:12">
      <c r="A55" s="2">
        <f t="shared" si="1"/>
        <v>54</v>
      </c>
      <c r="B55" s="8" t="str">
        <f>HYPERLINK("http://cipapp.sandiego.gov/CIPDetail.aspx?ID="&amp;Forecast2[[#This Row],[Project Number]],C55)</f>
        <v>Golfcrest(Jackson-Wandermere)Rd ImpUU584</v>
      </c>
      <c r="C55" s="26" t="s">
        <v>133</v>
      </c>
      <c r="D55" s="3" t="s">
        <v>134</v>
      </c>
      <c r="E55" s="3" t="s">
        <v>34</v>
      </c>
      <c r="F55" s="3" t="s">
        <v>15</v>
      </c>
      <c r="G55" s="28">
        <v>335328</v>
      </c>
      <c r="H55" s="28">
        <v>546046</v>
      </c>
      <c r="I55" s="23" t="s">
        <v>16</v>
      </c>
      <c r="J55" s="23" t="s">
        <v>17</v>
      </c>
      <c r="K55" s="23" t="s">
        <v>16</v>
      </c>
      <c r="L55" s="23" t="s">
        <v>18</v>
      </c>
    </row>
    <row r="56" spans="1:12">
      <c r="A56" s="2">
        <f t="shared" si="1"/>
        <v>55</v>
      </c>
      <c r="B56" s="8" t="str">
        <f>HYPERLINK("http://cipapp.sandiego.gov/CIPDetail.aspx?ID="&amp;Forecast2[[#This Row],[Project Number]],C56)</f>
        <v>25th (SB) (Coronado-Grove) Rd Imp UU995</v>
      </c>
      <c r="C56" s="3" t="s">
        <v>135</v>
      </c>
      <c r="D56" s="20" t="s">
        <v>136</v>
      </c>
      <c r="E56" s="3" t="s">
        <v>34</v>
      </c>
      <c r="F56" s="3" t="s">
        <v>15</v>
      </c>
      <c r="G56" s="24">
        <v>165000</v>
      </c>
      <c r="H56" s="23">
        <v>287463</v>
      </c>
      <c r="I56" s="23" t="s">
        <v>16</v>
      </c>
      <c r="J56" s="23" t="s">
        <v>17</v>
      </c>
      <c r="K56" s="23" t="s">
        <v>16</v>
      </c>
      <c r="L56" s="23" t="s">
        <v>18</v>
      </c>
    </row>
    <row r="57" spans="1:12">
      <c r="A57" s="2">
        <f t="shared" si="1"/>
        <v>56</v>
      </c>
      <c r="B57" s="8" t="str">
        <f>HYPERLINK("http://cipapp.sandiego.gov/CIPDetail.aspx?ID="&amp;Forecast2[[#This Row],[Project Number]],C57)</f>
        <v>Hughes St (58th St-Jodi St) Rd Imp UU101</v>
      </c>
      <c r="C57" s="3" t="s">
        <v>137</v>
      </c>
      <c r="D57" s="21" t="s">
        <v>138</v>
      </c>
      <c r="E57" s="3" t="s">
        <v>34</v>
      </c>
      <c r="F57" s="3" t="s">
        <v>15</v>
      </c>
      <c r="G57" s="24">
        <v>509250</v>
      </c>
      <c r="H57" s="23">
        <v>738463</v>
      </c>
      <c r="I57" s="23" t="s">
        <v>16</v>
      </c>
      <c r="J57" s="23" t="s">
        <v>17</v>
      </c>
      <c r="K57" s="23" t="s">
        <v>16</v>
      </c>
      <c r="L57" s="23" t="s">
        <v>18</v>
      </c>
    </row>
    <row r="58" spans="1:12">
      <c r="A58" s="2">
        <f t="shared" si="1"/>
        <v>57</v>
      </c>
      <c r="B58" s="8" t="str">
        <f>HYPERLINK("http://cipapp.sandiego.gov/CIPDetail.aspx?ID="&amp;Forecast2[[#This Row],[Project Number]],C58)</f>
        <v>Hilltop PH I(Boundary-Toyne)Rd Imp UU617</v>
      </c>
      <c r="C58" s="3" t="s">
        <v>139</v>
      </c>
      <c r="D58" s="19" t="s">
        <v>140</v>
      </c>
      <c r="E58" s="3" t="s">
        <v>34</v>
      </c>
      <c r="F58" s="3" t="s">
        <v>15</v>
      </c>
      <c r="G58" s="24">
        <v>460701</v>
      </c>
      <c r="H58" s="23">
        <v>699035</v>
      </c>
      <c r="I58" s="23" t="s">
        <v>16</v>
      </c>
      <c r="J58" s="23" t="s">
        <v>17</v>
      </c>
      <c r="K58" s="23" t="s">
        <v>16</v>
      </c>
      <c r="L58" s="23" t="s">
        <v>18</v>
      </c>
    </row>
    <row r="59" spans="1:12">
      <c r="A59" s="2">
        <f t="shared" si="1"/>
        <v>58</v>
      </c>
      <c r="B59" s="8" t="str">
        <f>HYPERLINK("http://cipapp.sandiego.gov/CIPDetail.aspx?ID="&amp;Forecast2[[#This Row],[Project Number]],C59)</f>
        <v>Block 1M (La Jolla 4) Rd Imp UU659_RP</v>
      </c>
      <c r="C59" s="3" t="s">
        <v>141</v>
      </c>
      <c r="D59" s="20" t="s">
        <v>142</v>
      </c>
      <c r="E59" s="3" t="s">
        <v>34</v>
      </c>
      <c r="F59" s="3" t="s">
        <v>15</v>
      </c>
      <c r="G59" s="24">
        <v>1292380</v>
      </c>
      <c r="H59" s="23">
        <v>1787182</v>
      </c>
      <c r="I59" s="23" t="s">
        <v>16</v>
      </c>
      <c r="J59" s="23" t="s">
        <v>17</v>
      </c>
      <c r="K59" s="23" t="s">
        <v>16</v>
      </c>
      <c r="L59" s="23" t="s">
        <v>18</v>
      </c>
    </row>
    <row r="60" spans="1:12">
      <c r="A60" s="2">
        <f t="shared" si="1"/>
        <v>59</v>
      </c>
      <c r="B60" s="8" t="str">
        <f>HYPERLINK("http://cipapp.sandiego.gov/CIPDetail.aspx?ID="&amp;Forecast2[[#This Row],[Project Number]],C60)</f>
        <v>54th-Market to Santa Margarita Sidwlk</v>
      </c>
      <c r="C60" s="3" t="s">
        <v>143</v>
      </c>
      <c r="D60" s="20" t="s">
        <v>144</v>
      </c>
      <c r="E60" s="3" t="s">
        <v>34</v>
      </c>
      <c r="F60" s="3" t="s">
        <v>15</v>
      </c>
      <c r="G60" s="24">
        <v>559900</v>
      </c>
      <c r="H60" s="23">
        <v>1068600</v>
      </c>
      <c r="I60" s="23" t="s">
        <v>16</v>
      </c>
      <c r="J60" s="23" t="s">
        <v>17</v>
      </c>
      <c r="K60" s="23" t="s">
        <v>16</v>
      </c>
      <c r="L60" s="23" t="s">
        <v>18</v>
      </c>
    </row>
    <row r="61" spans="1:12">
      <c r="A61" s="2">
        <f t="shared" si="1"/>
        <v>60</v>
      </c>
      <c r="B61" s="8" t="str">
        <f>HYPERLINK("http://cipapp.sandiego.gov/CIPDetail.aspx?ID="&amp;Forecast2[[#This Row],[Project Number]],C61)</f>
        <v>Mountain View Sports Courts</v>
      </c>
      <c r="C61" s="3" t="s">
        <v>145</v>
      </c>
      <c r="D61" s="22" t="s">
        <v>146</v>
      </c>
      <c r="E61" s="3" t="s">
        <v>87</v>
      </c>
      <c r="F61" s="3" t="s">
        <v>46</v>
      </c>
      <c r="G61" s="24">
        <v>900000</v>
      </c>
      <c r="H61" s="23">
        <v>2005000</v>
      </c>
      <c r="I61" s="23" t="s">
        <v>68</v>
      </c>
      <c r="J61" s="23" t="s">
        <v>17</v>
      </c>
      <c r="K61" s="23" t="s">
        <v>16</v>
      </c>
      <c r="L61" s="23" t="s">
        <v>17</v>
      </c>
    </row>
    <row r="62" spans="1:12">
      <c r="A62" s="2">
        <f t="shared" si="1"/>
        <v>61</v>
      </c>
      <c r="B62" s="8" t="str">
        <f>HYPERLINK("http://cipapp.sandiego.gov/CIPDetail.aspx?ID="&amp;Forecast2[[#This Row],[Project Number]],C62)</f>
        <v>Scripps Ranch Improv 1 (S)</v>
      </c>
      <c r="C62" s="3" t="s">
        <v>147</v>
      </c>
      <c r="D62" s="19" t="s">
        <v>148</v>
      </c>
      <c r="E62" s="3" t="s">
        <v>14</v>
      </c>
      <c r="F62" s="3" t="s">
        <v>15</v>
      </c>
      <c r="G62" s="24">
        <v>2035300</v>
      </c>
      <c r="H62" s="23">
        <v>3052500</v>
      </c>
      <c r="I62" s="23" t="s">
        <v>49</v>
      </c>
      <c r="J62" s="23" t="s">
        <v>21</v>
      </c>
      <c r="K62" s="23" t="s">
        <v>16</v>
      </c>
      <c r="L62" s="23" t="s">
        <v>27</v>
      </c>
    </row>
    <row r="63" spans="1:12">
      <c r="A63" s="2">
        <f t="shared" si="1"/>
        <v>62</v>
      </c>
      <c r="B63" s="8" t="str">
        <f>HYPERLINK("http://cipapp.sandiego.gov/CIPDetail.aspx?ID="&amp;Forecast2[[#This Row],[Project Number]],C63)</f>
        <v>Scripps Ranch Improv 1 (W)</v>
      </c>
      <c r="C63" s="3" t="s">
        <v>149</v>
      </c>
      <c r="D63" s="19" t="s">
        <v>150</v>
      </c>
      <c r="E63" s="3" t="s">
        <v>14</v>
      </c>
      <c r="F63" s="3" t="s">
        <v>15</v>
      </c>
      <c r="G63" s="24">
        <v>2313800</v>
      </c>
      <c r="H63" s="23">
        <v>3517000</v>
      </c>
      <c r="I63" s="23" t="s">
        <v>49</v>
      </c>
      <c r="J63" s="23" t="s">
        <v>21</v>
      </c>
      <c r="K63" s="23" t="s">
        <v>16</v>
      </c>
      <c r="L63" s="23" t="s">
        <v>27</v>
      </c>
    </row>
    <row r="64" spans="1:12">
      <c r="A64" s="2">
        <f t="shared" si="1"/>
        <v>63</v>
      </c>
      <c r="B64" s="8" t="str">
        <f>HYPERLINK("http://cipapp.sandiego.gov/CIPDetail.aspx?ID="&amp;Forecast2[[#This Row],[Project Number]],C64)</f>
        <v>DeAnza North Parking Lot Improvements</v>
      </c>
      <c r="C64" s="3" t="s">
        <v>151</v>
      </c>
      <c r="D64" s="20" t="s">
        <v>152</v>
      </c>
      <c r="E64" s="3" t="s">
        <v>87</v>
      </c>
      <c r="F64" s="3" t="s">
        <v>15</v>
      </c>
      <c r="G64" s="24">
        <v>914610</v>
      </c>
      <c r="H64" s="23">
        <v>1450802</v>
      </c>
      <c r="I64" s="23" t="s">
        <v>49</v>
      </c>
      <c r="J64" s="23" t="s">
        <v>18</v>
      </c>
      <c r="K64" s="23" t="s">
        <v>16</v>
      </c>
      <c r="L64" s="23" t="s">
        <v>27</v>
      </c>
    </row>
    <row r="65" spans="1:12">
      <c r="A65" s="2">
        <f t="shared" si="1"/>
        <v>64</v>
      </c>
      <c r="B65" s="8" t="str">
        <f>HYPERLINK("http://cipapp.sandiego.gov/CIPDetail.aspx?ID="&amp;Forecast2[[#This Row],[Project Number]],C65)</f>
        <v>North Cove Comfort Station Imp</v>
      </c>
      <c r="C65" s="3" t="s">
        <v>153</v>
      </c>
      <c r="D65" s="20" t="s">
        <v>154</v>
      </c>
      <c r="E65" s="3" t="s">
        <v>87</v>
      </c>
      <c r="F65" s="3" t="s">
        <v>15</v>
      </c>
      <c r="G65" s="24">
        <v>1378334</v>
      </c>
      <c r="H65" s="23">
        <v>2300000</v>
      </c>
      <c r="I65" s="23" t="s">
        <v>16</v>
      </c>
      <c r="J65" s="23" t="s">
        <v>17</v>
      </c>
      <c r="K65" s="23" t="s">
        <v>16</v>
      </c>
      <c r="L65" s="23" t="s">
        <v>27</v>
      </c>
    </row>
    <row r="66" spans="1:12">
      <c r="A66" s="2">
        <f t="shared" si="1"/>
        <v>65</v>
      </c>
      <c r="B66" s="8" t="str">
        <f>HYPERLINK("http://cipapp.sandiego.gov/CIPDetail.aspx?ID="&amp;Forecast2[[#This Row],[Project Number]],C66)</f>
        <v>MLK Rec Center Moisture Intrusion</v>
      </c>
      <c r="C66" s="3" t="s">
        <v>155</v>
      </c>
      <c r="D66" s="21" t="s">
        <v>156</v>
      </c>
      <c r="E66" s="3" t="s">
        <v>87</v>
      </c>
      <c r="F66" s="3" t="s">
        <v>15</v>
      </c>
      <c r="G66" s="24">
        <v>1020093</v>
      </c>
      <c r="H66" s="23">
        <v>2515168</v>
      </c>
      <c r="I66" s="23" t="s">
        <v>68</v>
      </c>
      <c r="J66" s="23" t="s">
        <v>17</v>
      </c>
      <c r="K66" s="23" t="s">
        <v>16</v>
      </c>
      <c r="L66" s="23" t="s">
        <v>27</v>
      </c>
    </row>
    <row r="67" spans="1:12">
      <c r="A67" s="2">
        <f t="shared" ref="A67:A98" si="2">A66+1</f>
        <v>66</v>
      </c>
      <c r="B67" s="8" t="str">
        <f>HYPERLINK("http://cipapp.sandiego.gov/CIPDetail.aspx?ID="&amp;Forecast2[[#This Row],[Project Number]],C67)</f>
        <v>Sidewalk Replacement Group 1902-CM &amp; LJ</v>
      </c>
      <c r="C67" s="3" t="s">
        <v>157</v>
      </c>
      <c r="D67" s="17" t="s">
        <v>158</v>
      </c>
      <c r="E67" s="3" t="s">
        <v>34</v>
      </c>
      <c r="F67" s="3" t="s">
        <v>15</v>
      </c>
      <c r="G67" s="24">
        <v>2790000</v>
      </c>
      <c r="H67" s="23">
        <v>4165315</v>
      </c>
      <c r="I67" s="23" t="s">
        <v>16</v>
      </c>
      <c r="J67" s="23" t="s">
        <v>17</v>
      </c>
      <c r="K67" s="23" t="s">
        <v>16</v>
      </c>
      <c r="L67" s="23" t="s">
        <v>18</v>
      </c>
    </row>
    <row r="68" spans="1:12">
      <c r="A68" s="2">
        <f t="shared" si="2"/>
        <v>67</v>
      </c>
      <c r="B68" s="8" t="str">
        <f>HYPERLINK("http://cipapp.sandiego.gov/CIPDetail.aspx?ID="&amp;Forecast2[[#This Row],[Project Number]],C68)</f>
        <v>Sidewalk Replacement Group 1903-SE &amp; CH</v>
      </c>
      <c r="C68" s="3" t="s">
        <v>159</v>
      </c>
      <c r="D68" s="22" t="s">
        <v>160</v>
      </c>
      <c r="E68" s="3" t="s">
        <v>34</v>
      </c>
      <c r="F68" s="3" t="s">
        <v>15</v>
      </c>
      <c r="G68" s="24">
        <v>1240000</v>
      </c>
      <c r="H68" s="23">
        <v>1809007</v>
      </c>
      <c r="I68" s="23" t="s">
        <v>16</v>
      </c>
      <c r="J68" s="23" t="s">
        <v>17</v>
      </c>
      <c r="K68" s="23" t="s">
        <v>16</v>
      </c>
      <c r="L68" s="23" t="s">
        <v>21</v>
      </c>
    </row>
    <row r="69" spans="1:12">
      <c r="A69" s="2">
        <f t="shared" si="2"/>
        <v>68</v>
      </c>
      <c r="B69" s="8" t="str">
        <f>HYPERLINK("http://cipapp.sandiego.gov/CIPDetail.aspx?ID="&amp;Forecast2[[#This Row],[Project Number]],C69)</f>
        <v>Morena Improv1 (S)</v>
      </c>
      <c r="C69" s="3" t="s">
        <v>161</v>
      </c>
      <c r="D69" s="22" t="s">
        <v>162</v>
      </c>
      <c r="E69" s="3" t="s">
        <v>14</v>
      </c>
      <c r="F69" s="3" t="s">
        <v>15</v>
      </c>
      <c r="G69" s="24">
        <v>2935420</v>
      </c>
      <c r="H69" s="23">
        <v>4486811</v>
      </c>
      <c r="I69" s="23" t="s">
        <v>16</v>
      </c>
      <c r="J69" s="23" t="s">
        <v>27</v>
      </c>
      <c r="K69" s="23" t="s">
        <v>16</v>
      </c>
      <c r="L69" s="23" t="s">
        <v>21</v>
      </c>
    </row>
    <row r="70" spans="1:12">
      <c r="A70" s="2">
        <f t="shared" si="2"/>
        <v>69</v>
      </c>
      <c r="B70" s="8" t="str">
        <f>HYPERLINK("http://cipapp.sandiego.gov/CIPDetail.aspx?ID="&amp;Forecast2[[#This Row],[Project Number]],C70)</f>
        <v>Morena Improv 1 (W)</v>
      </c>
      <c r="C70" s="3" t="s">
        <v>163</v>
      </c>
      <c r="D70" s="20" t="s">
        <v>164</v>
      </c>
      <c r="E70" s="3" t="s">
        <v>14</v>
      </c>
      <c r="F70" s="3" t="s">
        <v>15</v>
      </c>
      <c r="G70" s="24">
        <v>6277458</v>
      </c>
      <c r="H70" s="23">
        <v>8585196</v>
      </c>
      <c r="I70" s="23" t="s">
        <v>16</v>
      </c>
      <c r="J70" s="23" t="s">
        <v>27</v>
      </c>
      <c r="K70" s="23" t="s">
        <v>16</v>
      </c>
      <c r="L70" s="23" t="s">
        <v>21</v>
      </c>
    </row>
    <row r="71" spans="1:12">
      <c r="A71" s="2">
        <f t="shared" si="2"/>
        <v>70</v>
      </c>
      <c r="B71" s="8" t="str">
        <f>HYPERLINK("http://cipapp.sandiego.gov/CIPDetail.aspx?ID="&amp;Forecast2[[#This Row],[Project Number]],C71)</f>
        <v>Camino Del Rio West &amp; Moore St Median</v>
      </c>
      <c r="C71" s="26" t="s">
        <v>165</v>
      </c>
      <c r="D71" s="3" t="s">
        <v>166</v>
      </c>
      <c r="E71" s="3" t="s">
        <v>34</v>
      </c>
      <c r="F71" s="3" t="s">
        <v>15</v>
      </c>
      <c r="G71" s="28">
        <v>1189000</v>
      </c>
      <c r="H71" s="28">
        <v>1828200</v>
      </c>
      <c r="I71" s="23" t="s">
        <v>16</v>
      </c>
      <c r="J71" s="23" t="s">
        <v>17</v>
      </c>
      <c r="K71" s="23" t="s">
        <v>16</v>
      </c>
      <c r="L71" s="23" t="s">
        <v>18</v>
      </c>
    </row>
    <row r="72" spans="1:12">
      <c r="A72" s="2">
        <f t="shared" si="2"/>
        <v>71</v>
      </c>
      <c r="B72" s="8" t="str">
        <f>HYPERLINK("http://cipapp.sandiego.gov/CIPDetail.aspx?ID="&amp;Forecast2[[#This Row],[Project Number]],C72)</f>
        <v>Citywide Street Lights 1901</v>
      </c>
      <c r="C72" s="3" t="s">
        <v>167</v>
      </c>
      <c r="D72" s="17" t="s">
        <v>168</v>
      </c>
      <c r="E72" s="3" t="s">
        <v>34</v>
      </c>
      <c r="F72" s="3" t="s">
        <v>15</v>
      </c>
      <c r="G72" s="24">
        <v>124310</v>
      </c>
      <c r="H72" s="23">
        <v>285461</v>
      </c>
      <c r="I72" s="23" t="s">
        <v>16</v>
      </c>
      <c r="J72" s="23" t="s">
        <v>27</v>
      </c>
      <c r="K72" s="23" t="s">
        <v>16</v>
      </c>
      <c r="L72" s="23" t="s">
        <v>18</v>
      </c>
    </row>
    <row r="73" spans="1:12">
      <c r="A73" s="2">
        <f t="shared" si="2"/>
        <v>72</v>
      </c>
      <c r="B73" s="8" t="str">
        <f>HYPERLINK("http://cipapp.sandiego.gov/CIPDetail.aspx?ID="&amp;Forecast2[[#This Row],[Project Number]],C73)</f>
        <v>Aquarius &amp; Camino Ruiz Traff. Signal</v>
      </c>
      <c r="C73" s="3" t="s">
        <v>169</v>
      </c>
      <c r="D73" s="18" t="s">
        <v>170</v>
      </c>
      <c r="E73" s="3" t="s">
        <v>34</v>
      </c>
      <c r="F73" s="3" t="s">
        <v>15</v>
      </c>
      <c r="G73" s="24">
        <v>299000</v>
      </c>
      <c r="H73" s="23">
        <v>499400</v>
      </c>
      <c r="I73" s="23" t="s">
        <v>16</v>
      </c>
      <c r="J73" s="23" t="s">
        <v>27</v>
      </c>
      <c r="K73" s="23" t="s">
        <v>16</v>
      </c>
      <c r="L73" s="23" t="s">
        <v>18</v>
      </c>
    </row>
    <row r="74" spans="1:12">
      <c r="A74" s="2">
        <f t="shared" si="2"/>
        <v>73</v>
      </c>
      <c r="B74" s="8" t="str">
        <f>HYPERLINK("http://cipapp.sandiego.gov/CIPDetail.aspx?ID="&amp;Forecast2[[#This Row],[Project Number]],C74)</f>
        <v>Accelerated Sewer Referral Group 851</v>
      </c>
      <c r="C74" s="3" t="s">
        <v>171</v>
      </c>
      <c r="D74" s="21" t="s">
        <v>172</v>
      </c>
      <c r="E74" s="3" t="s">
        <v>14</v>
      </c>
      <c r="F74" s="3" t="s">
        <v>15</v>
      </c>
      <c r="G74" s="24">
        <v>4900773</v>
      </c>
      <c r="H74" s="23">
        <v>6217408</v>
      </c>
      <c r="I74" s="23" t="s">
        <v>16</v>
      </c>
      <c r="J74" s="23" t="s">
        <v>27</v>
      </c>
      <c r="K74" s="23" t="s">
        <v>16</v>
      </c>
      <c r="L74" s="23" t="s">
        <v>21</v>
      </c>
    </row>
    <row r="75" spans="1:12">
      <c r="A75" s="2">
        <f t="shared" si="2"/>
        <v>74</v>
      </c>
      <c r="B75" s="8" t="str">
        <f>HYPERLINK("http://cipapp.sandiego.gov/CIPDetail.aspx?ID="&amp;Forecast2[[#This Row],[Project Number]],C75)</f>
        <v>Traffic Signal Mods Grp 19-02</v>
      </c>
      <c r="C75" s="3" t="s">
        <v>173</v>
      </c>
      <c r="D75" s="21" t="s">
        <v>174</v>
      </c>
      <c r="E75" s="3" t="s">
        <v>34</v>
      </c>
      <c r="F75" s="3" t="s">
        <v>15</v>
      </c>
      <c r="G75" s="24">
        <v>380350</v>
      </c>
      <c r="H75" s="23">
        <v>700000</v>
      </c>
      <c r="I75" s="23" t="s">
        <v>16</v>
      </c>
      <c r="J75" s="23" t="s">
        <v>17</v>
      </c>
      <c r="K75" s="23" t="s">
        <v>16</v>
      </c>
      <c r="L75" s="23" t="s">
        <v>18</v>
      </c>
    </row>
    <row r="76" spans="1:12">
      <c r="A76" s="2">
        <f t="shared" si="2"/>
        <v>75</v>
      </c>
      <c r="B76" s="8" t="str">
        <f>HYPERLINK("http://cipapp.sandiego.gov/CIPDetail.aspx?ID="&amp;Forecast2[[#This Row],[Project Number]],C76)</f>
        <v>Castle Neighborhood New Streetlights</v>
      </c>
      <c r="C76" s="3" t="s">
        <v>175</v>
      </c>
      <c r="D76" s="20" t="s">
        <v>176</v>
      </c>
      <c r="E76" s="3" t="s">
        <v>34</v>
      </c>
      <c r="F76" s="3" t="s">
        <v>15</v>
      </c>
      <c r="G76" s="24">
        <v>375500</v>
      </c>
      <c r="H76" s="23">
        <v>549965</v>
      </c>
      <c r="I76" s="23" t="s">
        <v>16</v>
      </c>
      <c r="J76" s="23" t="s">
        <v>27</v>
      </c>
      <c r="K76" s="23" t="s">
        <v>16</v>
      </c>
      <c r="L76" s="23" t="s">
        <v>18</v>
      </c>
    </row>
    <row r="77" spans="1:12">
      <c r="A77" s="2">
        <f t="shared" si="2"/>
        <v>76</v>
      </c>
      <c r="B77" s="8" t="str">
        <f>HYPERLINK("http://cipapp.sandiego.gov/CIPDetail.aspx?ID="&amp;Forecast2[[#This Row],[Project Number]],C77)</f>
        <v>Miramar Reservoir PS New Generator &amp; Upg</v>
      </c>
      <c r="C77" s="3" t="s">
        <v>177</v>
      </c>
      <c r="D77" s="20" t="s">
        <v>178</v>
      </c>
      <c r="E77" s="3" t="s">
        <v>14</v>
      </c>
      <c r="F77" s="3" t="s">
        <v>15</v>
      </c>
      <c r="G77" s="24">
        <v>2660874</v>
      </c>
      <c r="H77" s="23">
        <v>4235874</v>
      </c>
      <c r="I77" s="23" t="s">
        <v>49</v>
      </c>
      <c r="J77" s="23" t="s">
        <v>18</v>
      </c>
      <c r="K77" s="23" t="s">
        <v>16</v>
      </c>
      <c r="L77" s="23" t="s">
        <v>17</v>
      </c>
    </row>
    <row r="78" spans="1:12">
      <c r="A78" s="2">
        <f t="shared" si="2"/>
        <v>77</v>
      </c>
      <c r="B78" s="8" t="str">
        <f>HYPERLINK("http://cipapp.sandiego.gov/CIPDetail.aspx?ID="&amp;Forecast2[[#This Row],[Project Number]],C78)</f>
        <v>La Jolla Improv 2 (S)</v>
      </c>
      <c r="C78" s="3" t="s">
        <v>179</v>
      </c>
      <c r="D78" s="19" t="s">
        <v>180</v>
      </c>
      <c r="E78" s="3" t="s">
        <v>14</v>
      </c>
      <c r="F78" s="3" t="s">
        <v>15</v>
      </c>
      <c r="G78" s="24">
        <v>2766300</v>
      </c>
      <c r="H78" s="23">
        <v>4161700</v>
      </c>
      <c r="I78" s="23" t="s">
        <v>16</v>
      </c>
      <c r="J78" s="23" t="s">
        <v>27</v>
      </c>
      <c r="K78" s="23" t="s">
        <v>16</v>
      </c>
      <c r="L78" s="23" t="s">
        <v>21</v>
      </c>
    </row>
    <row r="79" spans="1:12">
      <c r="A79" s="2">
        <f t="shared" si="2"/>
        <v>78</v>
      </c>
      <c r="B79" s="8" t="str">
        <f>HYPERLINK("http://cipapp.sandiego.gov/CIPDetail.aspx?ID="&amp;Forecast2[[#This Row],[Project Number]],C79)</f>
        <v>La Jolla Improv 2 (W)</v>
      </c>
      <c r="C79" s="3" t="s">
        <v>181</v>
      </c>
      <c r="D79" s="20" t="s">
        <v>182</v>
      </c>
      <c r="E79" s="3" t="s">
        <v>14</v>
      </c>
      <c r="F79" s="3" t="s">
        <v>15</v>
      </c>
      <c r="G79" s="24">
        <v>5732500</v>
      </c>
      <c r="H79" s="23">
        <v>8268200</v>
      </c>
      <c r="I79" s="23" t="s">
        <v>16</v>
      </c>
      <c r="J79" s="23" t="s">
        <v>27</v>
      </c>
      <c r="K79" s="23" t="s">
        <v>16</v>
      </c>
      <c r="L79" s="23" t="s">
        <v>21</v>
      </c>
    </row>
    <row r="80" spans="1:12">
      <c r="A80" s="2">
        <f t="shared" si="2"/>
        <v>79</v>
      </c>
      <c r="B80" s="8" t="str">
        <f>HYPERLINK("http://cipapp.sandiego.gov/CIPDetail.aspx?ID="&amp;Forecast2[[#This Row],[Project Number]],C80)</f>
        <v>La Jolla Improv 1 (W)</v>
      </c>
      <c r="C80" s="3" t="s">
        <v>183</v>
      </c>
      <c r="D80" s="19" t="s">
        <v>184</v>
      </c>
      <c r="E80" s="3" t="s">
        <v>14</v>
      </c>
      <c r="F80" s="3" t="s">
        <v>15</v>
      </c>
      <c r="G80" s="24">
        <v>5083600</v>
      </c>
      <c r="H80" s="23">
        <v>7492800</v>
      </c>
      <c r="I80" s="23" t="s">
        <v>16</v>
      </c>
      <c r="J80" s="23" t="s">
        <v>27</v>
      </c>
      <c r="K80" s="23" t="s">
        <v>16</v>
      </c>
      <c r="L80" s="23" t="s">
        <v>18</v>
      </c>
    </row>
    <row r="81" spans="1:12">
      <c r="A81" s="2">
        <f t="shared" si="2"/>
        <v>80</v>
      </c>
      <c r="B81" s="8" t="str">
        <f>HYPERLINK("http://cipapp.sandiego.gov/CIPDetail.aspx?ID="&amp;Forecast2[[#This Row],[Project Number]],C81)</f>
        <v>Citywide Street Lights 1950</v>
      </c>
      <c r="C81" s="3" t="s">
        <v>185</v>
      </c>
      <c r="D81" s="20" t="s">
        <v>186</v>
      </c>
      <c r="E81" s="3" t="s">
        <v>34</v>
      </c>
      <c r="F81" s="3" t="s">
        <v>46</v>
      </c>
      <c r="G81" s="24">
        <v>2546731</v>
      </c>
      <c r="H81" s="23">
        <v>2936226</v>
      </c>
      <c r="I81" s="23" t="s">
        <v>16</v>
      </c>
      <c r="J81" s="23" t="s">
        <v>17</v>
      </c>
      <c r="K81" s="23" t="s">
        <v>16</v>
      </c>
      <c r="L81" s="23" t="s">
        <v>17</v>
      </c>
    </row>
    <row r="82" spans="1:12">
      <c r="A82" s="2">
        <f t="shared" si="2"/>
        <v>81</v>
      </c>
      <c r="B82" s="8" t="str">
        <f>HYPERLINK("http://cipapp.sandiego.gov/CIPDetail.aspx?ID="&amp;Forecast2[[#This Row],[Project Number]],C82)</f>
        <v>Bay Ho Improv 3 (W)</v>
      </c>
      <c r="C82" s="3" t="s">
        <v>187</v>
      </c>
      <c r="D82" s="20" t="s">
        <v>188</v>
      </c>
      <c r="E82" s="3" t="s">
        <v>14</v>
      </c>
      <c r="F82" s="3" t="s">
        <v>189</v>
      </c>
      <c r="G82" s="24">
        <v>2820200</v>
      </c>
      <c r="H82" s="23">
        <v>3869500</v>
      </c>
      <c r="I82" s="23" t="s">
        <v>16</v>
      </c>
      <c r="J82" s="23" t="s">
        <v>18</v>
      </c>
      <c r="K82" s="23" t="s">
        <v>16</v>
      </c>
      <c r="L82" s="23" t="s">
        <v>21</v>
      </c>
    </row>
    <row r="83" spans="1:12">
      <c r="A83" s="2">
        <f t="shared" si="2"/>
        <v>82</v>
      </c>
      <c r="B83" s="8" t="str">
        <f>HYPERLINK("http://cipapp.sandiego.gov/CIPDetail.aspx?ID="&amp;Forecast2[[#This Row],[Project Number]],C83)</f>
        <v>Lake Murray Improv 2 (W)</v>
      </c>
      <c r="C83" s="3" t="s">
        <v>190</v>
      </c>
      <c r="D83" s="21" t="s">
        <v>191</v>
      </c>
      <c r="E83" s="3" t="s">
        <v>14</v>
      </c>
      <c r="F83" s="3" t="s">
        <v>15</v>
      </c>
      <c r="G83" s="24">
        <v>10200000</v>
      </c>
      <c r="H83" s="23">
        <v>13228375</v>
      </c>
      <c r="I83" s="23" t="s">
        <v>16</v>
      </c>
      <c r="J83" s="23" t="s">
        <v>27</v>
      </c>
      <c r="K83" s="23" t="s">
        <v>16</v>
      </c>
      <c r="L83" s="23" t="s">
        <v>21</v>
      </c>
    </row>
    <row r="84" spans="1:12">
      <c r="A84" s="2">
        <f t="shared" si="2"/>
        <v>83</v>
      </c>
      <c r="B84" s="8" t="str">
        <f>HYPERLINK("http://cipapp.sandiego.gov/CIPDetail.aspx?ID="&amp;Forecast2[[#This Row],[Project Number]],C84)</f>
        <v>Redwood Village/Rolando Park Improv 1(S)</v>
      </c>
      <c r="C84" s="3" t="s">
        <v>192</v>
      </c>
      <c r="D84" s="21" t="s">
        <v>193</v>
      </c>
      <c r="E84" s="3" t="s">
        <v>14</v>
      </c>
      <c r="F84" s="3" t="s">
        <v>15</v>
      </c>
      <c r="G84" s="24">
        <v>3470636</v>
      </c>
      <c r="H84" s="23">
        <v>4723636</v>
      </c>
      <c r="I84" s="23" t="s">
        <v>16</v>
      </c>
      <c r="J84" s="23" t="s">
        <v>27</v>
      </c>
      <c r="K84" s="23" t="s">
        <v>16</v>
      </c>
      <c r="L84" s="23" t="s">
        <v>21</v>
      </c>
    </row>
    <row r="85" spans="1:12">
      <c r="A85" s="2">
        <f t="shared" si="2"/>
        <v>84</v>
      </c>
      <c r="B85" s="8" t="str">
        <f>HYPERLINK("http://cipapp.sandiego.gov/CIPDetail.aspx?ID="&amp;Forecast2[[#This Row],[Project Number]],C85)</f>
        <v>Lake Murray Improv 2 (S)</v>
      </c>
      <c r="C85" s="3" t="s">
        <v>194</v>
      </c>
      <c r="D85" s="20" t="s">
        <v>195</v>
      </c>
      <c r="E85" s="3" t="s">
        <v>14</v>
      </c>
      <c r="F85" s="3" t="s">
        <v>15</v>
      </c>
      <c r="G85" s="24">
        <v>400000</v>
      </c>
      <c r="H85" s="23">
        <v>743738</v>
      </c>
      <c r="I85" s="23" t="s">
        <v>16</v>
      </c>
      <c r="J85" s="23" t="s">
        <v>27</v>
      </c>
      <c r="K85" s="23" t="s">
        <v>16</v>
      </c>
      <c r="L85" s="23" t="s">
        <v>21</v>
      </c>
    </row>
    <row r="86" spans="1:12">
      <c r="A86" s="2">
        <f t="shared" si="2"/>
        <v>85</v>
      </c>
      <c r="B86" s="8" t="str">
        <f>HYPERLINK("http://cipapp.sandiego.gov/CIPDetail.aspx?ID="&amp;Forecast2[[#This Row],[Project Number]],C86)</f>
        <v>Redwood Village/Rolando Park Improv 1(W)</v>
      </c>
      <c r="C86" s="3" t="s">
        <v>196</v>
      </c>
      <c r="D86" s="21" t="s">
        <v>197</v>
      </c>
      <c r="E86" s="3" t="s">
        <v>14</v>
      </c>
      <c r="F86" s="3" t="s">
        <v>15</v>
      </c>
      <c r="G86" s="24">
        <v>3913000</v>
      </c>
      <c r="H86" s="23">
        <v>5234000</v>
      </c>
      <c r="I86" s="23" t="s">
        <v>16</v>
      </c>
      <c r="J86" s="23" t="s">
        <v>27</v>
      </c>
      <c r="K86" s="23" t="s">
        <v>16</v>
      </c>
      <c r="L86" s="23" t="s">
        <v>21</v>
      </c>
    </row>
    <row r="87" spans="1:12">
      <c r="A87" s="2">
        <f t="shared" si="2"/>
        <v>86</v>
      </c>
      <c r="B87" s="8" t="str">
        <f>HYPERLINK("http://cipapp.sandiego.gov/CIPDetail.aspx?ID="&amp;Forecast2[[#This Row],[Project Number]],C87)</f>
        <v>Downtown Complete St Impl Phase 3A1</v>
      </c>
      <c r="C87" s="3" t="s">
        <v>198</v>
      </c>
      <c r="D87" s="17" t="s">
        <v>199</v>
      </c>
      <c r="E87" s="3" t="s">
        <v>34</v>
      </c>
      <c r="F87" s="3" t="s">
        <v>15</v>
      </c>
      <c r="G87" s="24">
        <v>3530000</v>
      </c>
      <c r="H87" s="23">
        <v>5500000</v>
      </c>
      <c r="I87" s="23" t="s">
        <v>16</v>
      </c>
      <c r="J87" s="23" t="s">
        <v>17</v>
      </c>
      <c r="K87" s="23" t="s">
        <v>16</v>
      </c>
      <c r="L87" s="23" t="s">
        <v>27</v>
      </c>
    </row>
    <row r="88" spans="1:12">
      <c r="A88" s="2">
        <f t="shared" si="2"/>
        <v>87</v>
      </c>
      <c r="B88" s="8" t="str">
        <f>HYPERLINK("http://cipapp.sandiego.gov/CIPDetail.aspx?ID="&amp;Forecast2[[#This Row],[Project Number]],C88)</f>
        <v>Sewer &amp; AC Water Group 793A (S)</v>
      </c>
      <c r="C88" s="26" t="s">
        <v>200</v>
      </c>
      <c r="D88" s="3" t="s">
        <v>201</v>
      </c>
      <c r="E88" s="3" t="s">
        <v>14</v>
      </c>
      <c r="F88" s="3" t="s">
        <v>15</v>
      </c>
      <c r="G88" s="28">
        <v>4877200</v>
      </c>
      <c r="H88" s="28">
        <v>7153300</v>
      </c>
      <c r="I88" s="23" t="s">
        <v>16</v>
      </c>
      <c r="J88" s="23" t="s">
        <v>27</v>
      </c>
      <c r="K88" s="23" t="s">
        <v>16</v>
      </c>
      <c r="L88" s="23" t="s">
        <v>21</v>
      </c>
    </row>
    <row r="89" spans="1:12">
      <c r="A89" s="2">
        <f t="shared" si="2"/>
        <v>88</v>
      </c>
      <c r="B89" s="8" t="str">
        <f>HYPERLINK("http://cipapp.sandiego.gov/CIPDetail.aspx?ID="&amp;Forecast2[[#This Row],[Project Number]],C89)</f>
        <v>Sewer &amp; AC Water Group 793A (W)</v>
      </c>
      <c r="C89" s="3" t="s">
        <v>202</v>
      </c>
      <c r="D89" s="17" t="s">
        <v>203</v>
      </c>
      <c r="E89" s="3" t="s">
        <v>14</v>
      </c>
      <c r="F89" s="3" t="s">
        <v>15</v>
      </c>
      <c r="G89" s="24">
        <v>1705700</v>
      </c>
      <c r="H89" s="23">
        <v>2501700</v>
      </c>
      <c r="I89" s="23" t="s">
        <v>16</v>
      </c>
      <c r="J89" s="23" t="s">
        <v>27</v>
      </c>
      <c r="K89" s="23" t="s">
        <v>16</v>
      </c>
      <c r="L89" s="23" t="s">
        <v>21</v>
      </c>
    </row>
    <row r="90" spans="1:12">
      <c r="A90" s="2">
        <f t="shared" si="2"/>
        <v>89</v>
      </c>
      <c r="B90" s="8" t="str">
        <f>HYPERLINK("http://cipapp.sandiego.gov/CIPDetail.aspx?ID="&amp;Forecast2[[#This Row],[Project Number]],C90)</f>
        <v>Hospitality Point Comfort Station Imp</v>
      </c>
      <c r="C90" s="3" t="s">
        <v>204</v>
      </c>
      <c r="D90" s="22" t="s">
        <v>205</v>
      </c>
      <c r="E90" s="3" t="s">
        <v>87</v>
      </c>
      <c r="F90" s="3" t="s">
        <v>15</v>
      </c>
      <c r="G90" s="24">
        <v>1245500</v>
      </c>
      <c r="H90" s="23">
        <v>2235000</v>
      </c>
      <c r="I90" s="23" t="s">
        <v>16</v>
      </c>
      <c r="J90" s="23" t="s">
        <v>17</v>
      </c>
      <c r="K90" s="23" t="s">
        <v>16</v>
      </c>
      <c r="L90" s="23" t="s">
        <v>18</v>
      </c>
    </row>
    <row r="91" spans="1:12">
      <c r="A91" s="2">
        <f t="shared" si="2"/>
        <v>90</v>
      </c>
      <c r="B91" s="8" t="str">
        <f>HYPERLINK("http://cipapp.sandiego.gov/CIPDetail.aspx?ID="&amp;Forecast2[[#This Row],[Project Number]],C91)</f>
        <v>Mission Valley West Improv 1 (W)</v>
      </c>
      <c r="C91" s="26" t="s">
        <v>206</v>
      </c>
      <c r="D91" s="3" t="s">
        <v>207</v>
      </c>
      <c r="E91" s="3" t="s">
        <v>14</v>
      </c>
      <c r="F91" s="3" t="s">
        <v>15</v>
      </c>
      <c r="G91" s="28">
        <v>5249300</v>
      </c>
      <c r="H91" s="28">
        <v>7970300</v>
      </c>
      <c r="I91" s="23" t="s">
        <v>16</v>
      </c>
      <c r="J91" s="23" t="s">
        <v>27</v>
      </c>
      <c r="K91" s="23" t="s">
        <v>16</v>
      </c>
      <c r="L91" s="23" t="s">
        <v>21</v>
      </c>
    </row>
    <row r="92" spans="1:12">
      <c r="A92" s="2">
        <f t="shared" si="2"/>
        <v>91</v>
      </c>
      <c r="B92" s="8" t="str">
        <f>HYPERLINK("http://cipapp.sandiego.gov/CIPDetail.aspx?ID="&amp;Forecast2[[#This Row],[Project Number]],C92)</f>
        <v>STORM DRAIN DIVERSION AT THE MBC</v>
      </c>
      <c r="C92" s="3" t="s">
        <v>208</v>
      </c>
      <c r="D92" s="19" t="s">
        <v>209</v>
      </c>
      <c r="E92" s="3" t="s">
        <v>14</v>
      </c>
      <c r="F92" s="3" t="s">
        <v>15</v>
      </c>
      <c r="G92" s="24">
        <v>6500000</v>
      </c>
      <c r="H92" s="23">
        <v>7721000</v>
      </c>
      <c r="I92" s="23" t="s">
        <v>49</v>
      </c>
      <c r="J92" s="23" t="s">
        <v>21</v>
      </c>
      <c r="K92" s="23" t="s">
        <v>16</v>
      </c>
      <c r="L92" s="23" t="s">
        <v>18</v>
      </c>
    </row>
    <row r="93" spans="1:12">
      <c r="A93" s="2">
        <f t="shared" si="2"/>
        <v>92</v>
      </c>
      <c r="B93" s="8" t="str">
        <f>HYPERLINK("http://cipapp.sandiego.gov/CIPDetail.aspx?ID="&amp;Forecast2[[#This Row],[Project Number]],C93)</f>
        <v>AC Water and Sewer Group 1023B (S)</v>
      </c>
      <c r="C93" s="26" t="s">
        <v>210</v>
      </c>
      <c r="D93" s="3" t="s">
        <v>211</v>
      </c>
      <c r="E93" s="3" t="s">
        <v>14</v>
      </c>
      <c r="F93" s="3" t="s">
        <v>15</v>
      </c>
      <c r="G93" s="28">
        <v>200000</v>
      </c>
      <c r="H93" s="28">
        <v>326000</v>
      </c>
      <c r="I93" s="23" t="s">
        <v>16</v>
      </c>
      <c r="J93" s="23" t="s">
        <v>27</v>
      </c>
      <c r="K93" s="23" t="s">
        <v>16</v>
      </c>
      <c r="L93" s="23" t="s">
        <v>21</v>
      </c>
    </row>
    <row r="94" spans="1:12">
      <c r="A94" s="2">
        <f t="shared" si="2"/>
        <v>93</v>
      </c>
      <c r="B94" s="8" t="str">
        <f>HYPERLINK("http://cipapp.sandiego.gov/CIPDetail.aspx?ID="&amp;Forecast2[[#This Row],[Project Number]],C94)</f>
        <v>AC Water and Sewer Group 1023B (W)</v>
      </c>
      <c r="C94" s="26" t="s">
        <v>212</v>
      </c>
      <c r="D94" s="3" t="s">
        <v>213</v>
      </c>
      <c r="E94" s="3" t="s">
        <v>14</v>
      </c>
      <c r="F94" s="3" t="s">
        <v>15</v>
      </c>
      <c r="G94" s="28">
        <v>2000000</v>
      </c>
      <c r="H94" s="28">
        <v>2941000</v>
      </c>
      <c r="I94" s="23" t="s">
        <v>16</v>
      </c>
      <c r="J94" s="23" t="s">
        <v>27</v>
      </c>
      <c r="K94" s="23" t="s">
        <v>16</v>
      </c>
      <c r="L94" s="23" t="s">
        <v>21</v>
      </c>
    </row>
    <row r="95" spans="1:12">
      <c r="A95" s="2">
        <f t="shared" si="2"/>
        <v>94</v>
      </c>
      <c r="B95" s="8" t="str">
        <f>HYPERLINK("http://cipapp.sandiego.gov/CIPDetail.aspx?ID="&amp;Forecast2[[#This Row],[Project Number]],C95)</f>
        <v>Mission Valley West Improv 1 (S)</v>
      </c>
      <c r="C95" s="26" t="s">
        <v>214</v>
      </c>
      <c r="D95" s="3" t="s">
        <v>215</v>
      </c>
      <c r="E95" s="3" t="s">
        <v>14</v>
      </c>
      <c r="F95" s="3" t="s">
        <v>15</v>
      </c>
      <c r="G95" s="28">
        <v>425400</v>
      </c>
      <c r="H95" s="28">
        <v>631700</v>
      </c>
      <c r="I95" s="23" t="s">
        <v>16</v>
      </c>
      <c r="J95" s="23" t="s">
        <v>17</v>
      </c>
      <c r="K95" s="23" t="s">
        <v>16</v>
      </c>
      <c r="L95" s="23" t="s">
        <v>21</v>
      </c>
    </row>
    <row r="96" spans="1:12">
      <c r="A96" s="2">
        <f t="shared" si="2"/>
        <v>95</v>
      </c>
      <c r="B96" s="8" t="str">
        <f>HYPERLINK("http://cipapp.sandiego.gov/CIPDetail.aspx?ID="&amp;Forecast2[[#This Row],[Project Number]],C96)</f>
        <v>STORM WATER DIVERSION AT THE SBWRP</v>
      </c>
      <c r="C96" s="3" t="s">
        <v>216</v>
      </c>
      <c r="D96" s="20" t="s">
        <v>217</v>
      </c>
      <c r="E96" s="3" t="s">
        <v>14</v>
      </c>
      <c r="F96" s="3" t="s">
        <v>15</v>
      </c>
      <c r="G96" s="24">
        <v>2537900</v>
      </c>
      <c r="H96" s="23">
        <v>3908100</v>
      </c>
      <c r="I96" s="23" t="s">
        <v>49</v>
      </c>
      <c r="J96" s="23" t="s">
        <v>21</v>
      </c>
      <c r="K96" s="23" t="s">
        <v>16</v>
      </c>
      <c r="L96" s="23" t="s">
        <v>17</v>
      </c>
    </row>
    <row r="97" spans="1:12">
      <c r="A97" s="2">
        <f t="shared" si="2"/>
        <v>96</v>
      </c>
      <c r="B97" s="8" t="str">
        <f>HYPERLINK("http://cipapp.sandiego.gov/CIPDetail.aspx?ID="&amp;Forecast2[[#This Row],[Project Number]],C97)</f>
        <v>Clairemont Mesa East Improv 2 (S)</v>
      </c>
      <c r="C97" s="3" t="s">
        <v>218</v>
      </c>
      <c r="D97" s="20" t="s">
        <v>219</v>
      </c>
      <c r="E97" s="3" t="s">
        <v>14</v>
      </c>
      <c r="F97" s="3" t="s">
        <v>15</v>
      </c>
      <c r="G97" s="24">
        <v>843931</v>
      </c>
      <c r="H97" s="23">
        <v>1023931</v>
      </c>
      <c r="I97" s="23" t="s">
        <v>16</v>
      </c>
      <c r="J97" s="23" t="s">
        <v>17</v>
      </c>
      <c r="K97" s="23" t="s">
        <v>16</v>
      </c>
      <c r="L97" s="23" t="s">
        <v>18</v>
      </c>
    </row>
    <row r="98" spans="1:12">
      <c r="A98" s="2">
        <f t="shared" si="2"/>
        <v>97</v>
      </c>
      <c r="B98" s="8" t="str">
        <f>HYPERLINK("http://cipapp.sandiego.gov/CIPDetail.aspx?ID="&amp;Forecast2[[#This Row],[Project Number]],C98)</f>
        <v>Clairemont Mesa East Improv 2 (W)</v>
      </c>
      <c r="C98" s="26" t="s">
        <v>220</v>
      </c>
      <c r="D98" s="3" t="s">
        <v>221</v>
      </c>
      <c r="E98" s="3" t="s">
        <v>14</v>
      </c>
      <c r="F98" s="3" t="s">
        <v>15</v>
      </c>
      <c r="G98" s="28">
        <v>16034612</v>
      </c>
      <c r="H98" s="28">
        <v>19093281</v>
      </c>
      <c r="I98" s="23" t="s">
        <v>16</v>
      </c>
      <c r="J98" s="23" t="s">
        <v>17</v>
      </c>
      <c r="K98" s="23" t="s">
        <v>16</v>
      </c>
      <c r="L98" s="23" t="s">
        <v>27</v>
      </c>
    </row>
    <row r="99" spans="1:12">
      <c r="A99" s="2">
        <f t="shared" ref="A99:A130" si="3">A98+1</f>
        <v>98</v>
      </c>
      <c r="B99" s="8" t="str">
        <f>HYPERLINK("http://cipapp.sandiego.gov/CIPDetail.aspx?ID="&amp;Forecast2[[#This Row],[Project Number]],C99)</f>
        <v>Miramar Valves Replacement</v>
      </c>
      <c r="C99" s="3" t="s">
        <v>222</v>
      </c>
      <c r="D99" s="19" t="s">
        <v>223</v>
      </c>
      <c r="E99" s="3" t="s">
        <v>14</v>
      </c>
      <c r="F99" s="3" t="s">
        <v>46</v>
      </c>
      <c r="G99" s="24">
        <v>721267</v>
      </c>
      <c r="H99" s="23">
        <v>1398500</v>
      </c>
      <c r="I99" s="23" t="s">
        <v>16</v>
      </c>
      <c r="J99" s="23" t="s">
        <v>17</v>
      </c>
      <c r="K99" s="23" t="s">
        <v>16</v>
      </c>
      <c r="L99" s="23" t="s">
        <v>17</v>
      </c>
    </row>
    <row r="100" spans="1:12">
      <c r="A100" s="2">
        <f t="shared" si="3"/>
        <v>99</v>
      </c>
      <c r="B100" s="8" t="str">
        <f>HYPERLINK("http://cipapp.sandiego.gov/CIPDetail.aspx?ID="&amp;Forecast2[[#This Row],[Project Number]],C100)</f>
        <v>Paradise Hills Improv 1 (S)</v>
      </c>
      <c r="C100" s="3" t="s">
        <v>224</v>
      </c>
      <c r="D100" s="17" t="s">
        <v>225</v>
      </c>
      <c r="E100" s="3" t="s">
        <v>14</v>
      </c>
      <c r="F100" s="3" t="s">
        <v>15</v>
      </c>
      <c r="G100" s="24">
        <v>2986536</v>
      </c>
      <c r="H100" s="23">
        <v>4403200</v>
      </c>
      <c r="I100" s="23" t="s">
        <v>16</v>
      </c>
      <c r="J100" s="23" t="s">
        <v>17</v>
      </c>
      <c r="K100" s="23" t="s">
        <v>16</v>
      </c>
      <c r="L100" s="23" t="s">
        <v>27</v>
      </c>
    </row>
    <row r="101" spans="1:12">
      <c r="A101" s="2">
        <f t="shared" si="3"/>
        <v>100</v>
      </c>
      <c r="B101" s="8" t="str">
        <f>HYPERLINK("http://cipapp.sandiego.gov/CIPDetail.aspx?ID="&amp;Forecast2[[#This Row],[Project Number]],C101)</f>
        <v>Paradise Hills Improv 1 (W)</v>
      </c>
      <c r="C101" s="3" t="s">
        <v>226</v>
      </c>
      <c r="D101" s="20" t="s">
        <v>227</v>
      </c>
      <c r="E101" s="3" t="s">
        <v>14</v>
      </c>
      <c r="F101" s="3" t="s">
        <v>15</v>
      </c>
      <c r="G101" s="24">
        <v>1341364</v>
      </c>
      <c r="H101" s="23">
        <v>1880900</v>
      </c>
      <c r="I101" s="23" t="s">
        <v>16</v>
      </c>
      <c r="J101" s="23" t="s">
        <v>17</v>
      </c>
      <c r="K101" s="23" t="s">
        <v>16</v>
      </c>
      <c r="L101" s="23" t="s">
        <v>27</v>
      </c>
    </row>
    <row r="102" spans="1:12">
      <c r="A102" s="2">
        <f t="shared" si="3"/>
        <v>101</v>
      </c>
      <c r="B102" s="8" t="str">
        <f>HYPERLINK("http://cipapp.sandiego.gov/CIPDetail.aspx?ID="&amp;Forecast2[[#This Row],[Project Number]],C102)</f>
        <v>Clairemont Mesa West Improv 1 (W)</v>
      </c>
      <c r="C102" s="3" t="s">
        <v>228</v>
      </c>
      <c r="D102" s="17" t="s">
        <v>229</v>
      </c>
      <c r="E102" s="3" t="s">
        <v>14</v>
      </c>
      <c r="F102" s="3" t="s">
        <v>15</v>
      </c>
      <c r="G102" s="24">
        <v>187600</v>
      </c>
      <c r="H102" s="23">
        <v>309900</v>
      </c>
      <c r="I102" s="23" t="s">
        <v>16</v>
      </c>
      <c r="J102" s="23" t="s">
        <v>27</v>
      </c>
      <c r="K102" s="23" t="s">
        <v>16</v>
      </c>
      <c r="L102" s="23" t="s">
        <v>21</v>
      </c>
    </row>
    <row r="103" spans="1:12">
      <c r="A103" s="2">
        <f t="shared" si="3"/>
        <v>102</v>
      </c>
      <c r="B103" s="8" t="str">
        <f>HYPERLINK("http://cipapp.sandiego.gov/CIPDetail.aspx?ID="&amp;Forecast2[[#This Row],[Project Number]],C103)</f>
        <v>Clairemont Mesa West Improv 1 (S)</v>
      </c>
      <c r="C103" s="26" t="s">
        <v>230</v>
      </c>
      <c r="D103" s="3" t="s">
        <v>231</v>
      </c>
      <c r="E103" s="3" t="s">
        <v>14</v>
      </c>
      <c r="F103" s="3" t="s">
        <v>15</v>
      </c>
      <c r="G103" s="28">
        <v>3334300</v>
      </c>
      <c r="H103" s="28">
        <v>4768200</v>
      </c>
      <c r="I103" s="23" t="s">
        <v>16</v>
      </c>
      <c r="J103" s="23" t="s">
        <v>27</v>
      </c>
      <c r="K103" s="23" t="s">
        <v>16</v>
      </c>
      <c r="L103" s="23" t="s">
        <v>21</v>
      </c>
    </row>
    <row r="104" spans="1:12">
      <c r="A104" s="2">
        <f t="shared" si="3"/>
        <v>103</v>
      </c>
      <c r="B104" s="8" t="str">
        <f>HYPERLINK("http://cipapp.sandiego.gov/CIPDetail.aspx?ID="&amp;Forecast2[[#This Row],[Project Number]],C104)</f>
        <v>Kellogg Comfort Station Improvements</v>
      </c>
      <c r="C104" s="3" t="s">
        <v>232</v>
      </c>
      <c r="D104" s="17" t="s">
        <v>233</v>
      </c>
      <c r="E104" s="3" t="s">
        <v>234</v>
      </c>
      <c r="F104" s="3" t="s">
        <v>46</v>
      </c>
      <c r="G104" s="24">
        <v>79500</v>
      </c>
      <c r="H104" s="23">
        <v>227855</v>
      </c>
      <c r="I104" s="23" t="s">
        <v>49</v>
      </c>
      <c r="J104" s="23" t="s">
        <v>21</v>
      </c>
      <c r="K104" s="23" t="s">
        <v>16</v>
      </c>
      <c r="L104" s="23" t="s">
        <v>17</v>
      </c>
    </row>
    <row r="105" spans="1:12">
      <c r="A105" s="2">
        <f t="shared" si="3"/>
        <v>104</v>
      </c>
      <c r="B105" s="8" t="str">
        <f>HYPERLINK("http://cipapp.sandiego.gov/CIPDetail.aspx?ID="&amp;Forecast2[[#This Row],[Project Number]],C105)</f>
        <v>MBC Gas Detect Syst Replace</v>
      </c>
      <c r="C105" s="3" t="s">
        <v>235</v>
      </c>
      <c r="D105" s="20" t="s">
        <v>236</v>
      </c>
      <c r="E105" s="3" t="s">
        <v>14</v>
      </c>
      <c r="F105" s="3" t="s">
        <v>15</v>
      </c>
      <c r="G105" s="24">
        <v>1980000</v>
      </c>
      <c r="H105" s="23">
        <v>3049000</v>
      </c>
      <c r="I105" s="23" t="s">
        <v>49</v>
      </c>
      <c r="J105" s="23" t="s">
        <v>21</v>
      </c>
      <c r="K105" s="23" t="s">
        <v>16</v>
      </c>
      <c r="L105" s="23" t="s">
        <v>18</v>
      </c>
    </row>
    <row r="106" spans="1:12">
      <c r="A106" s="2">
        <f t="shared" si="3"/>
        <v>105</v>
      </c>
      <c r="B106" s="8" t="str">
        <f>HYPERLINK("http://cipapp.sandiego.gov/CIPDetail.aspx?ID="&amp;Forecast2[[#This Row],[Project Number]],C106)</f>
        <v>Mountain View Improv 1</v>
      </c>
      <c r="C106" s="26" t="s">
        <v>237</v>
      </c>
      <c r="D106" s="3" t="s">
        <v>238</v>
      </c>
      <c r="E106" s="3" t="s">
        <v>239</v>
      </c>
      <c r="F106" s="3" t="s">
        <v>15</v>
      </c>
      <c r="G106" s="28">
        <v>453800</v>
      </c>
      <c r="H106" s="28">
        <v>720799</v>
      </c>
      <c r="I106" s="23" t="s">
        <v>16</v>
      </c>
      <c r="J106" s="23" t="s">
        <v>27</v>
      </c>
      <c r="K106" s="23" t="s">
        <v>16</v>
      </c>
      <c r="L106" s="23" t="s">
        <v>18</v>
      </c>
    </row>
    <row r="107" spans="1:12">
      <c r="A107" s="2">
        <f t="shared" si="3"/>
        <v>106</v>
      </c>
      <c r="B107" s="8" t="str">
        <f>HYPERLINK("http://cipapp.sandiego.gov/CIPDetail.aspx?ID="&amp;Forecast2[[#This Row],[Project Number]],C107)</f>
        <v>PQPS Oxygenation Sys</v>
      </c>
      <c r="C107" s="3" t="s">
        <v>240</v>
      </c>
      <c r="D107" s="20" t="s">
        <v>241</v>
      </c>
      <c r="E107" s="3" t="s">
        <v>14</v>
      </c>
      <c r="F107" s="3" t="s">
        <v>15</v>
      </c>
      <c r="G107" s="24">
        <v>2575217</v>
      </c>
      <c r="H107" s="23">
        <v>3617799</v>
      </c>
      <c r="I107" s="23" t="s">
        <v>16</v>
      </c>
      <c r="J107" s="23" t="s">
        <v>17</v>
      </c>
      <c r="K107" s="23" t="s">
        <v>16</v>
      </c>
      <c r="L107" s="23" t="s">
        <v>27</v>
      </c>
    </row>
    <row r="108" spans="1:12">
      <c r="A108" s="2">
        <f t="shared" si="3"/>
        <v>107</v>
      </c>
      <c r="B108" s="8" t="str">
        <f>HYPERLINK("http://cipapp.sandiego.gov/CIPDetail.aspx?ID="&amp;Forecast2[[#This Row],[Project Number]],C108)</f>
        <v>Alvarado WTP Basins Baffle Wall Doors</v>
      </c>
      <c r="C108" s="26" t="s">
        <v>242</v>
      </c>
      <c r="D108" s="3" t="s">
        <v>243</v>
      </c>
      <c r="E108" s="3" t="s">
        <v>14</v>
      </c>
      <c r="F108" s="3" t="s">
        <v>46</v>
      </c>
      <c r="G108" s="28">
        <v>116641</v>
      </c>
      <c r="H108" s="28">
        <v>255800</v>
      </c>
      <c r="I108" s="23" t="s">
        <v>49</v>
      </c>
      <c r="J108" s="23" t="s">
        <v>27</v>
      </c>
      <c r="K108" s="23" t="s">
        <v>16</v>
      </c>
      <c r="L108" s="23" t="s">
        <v>17</v>
      </c>
    </row>
    <row r="109" spans="1:12">
      <c r="A109" s="2">
        <f t="shared" si="3"/>
        <v>108</v>
      </c>
      <c r="B109" s="8" t="str">
        <f>HYPERLINK("http://cipapp.sandiego.gov/CIPDetail.aspx?ID="&amp;Forecast2[[#This Row],[Project Number]],C109)</f>
        <v>AC Water Group 1027A</v>
      </c>
      <c r="C109" s="26" t="s">
        <v>244</v>
      </c>
      <c r="D109" s="3" t="s">
        <v>245</v>
      </c>
      <c r="E109" s="3" t="s">
        <v>14</v>
      </c>
      <c r="F109" s="3" t="s">
        <v>15</v>
      </c>
      <c r="G109" s="28">
        <v>2742060</v>
      </c>
      <c r="H109" s="28">
        <v>3042060</v>
      </c>
      <c r="I109" s="23" t="s">
        <v>49</v>
      </c>
      <c r="J109" s="23" t="s">
        <v>21</v>
      </c>
      <c r="K109" s="23" t="s">
        <v>16</v>
      </c>
      <c r="L109" s="23" t="s">
        <v>27</v>
      </c>
    </row>
    <row r="110" spans="1:12">
      <c r="A110" s="2">
        <f t="shared" si="3"/>
        <v>109</v>
      </c>
      <c r="B110" s="8" t="str">
        <f>HYPERLINK("http://cipapp.sandiego.gov/CIPDetail.aspx?ID="&amp;Forecast2[[#This Row],[Project Number]],C110)</f>
        <v>Morena Improv 3 (S)</v>
      </c>
      <c r="C110" s="26" t="s">
        <v>246</v>
      </c>
      <c r="D110" s="3" t="s">
        <v>247</v>
      </c>
      <c r="E110" s="3" t="s">
        <v>14</v>
      </c>
      <c r="F110" s="3" t="s">
        <v>189</v>
      </c>
      <c r="G110" s="28">
        <v>426684</v>
      </c>
      <c r="H110" s="28">
        <v>648862</v>
      </c>
      <c r="I110" s="23" t="s">
        <v>68</v>
      </c>
      <c r="J110" s="23" t="s">
        <v>21</v>
      </c>
      <c r="K110" s="23" t="s">
        <v>16</v>
      </c>
      <c r="L110" s="23" t="s">
        <v>18</v>
      </c>
    </row>
    <row r="111" spans="1:12">
      <c r="A111" s="2">
        <f t="shared" si="3"/>
        <v>110</v>
      </c>
      <c r="B111" s="8" t="str">
        <f>HYPERLINK("http://cipapp.sandiego.gov/CIPDetail.aspx?ID="&amp;Forecast2[[#This Row],[Project Number]],C111)</f>
        <v>Asphalt Overlay Group 2110</v>
      </c>
      <c r="C111" s="26" t="s">
        <v>248</v>
      </c>
      <c r="D111" s="3" t="s">
        <v>249</v>
      </c>
      <c r="E111" s="3" t="s">
        <v>34</v>
      </c>
      <c r="F111" s="3" t="s">
        <v>15</v>
      </c>
      <c r="G111" s="28">
        <v>9402239</v>
      </c>
      <c r="H111" s="28">
        <v>12060000</v>
      </c>
      <c r="I111" s="23" t="s">
        <v>49</v>
      </c>
      <c r="J111" s="23" t="s">
        <v>21</v>
      </c>
      <c r="K111" s="23" t="s">
        <v>16</v>
      </c>
      <c r="L111" s="23" t="s">
        <v>17</v>
      </c>
    </row>
    <row r="112" spans="1:12">
      <c r="A112" s="2">
        <f t="shared" si="3"/>
        <v>111</v>
      </c>
      <c r="B112" s="8" t="str">
        <f>HYPERLINK("http://cipapp.sandiego.gov/CIPDetail.aspx?ID="&amp;Forecast2[[#This Row],[Project Number]],C112)</f>
        <v>Asphalt Overlay Group 2111</v>
      </c>
      <c r="C112" s="26" t="s">
        <v>250</v>
      </c>
      <c r="D112" s="3" t="s">
        <v>251</v>
      </c>
      <c r="E112" s="3" t="s">
        <v>34</v>
      </c>
      <c r="F112" s="3" t="s">
        <v>15</v>
      </c>
      <c r="G112" s="28">
        <v>6969420</v>
      </c>
      <c r="H112" s="28">
        <v>9031500</v>
      </c>
      <c r="I112" s="23" t="s">
        <v>49</v>
      </c>
      <c r="J112" s="23" t="s">
        <v>18</v>
      </c>
      <c r="K112" s="23" t="s">
        <v>16</v>
      </c>
      <c r="L112" s="23" t="s">
        <v>17</v>
      </c>
    </row>
    <row r="113" spans="1:12">
      <c r="A113" s="2">
        <f t="shared" si="3"/>
        <v>112</v>
      </c>
      <c r="B113" s="8" t="str">
        <f>HYPERLINK("http://cipapp.sandiego.gov/CIPDetail.aspx?ID="&amp;Forecast2[[#This Row],[Project Number]],C113)</f>
        <v>Paradise Mesa Crosstie PL CP Improv</v>
      </c>
      <c r="C113" s="26" t="s">
        <v>252</v>
      </c>
      <c r="D113" s="3" t="s">
        <v>253</v>
      </c>
      <c r="E113" s="3" t="s">
        <v>14</v>
      </c>
      <c r="F113" s="3" t="s">
        <v>46</v>
      </c>
      <c r="G113" s="28">
        <v>278400</v>
      </c>
      <c r="H113" s="28">
        <v>431400</v>
      </c>
      <c r="I113" s="23" t="s">
        <v>16</v>
      </c>
      <c r="J113" s="23" t="s">
        <v>17</v>
      </c>
      <c r="K113" s="23" t="s">
        <v>16</v>
      </c>
      <c r="L113" s="23" t="s">
        <v>17</v>
      </c>
    </row>
    <row r="114" spans="1:12">
      <c r="A114" s="2">
        <f t="shared" si="3"/>
        <v>113</v>
      </c>
      <c r="B114" s="8" t="str">
        <f>HYPERLINK("http://cipapp.sandiego.gov/CIPDetail.aspx?ID="&amp;Forecast2[[#This Row],[Project Number]],C114)</f>
        <v>PWP Central Facility</v>
      </c>
      <c r="C114" s="26" t="s">
        <v>254</v>
      </c>
      <c r="D114" s="3" t="s">
        <v>255</v>
      </c>
      <c r="E114" s="3" t="s">
        <v>14</v>
      </c>
      <c r="F114" s="3" t="s">
        <v>15</v>
      </c>
      <c r="G114" s="28">
        <v>44200000</v>
      </c>
      <c r="H114" s="28">
        <v>56120000</v>
      </c>
      <c r="I114" s="23" t="s">
        <v>16</v>
      </c>
      <c r="J114" s="23" t="s">
        <v>17</v>
      </c>
      <c r="K114" s="23" t="s">
        <v>16</v>
      </c>
      <c r="L114" s="23" t="s">
        <v>18</v>
      </c>
    </row>
    <row r="115" spans="1:12">
      <c r="A115" s="2">
        <f t="shared" si="3"/>
        <v>114</v>
      </c>
      <c r="B115" s="8" t="str">
        <f>HYPERLINK("http://cipapp.sandiego.gov/CIPDetail.aspx?ID="&amp;Forecast2[[#This Row],[Project Number]],C115)</f>
        <v>Miramar Place CNG Facility Upgrades</v>
      </c>
      <c r="C115" s="26" t="s">
        <v>256</v>
      </c>
      <c r="D115" s="3" t="s">
        <v>257</v>
      </c>
      <c r="E115" s="3" t="s">
        <v>258</v>
      </c>
      <c r="F115" s="3" t="s">
        <v>189</v>
      </c>
      <c r="G115" s="28">
        <v>3540000</v>
      </c>
      <c r="H115" s="28">
        <v>4248000</v>
      </c>
      <c r="I115" s="23" t="s">
        <v>16</v>
      </c>
      <c r="J115" s="23" t="s">
        <v>17</v>
      </c>
      <c r="K115" s="23" t="s">
        <v>16</v>
      </c>
      <c r="L115" s="23" t="s">
        <v>18</v>
      </c>
    </row>
    <row r="116" spans="1:12">
      <c r="A116" s="2">
        <f t="shared" si="3"/>
        <v>115</v>
      </c>
      <c r="B116" s="8" t="str">
        <f>HYPERLINK("http://cipapp.sandiego.gov/CIPDetail.aspx?ID="&amp;Forecast2[[#This Row],[Project Number]],C116)</f>
        <v>Landfill Gas Collection System Improvements - South Miramar</v>
      </c>
      <c r="C116" s="26" t="s">
        <v>259</v>
      </c>
      <c r="D116" s="3" t="s">
        <v>260</v>
      </c>
      <c r="E116" s="3" t="s">
        <v>258</v>
      </c>
      <c r="F116" s="3" t="s">
        <v>189</v>
      </c>
      <c r="G116" s="28">
        <v>2000000</v>
      </c>
      <c r="H116" s="28">
        <v>2500000</v>
      </c>
      <c r="I116" s="23" t="s">
        <v>16</v>
      </c>
      <c r="J116" s="23" t="s">
        <v>27</v>
      </c>
      <c r="K116" s="23" t="s">
        <v>16</v>
      </c>
      <c r="L116" s="23" t="s">
        <v>21</v>
      </c>
    </row>
    <row r="117" spans="1:12">
      <c r="A117" s="2">
        <f t="shared" si="3"/>
        <v>116</v>
      </c>
      <c r="B117" s="8" t="str">
        <f>HYPERLINK("http://cipapp.sandiego.gov/CIPDetail.aspx?ID="&amp;Forecast2[[#This Row],[Project Number]],C117)</f>
        <v>Asphalt Resurfacing Group 1901 (SS)</v>
      </c>
      <c r="C117" s="3" t="s">
        <v>261</v>
      </c>
      <c r="D117" s="17" t="s">
        <v>262</v>
      </c>
      <c r="E117" s="3" t="s">
        <v>34</v>
      </c>
      <c r="F117" s="3" t="s">
        <v>15</v>
      </c>
      <c r="G117" s="24">
        <v>4328403</v>
      </c>
      <c r="H117" s="23">
        <v>5922664</v>
      </c>
      <c r="I117" s="23" t="s">
        <v>49</v>
      </c>
      <c r="J117" s="23" t="s">
        <v>18</v>
      </c>
      <c r="K117" s="23" t="s">
        <v>16</v>
      </c>
      <c r="L117" s="23" t="s">
        <v>17</v>
      </c>
    </row>
    <row r="118" spans="1:12">
      <c r="A118" s="2">
        <f t="shared" si="3"/>
        <v>117</v>
      </c>
      <c r="B118" s="8" t="str">
        <f>HYPERLINK("http://cipapp.sandiego.gov/CIPDetail.aspx?ID="&amp;Forecast2[[#This Row],[Project Number]],C118)</f>
        <v>Asphalt Overlay Group 2110 (SS)</v>
      </c>
      <c r="C118" s="3" t="s">
        <v>263</v>
      </c>
      <c r="D118" s="20" t="s">
        <v>264</v>
      </c>
      <c r="E118" s="3" t="s">
        <v>34</v>
      </c>
      <c r="F118" s="3" t="s">
        <v>15</v>
      </c>
      <c r="G118" s="24">
        <v>8587520</v>
      </c>
      <c r="H118" s="23">
        <v>9600000</v>
      </c>
      <c r="I118" s="23" t="s">
        <v>49</v>
      </c>
      <c r="J118" s="23" t="s">
        <v>21</v>
      </c>
      <c r="K118" s="23" t="s">
        <v>16</v>
      </c>
      <c r="L118" s="23" t="s">
        <v>17</v>
      </c>
    </row>
    <row r="119" spans="1:12">
      <c r="A119" s="2">
        <f t="shared" si="3"/>
        <v>118</v>
      </c>
      <c r="B119" s="8" t="str">
        <f>HYPERLINK("http://cipapp.sandiego.gov/CIPDetail.aspx?ID="&amp;Forecast2[[#This Row],[Project Number]],C119)</f>
        <v>Asphalt Overlay Group 2111 (SS)</v>
      </c>
      <c r="C119" s="3" t="s">
        <v>265</v>
      </c>
      <c r="D119" s="7" t="s">
        <v>266</v>
      </c>
      <c r="E119" s="3" t="s">
        <v>34</v>
      </c>
      <c r="F119" s="3" t="s">
        <v>15</v>
      </c>
      <c r="G119" s="24">
        <v>4645129</v>
      </c>
      <c r="H119" s="23">
        <v>5746000</v>
      </c>
      <c r="I119" s="23" t="s">
        <v>49</v>
      </c>
      <c r="J119" s="23" t="s">
        <v>18</v>
      </c>
      <c r="K119" s="23" t="s">
        <v>16</v>
      </c>
      <c r="L119" s="23" t="s">
        <v>17</v>
      </c>
    </row>
    <row r="120" spans="1:12">
      <c r="A120" s="2">
        <f t="shared" si="3"/>
        <v>119</v>
      </c>
      <c r="B120" s="8" t="str">
        <f>HYPERLINK("http://cipapp.sandiego.gov/CIPDetail.aspx?ID="&amp;Forecast2[[#This Row],[Project Number]],C120)</f>
        <v>2870 Mobley St SD Replacement</v>
      </c>
      <c r="C120" s="3" t="s">
        <v>267</v>
      </c>
      <c r="D120" s="20" t="s">
        <v>268</v>
      </c>
      <c r="E120" s="3" t="s">
        <v>24</v>
      </c>
      <c r="F120" s="3" t="s">
        <v>46</v>
      </c>
      <c r="G120" s="24">
        <v>1000000</v>
      </c>
      <c r="H120" s="23">
        <v>1300000</v>
      </c>
      <c r="I120" s="23" t="s">
        <v>16</v>
      </c>
      <c r="J120" s="23" t="s">
        <v>17</v>
      </c>
      <c r="K120" s="23" t="s">
        <v>16</v>
      </c>
      <c r="L120" s="23" t="s">
        <v>27</v>
      </c>
    </row>
    <row r="121" spans="1:12">
      <c r="A121" s="2">
        <f t="shared" si="3"/>
        <v>120</v>
      </c>
      <c r="B121" s="8" t="str">
        <f>HYPERLINK("http://cipapp.sandiego.gov/CIPDetail.aspx?ID="&amp;Forecast2[[#This Row],[Project Number]],C121)</f>
        <v>Chollas Paint Booth</v>
      </c>
      <c r="C121" s="3" t="s">
        <v>269</v>
      </c>
      <c r="D121" s="19" t="s">
        <v>270</v>
      </c>
      <c r="E121" s="3" t="s">
        <v>271</v>
      </c>
      <c r="F121" s="3" t="s">
        <v>15</v>
      </c>
      <c r="G121" s="24">
        <v>303000</v>
      </c>
      <c r="H121" s="23">
        <v>666000</v>
      </c>
      <c r="I121" s="23" t="s">
        <v>68</v>
      </c>
      <c r="J121" s="23" t="s">
        <v>27</v>
      </c>
      <c r="K121" s="23" t="s">
        <v>16</v>
      </c>
      <c r="L121" s="23" t="s">
        <v>17</v>
      </c>
    </row>
    <row r="122" spans="1:12">
      <c r="A122" s="2">
        <f t="shared" si="3"/>
        <v>121</v>
      </c>
      <c r="B122" s="8" t="str">
        <f>HYPERLINK("http://cipapp.sandiego.gov/CIPDetail.aspx?ID="&amp;Forecast2[[#This Row],[Project Number]],C122)</f>
        <v>Clay Ave Mini Park</v>
      </c>
      <c r="C122" s="3" t="s">
        <v>272</v>
      </c>
      <c r="D122" s="17" t="s">
        <v>273</v>
      </c>
      <c r="E122" s="3" t="s">
        <v>87</v>
      </c>
      <c r="F122" s="3" t="s">
        <v>15</v>
      </c>
      <c r="G122" s="24">
        <v>943910</v>
      </c>
      <c r="H122" s="23">
        <v>1857152</v>
      </c>
      <c r="I122" s="23" t="s">
        <v>274</v>
      </c>
      <c r="J122" s="23" t="s">
        <v>17</v>
      </c>
      <c r="K122" s="23" t="s">
        <v>16</v>
      </c>
      <c r="L122" s="23" t="s">
        <v>27</v>
      </c>
    </row>
    <row r="123" spans="1:12">
      <c r="A123" s="2">
        <f t="shared" si="3"/>
        <v>122</v>
      </c>
      <c r="B123" s="8" t="str">
        <f>HYPERLINK("http://cipapp.sandiego.gov/CIPDetail.aspx?ID="&amp;Forecast2[[#This Row],[Project Number]],C123)</f>
        <v>Organics Processing Facility</v>
      </c>
      <c r="C123" s="3" t="s">
        <v>275</v>
      </c>
      <c r="D123" s="19" t="s">
        <v>276</v>
      </c>
      <c r="E123" s="3" t="s">
        <v>258</v>
      </c>
      <c r="F123" s="3" t="s">
        <v>189</v>
      </c>
      <c r="G123" s="24">
        <v>17500000</v>
      </c>
      <c r="H123" s="23">
        <v>85000000</v>
      </c>
      <c r="I123" s="23" t="s">
        <v>49</v>
      </c>
      <c r="J123" s="23" t="s">
        <v>18</v>
      </c>
      <c r="K123" s="23" t="s">
        <v>16</v>
      </c>
      <c r="L123" s="23" t="s">
        <v>27</v>
      </c>
    </row>
    <row r="124" spans="1:12">
      <c r="A124" s="2">
        <f t="shared" si="3"/>
        <v>123</v>
      </c>
      <c r="B124" s="8" t="str">
        <f>HYPERLINK("http://cipapp.sandiego.gov/CIPDetail.aspx?ID="&amp;Forecast2[[#This Row],[Project Number]],C124)</f>
        <v>Miramar Landfill Office Trailers</v>
      </c>
      <c r="C124" s="3" t="s">
        <v>277</v>
      </c>
      <c r="D124" s="20" t="s">
        <v>278</v>
      </c>
      <c r="E124" s="3" t="s">
        <v>258</v>
      </c>
      <c r="F124" s="3" t="s">
        <v>41</v>
      </c>
      <c r="G124" s="24">
        <v>900000</v>
      </c>
      <c r="H124" s="23">
        <v>1000000</v>
      </c>
      <c r="I124" s="23" t="s">
        <v>16</v>
      </c>
      <c r="J124" s="23" t="s">
        <v>17</v>
      </c>
      <c r="K124" s="23" t="s">
        <v>16</v>
      </c>
      <c r="L124" s="23" t="s">
        <v>18</v>
      </c>
    </row>
    <row r="125" spans="1:12">
      <c r="A125" s="2">
        <f t="shared" si="3"/>
        <v>124</v>
      </c>
      <c r="B125" s="8" t="str">
        <f>HYPERLINK("http://cipapp.sandiego.gov/CIPDetail.aspx?ID="&amp;Forecast2[[#This Row],[Project Number]],C125)</f>
        <v>Chollas Lake Electrical Upgrade</v>
      </c>
      <c r="C125" s="3" t="s">
        <v>279</v>
      </c>
      <c r="D125" s="17" t="s">
        <v>280</v>
      </c>
      <c r="E125" s="3" t="s">
        <v>87</v>
      </c>
      <c r="F125" s="3" t="s">
        <v>15</v>
      </c>
      <c r="G125" s="24">
        <v>980530</v>
      </c>
      <c r="H125" s="23">
        <v>1406530</v>
      </c>
      <c r="I125" s="23" t="s">
        <v>16</v>
      </c>
      <c r="J125" s="23" t="s">
        <v>17</v>
      </c>
      <c r="K125" s="23" t="s">
        <v>16</v>
      </c>
      <c r="L125" s="23" t="s">
        <v>17</v>
      </c>
    </row>
    <row r="126" spans="1:12">
      <c r="A126" s="2">
        <f t="shared" si="3"/>
        <v>125</v>
      </c>
      <c r="B126" s="8" t="str">
        <f>HYPERLINK("http://cipapp.sandiego.gov/CIPDetail.aspx?ID="&amp;Forecast2[[#This Row],[Project Number]],C126)</f>
        <v>Miramar Landfill Storm Water Basin Improvements</v>
      </c>
      <c r="C126" s="3" t="s">
        <v>281</v>
      </c>
      <c r="D126" s="20" t="s">
        <v>282</v>
      </c>
      <c r="E126" s="3" t="s">
        <v>258</v>
      </c>
      <c r="F126" s="3" t="s">
        <v>15</v>
      </c>
      <c r="G126" s="24">
        <v>1540800</v>
      </c>
      <c r="H126" s="23">
        <v>2193000</v>
      </c>
      <c r="I126" s="23" t="s">
        <v>49</v>
      </c>
      <c r="J126" s="23" t="s">
        <v>21</v>
      </c>
      <c r="K126" s="23" t="s">
        <v>16</v>
      </c>
      <c r="L126" s="23" t="s">
        <v>17</v>
      </c>
    </row>
    <row r="127" spans="1:12">
      <c r="A127" s="2">
        <f t="shared" si="3"/>
        <v>126</v>
      </c>
      <c r="B127" s="8" t="str">
        <f>HYPERLINK("http://cipapp.sandiego.gov/CIPDetail.aspx?ID="&amp;Forecast2[[#This Row],[Project Number]],C127)</f>
        <v>EMTS Boat Dock Esplanade</v>
      </c>
      <c r="C127" s="3" t="s">
        <v>283</v>
      </c>
      <c r="D127" s="20" t="s">
        <v>284</v>
      </c>
      <c r="E127" s="3" t="s">
        <v>14</v>
      </c>
      <c r="F127" s="3" t="s">
        <v>15</v>
      </c>
      <c r="G127" s="24">
        <v>2160380</v>
      </c>
      <c r="H127" s="23">
        <v>3430851</v>
      </c>
      <c r="I127" s="23" t="s">
        <v>16</v>
      </c>
      <c r="J127" s="23" t="s">
        <v>17</v>
      </c>
      <c r="K127" s="23" t="s">
        <v>16</v>
      </c>
      <c r="L127" s="23" t="s">
        <v>18</v>
      </c>
    </row>
    <row r="128" spans="1:12">
      <c r="A128" s="2">
        <f t="shared" si="3"/>
        <v>127</v>
      </c>
      <c r="B128" s="8" t="str">
        <f>HYPERLINK("http://cipapp.sandiego.gov/CIPDetail.aspx?ID="&amp;Forecast2[[#This Row],[Project Number]],C128)</f>
        <v>Beyer Park Development</v>
      </c>
      <c r="C128" s="3" t="s">
        <v>285</v>
      </c>
      <c r="D128" s="20" t="s">
        <v>286</v>
      </c>
      <c r="E128" s="3" t="s">
        <v>87</v>
      </c>
      <c r="F128" s="3" t="s">
        <v>15</v>
      </c>
      <c r="G128" s="24">
        <v>23906000</v>
      </c>
      <c r="H128" s="23">
        <v>33636000</v>
      </c>
      <c r="I128" s="23" t="s">
        <v>16</v>
      </c>
      <c r="J128" s="23" t="s">
        <v>27</v>
      </c>
      <c r="K128" s="23" t="s">
        <v>16</v>
      </c>
      <c r="L128" s="23" t="s">
        <v>21</v>
      </c>
    </row>
    <row r="129" spans="1:12">
      <c r="A129" s="2">
        <f t="shared" si="3"/>
        <v>128</v>
      </c>
      <c r="B129" s="8" t="str">
        <f>HYPERLINK("http://cipapp.sandiego.gov/CIPDetail.aspx?ID="&amp;Forecast2[[#This Row],[Project Number]],C129)</f>
        <v>SCRIPPS MIRAMAR RANCH LIB</v>
      </c>
      <c r="C129" s="3" t="s">
        <v>287</v>
      </c>
      <c r="D129" s="20" t="s">
        <v>288</v>
      </c>
      <c r="E129" s="3" t="s">
        <v>289</v>
      </c>
      <c r="F129" s="3" t="s">
        <v>15</v>
      </c>
      <c r="G129" s="24">
        <v>4709105</v>
      </c>
      <c r="H129" s="23">
        <v>7254384</v>
      </c>
      <c r="I129" s="23" t="s">
        <v>16</v>
      </c>
      <c r="J129" s="23" t="s">
        <v>17</v>
      </c>
      <c r="K129" s="23" t="s">
        <v>16</v>
      </c>
      <c r="L129" s="23" t="s">
        <v>18</v>
      </c>
    </row>
    <row r="130" spans="1:12">
      <c r="A130" s="2">
        <f t="shared" si="3"/>
        <v>129</v>
      </c>
      <c r="B130" s="8" t="str">
        <f>HYPERLINK("http://cipapp.sandiego.gov/CIPDetail.aspx?ID="&amp;Forecast2[[#This Row],[Project Number]],C130)</f>
        <v>El Monte Pipeline No. 2</v>
      </c>
      <c r="C130" s="3" t="s">
        <v>290</v>
      </c>
      <c r="D130" s="19" t="s">
        <v>291</v>
      </c>
      <c r="E130" s="3" t="s">
        <v>14</v>
      </c>
      <c r="F130" s="3" t="s">
        <v>15</v>
      </c>
      <c r="G130" s="24">
        <v>15867067</v>
      </c>
      <c r="H130" s="23">
        <v>24999951</v>
      </c>
      <c r="I130" s="23" t="s">
        <v>16</v>
      </c>
      <c r="J130" s="23" t="s">
        <v>27</v>
      </c>
      <c r="K130" s="23" t="s">
        <v>16</v>
      </c>
      <c r="L130" s="23" t="s">
        <v>21</v>
      </c>
    </row>
    <row r="131" spans="1:12">
      <c r="A131" s="2">
        <f t="shared" ref="A131:A151" si="4">A130+1</f>
        <v>130</v>
      </c>
      <c r="B131" s="8" t="str">
        <f>HYPERLINK("http://cipapp.sandiego.gov/CIPDetail.aspx?ID="&amp;Forecast2[[#This Row],[Project Number]],C131)</f>
        <v>Olive St Park Acquisition and Develpment</v>
      </c>
      <c r="C131" s="3" t="s">
        <v>292</v>
      </c>
      <c r="D131" s="20" t="s">
        <v>293</v>
      </c>
      <c r="E131" s="3" t="s">
        <v>87</v>
      </c>
      <c r="F131" s="3" t="s">
        <v>15</v>
      </c>
      <c r="G131" s="24">
        <v>2094200</v>
      </c>
      <c r="H131" s="23">
        <v>5155585</v>
      </c>
      <c r="I131" s="23" t="s">
        <v>16</v>
      </c>
      <c r="J131" s="23" t="s">
        <v>17</v>
      </c>
      <c r="K131" s="23" t="s">
        <v>16</v>
      </c>
      <c r="L131" s="23" t="s">
        <v>18</v>
      </c>
    </row>
    <row r="132" spans="1:12">
      <c r="A132" s="2">
        <f t="shared" si="4"/>
        <v>131</v>
      </c>
      <c r="B132" s="8" t="str">
        <f>HYPERLINK("http://cipapp.sandiego.gov/CIPDetail.aspx?ID="&amp;Forecast2[[#This Row],[Project Number]],C132)</f>
        <v>Montezuma PPL/Mid City Pipeline Ph 2</v>
      </c>
      <c r="C132" s="26" t="s">
        <v>294</v>
      </c>
      <c r="D132" s="3" t="s">
        <v>295</v>
      </c>
      <c r="E132" s="3" t="s">
        <v>14</v>
      </c>
      <c r="F132" s="3" t="s">
        <v>15</v>
      </c>
      <c r="G132" s="28">
        <v>50507824</v>
      </c>
      <c r="H132" s="28">
        <v>62870199</v>
      </c>
      <c r="I132" s="23" t="s">
        <v>16</v>
      </c>
      <c r="J132" s="23" t="s">
        <v>17</v>
      </c>
      <c r="K132" s="23" t="s">
        <v>16</v>
      </c>
      <c r="L132" s="23" t="s">
        <v>27</v>
      </c>
    </row>
    <row r="133" spans="1:12">
      <c r="A133" s="2">
        <f t="shared" si="4"/>
        <v>132</v>
      </c>
      <c r="B133" s="8" t="str">
        <f>HYPERLINK("http://cipapp.sandiego.gov/CIPDetail.aspx?ID="&amp;Forecast2[[#This Row],[Project Number]],C133)</f>
        <v>Salk Neighborhood Park &amp; Joint Use Devel</v>
      </c>
      <c r="C133" s="3" t="s">
        <v>296</v>
      </c>
      <c r="D133" s="20" t="s">
        <v>297</v>
      </c>
      <c r="E133" s="3" t="s">
        <v>87</v>
      </c>
      <c r="F133" s="3" t="s">
        <v>15</v>
      </c>
      <c r="G133" s="24">
        <v>6567888</v>
      </c>
      <c r="H133" s="23">
        <v>8787298</v>
      </c>
      <c r="I133" s="23" t="s">
        <v>68</v>
      </c>
      <c r="J133" s="23" t="s">
        <v>17</v>
      </c>
      <c r="K133" s="23" t="s">
        <v>16</v>
      </c>
      <c r="L133" s="23" t="s">
        <v>17</v>
      </c>
    </row>
    <row r="134" spans="1:12">
      <c r="A134" s="2">
        <f t="shared" si="4"/>
        <v>133</v>
      </c>
      <c r="B134" s="8" t="str">
        <f>HYPERLINK("http://cipapp.sandiego.gov/CIPDetail.aspx?ID="&amp;Forecast2[[#This Row],[Project Number]],C134)</f>
        <v>Fire Station 48</v>
      </c>
      <c r="C134" s="26" t="s">
        <v>298</v>
      </c>
      <c r="D134" s="3" t="s">
        <v>299</v>
      </c>
      <c r="E134" s="3" t="s">
        <v>300</v>
      </c>
      <c r="F134" s="3" t="s">
        <v>189</v>
      </c>
      <c r="G134" s="28">
        <v>17137500</v>
      </c>
      <c r="H134" s="28">
        <v>21091000</v>
      </c>
      <c r="I134" s="23" t="s">
        <v>49</v>
      </c>
      <c r="J134" s="23" t="s">
        <v>18</v>
      </c>
      <c r="K134" s="23" t="s">
        <v>16</v>
      </c>
      <c r="L134" s="23" t="s">
        <v>27</v>
      </c>
    </row>
    <row r="135" spans="1:12">
      <c r="A135" s="2">
        <f t="shared" si="4"/>
        <v>134</v>
      </c>
      <c r="B135" s="8" t="str">
        <f>HYPERLINK("http://cipapp.sandiego.gov/CIPDetail.aspx?ID="&amp;Forecast2[[#This Row],[Project Number]],C135)</f>
        <v>Tecolote Canyon Trunk Sewer Improvement</v>
      </c>
      <c r="C135" s="3" t="s">
        <v>301</v>
      </c>
      <c r="D135" s="19" t="s">
        <v>302</v>
      </c>
      <c r="E135" s="3" t="s">
        <v>14</v>
      </c>
      <c r="F135" s="3" t="s">
        <v>15</v>
      </c>
      <c r="G135" s="24">
        <v>40394050</v>
      </c>
      <c r="H135" s="23">
        <v>48000000</v>
      </c>
      <c r="I135" s="23" t="s">
        <v>49</v>
      </c>
      <c r="J135" s="23" t="s">
        <v>18</v>
      </c>
      <c r="K135" s="23" t="s">
        <v>16</v>
      </c>
      <c r="L135" s="23" t="s">
        <v>18</v>
      </c>
    </row>
    <row r="136" spans="1:12">
      <c r="A136" s="2">
        <f t="shared" si="4"/>
        <v>135</v>
      </c>
      <c r="B136" s="8" t="str">
        <f>HYPERLINK("http://cipapp.sandiego.gov/CIPDetail.aspx?ID="&amp;Forecast2[[#This Row],[Project Number]],C136)</f>
        <v>Olive Grove Community Park ADA Improveme</v>
      </c>
      <c r="C136" s="3" t="s">
        <v>303</v>
      </c>
      <c r="D136" s="19" t="s">
        <v>304</v>
      </c>
      <c r="E136" s="3" t="s">
        <v>87</v>
      </c>
      <c r="F136" s="3" t="s">
        <v>15</v>
      </c>
      <c r="G136" s="24">
        <v>2498814</v>
      </c>
      <c r="H136" s="23">
        <v>3702464</v>
      </c>
      <c r="I136" s="23" t="s">
        <v>16</v>
      </c>
      <c r="J136" s="23" t="s">
        <v>17</v>
      </c>
      <c r="K136" s="23" t="s">
        <v>16</v>
      </c>
      <c r="L136" s="23" t="s">
        <v>18</v>
      </c>
    </row>
    <row r="137" spans="1:12">
      <c r="A137" s="2">
        <f t="shared" si="4"/>
        <v>136</v>
      </c>
      <c r="B137" s="8" t="str">
        <f>HYPERLINK("http://cipapp.sandiego.gov/CIPDetail.aspx?ID="&amp;Forecast2[[#This Row],[Project Number]],C137)</f>
        <v>Morena Pipeline</v>
      </c>
      <c r="C137" s="26" t="s">
        <v>305</v>
      </c>
      <c r="D137" s="3" t="s">
        <v>306</v>
      </c>
      <c r="E137" s="3" t="s">
        <v>14</v>
      </c>
      <c r="F137" s="3" t="s">
        <v>15</v>
      </c>
      <c r="G137" s="28">
        <v>33444875</v>
      </c>
      <c r="H137" s="28">
        <v>39609023</v>
      </c>
      <c r="I137" s="23" t="s">
        <v>16</v>
      </c>
      <c r="J137" s="23" t="s">
        <v>17</v>
      </c>
      <c r="K137" s="23" t="s">
        <v>16</v>
      </c>
      <c r="L137" s="23" t="s">
        <v>27</v>
      </c>
    </row>
    <row r="138" spans="1:12">
      <c r="A138" s="2">
        <f t="shared" si="4"/>
        <v>137</v>
      </c>
      <c r="B138" s="8" t="str">
        <f>HYPERLINK("http://cipapp.sandiego.gov/CIPDetail.aspx?ID="&amp;Forecast2[[#This Row],[Project Number]],C138)</f>
        <v>Carmel Valley CP - Turf Upgrades</v>
      </c>
      <c r="C138" s="26" t="s">
        <v>307</v>
      </c>
      <c r="D138" s="3" t="s">
        <v>308</v>
      </c>
      <c r="E138" s="3" t="s">
        <v>87</v>
      </c>
      <c r="F138" s="3" t="s">
        <v>15</v>
      </c>
      <c r="G138" s="28">
        <v>3468542</v>
      </c>
      <c r="H138" s="28">
        <v>4774121</v>
      </c>
      <c r="I138" s="23" t="s">
        <v>16</v>
      </c>
      <c r="J138" s="23" t="s">
        <v>17</v>
      </c>
      <c r="K138" s="23" t="s">
        <v>16</v>
      </c>
      <c r="L138" s="23" t="s">
        <v>18</v>
      </c>
    </row>
    <row r="139" spans="1:12">
      <c r="A139" s="2">
        <f t="shared" si="4"/>
        <v>138</v>
      </c>
      <c r="B139" s="8" t="str">
        <f>HYPERLINK("http://cipapp.sandiego.gov/CIPDetail.aspx?ID="&amp;Forecast2[[#This Row],[Project Number]],C139)</f>
        <v>Ocean Air CP Comfort Station &amp; Park Impr</v>
      </c>
      <c r="C139" s="26" t="s">
        <v>309</v>
      </c>
      <c r="D139" s="3" t="s">
        <v>310</v>
      </c>
      <c r="E139" s="3" t="s">
        <v>87</v>
      </c>
      <c r="F139" s="3" t="s">
        <v>15</v>
      </c>
      <c r="G139" s="28">
        <v>1223021</v>
      </c>
      <c r="H139" s="28">
        <v>2181793</v>
      </c>
      <c r="I139" s="23" t="s">
        <v>16</v>
      </c>
      <c r="J139" s="23" t="s">
        <v>17</v>
      </c>
      <c r="K139" s="23" t="s">
        <v>16</v>
      </c>
      <c r="L139" s="23" t="s">
        <v>18</v>
      </c>
    </row>
    <row r="140" spans="1:12">
      <c r="A140" s="2">
        <f t="shared" si="4"/>
        <v>139</v>
      </c>
      <c r="B140" s="8" t="str">
        <f>HYPERLINK("http://cipapp.sandiego.gov/CIPDetail.aspx?ID="&amp;Forecast2[[#This Row],[Project Number]],C140)</f>
        <v>Solana Highlands NP-Comfort Station</v>
      </c>
      <c r="C140" s="26" t="s">
        <v>311</v>
      </c>
      <c r="D140" s="3" t="s">
        <v>312</v>
      </c>
      <c r="E140" s="3" t="s">
        <v>87</v>
      </c>
      <c r="F140" s="3" t="s">
        <v>15</v>
      </c>
      <c r="G140" s="28">
        <v>1564900</v>
      </c>
      <c r="H140" s="28">
        <v>2444542</v>
      </c>
      <c r="I140" s="23" t="s">
        <v>16</v>
      </c>
      <c r="J140" s="23" t="s">
        <v>17</v>
      </c>
      <c r="K140" s="23" t="s">
        <v>16</v>
      </c>
      <c r="L140" s="23" t="s">
        <v>18</v>
      </c>
    </row>
    <row r="141" spans="1:12">
      <c r="A141" s="2">
        <f t="shared" si="4"/>
        <v>140</v>
      </c>
      <c r="B141" s="8" t="str">
        <f>HYPERLINK("http://cipapp.sandiego.gov/CIPDetail.aspx?ID="&amp;Forecast2[[#This Row],[Project Number]],C141)</f>
        <v>Carmel Knoll NP-Comfort Station</v>
      </c>
      <c r="C141" s="3" t="s">
        <v>313</v>
      </c>
      <c r="D141" s="20" t="s">
        <v>314</v>
      </c>
      <c r="E141" s="3" t="s">
        <v>87</v>
      </c>
      <c r="F141" s="3" t="s">
        <v>15</v>
      </c>
      <c r="G141" s="24">
        <v>587000</v>
      </c>
      <c r="H141" s="23">
        <v>1409332</v>
      </c>
      <c r="I141" s="23" t="s">
        <v>16</v>
      </c>
      <c r="J141" s="23" t="s">
        <v>17</v>
      </c>
      <c r="K141" s="23" t="s">
        <v>16</v>
      </c>
      <c r="L141" s="23" t="s">
        <v>18</v>
      </c>
    </row>
    <row r="142" spans="1:12">
      <c r="A142" s="2">
        <f t="shared" si="4"/>
        <v>141</v>
      </c>
      <c r="B142" s="8" t="str">
        <f>HYPERLINK("http://cipapp.sandiego.gov/CIPDetail.aspx?ID="&amp;Forecast2[[#This Row],[Project Number]],C142)</f>
        <v>Carmel Grove NP-Comfort Station</v>
      </c>
      <c r="C142" s="3" t="s">
        <v>315</v>
      </c>
      <c r="D142" s="19" t="s">
        <v>316</v>
      </c>
      <c r="E142" s="3" t="s">
        <v>87</v>
      </c>
      <c r="F142" s="3" t="s">
        <v>15</v>
      </c>
      <c r="G142" s="24">
        <v>971019</v>
      </c>
      <c r="H142" s="23">
        <v>2004242</v>
      </c>
      <c r="I142" s="23" t="s">
        <v>16</v>
      </c>
      <c r="J142" s="23" t="s">
        <v>17</v>
      </c>
      <c r="K142" s="23" t="s">
        <v>16</v>
      </c>
      <c r="L142" s="23" t="s">
        <v>18</v>
      </c>
    </row>
    <row r="143" spans="1:12">
      <c r="A143" s="2">
        <f t="shared" si="4"/>
        <v>142</v>
      </c>
      <c r="B143" s="8" t="str">
        <f>HYPERLINK("http://cipapp.sandiego.gov/CIPDetail.aspx?ID="&amp;Forecast2[[#This Row],[Project Number]],C143)</f>
        <v>Carmel Mission NP Comfort Station Develo</v>
      </c>
      <c r="C143" s="3" t="s">
        <v>317</v>
      </c>
      <c r="D143" s="19" t="s">
        <v>318</v>
      </c>
      <c r="E143" s="3" t="s">
        <v>87</v>
      </c>
      <c r="F143" s="3" t="s">
        <v>15</v>
      </c>
      <c r="G143" s="24">
        <v>647900</v>
      </c>
      <c r="H143" s="23">
        <v>1409733</v>
      </c>
      <c r="I143" s="23" t="s">
        <v>16</v>
      </c>
      <c r="J143" s="23" t="s">
        <v>17</v>
      </c>
      <c r="K143" s="23" t="s">
        <v>16</v>
      </c>
      <c r="L143" s="23" t="s">
        <v>18</v>
      </c>
    </row>
    <row r="144" spans="1:12">
      <c r="A144" s="2">
        <f t="shared" si="4"/>
        <v>143</v>
      </c>
      <c r="B144" s="8" t="str">
        <f>HYPERLINK("http://cipapp.sandiego.gov/CIPDetail.aspx?ID="&amp;Forecast2[[#This Row],[Project Number]],C144)</f>
        <v>Cañon Street Pocket Park</v>
      </c>
      <c r="C144" s="26" t="s">
        <v>319</v>
      </c>
      <c r="D144" s="3" t="s">
        <v>320</v>
      </c>
      <c r="E144" s="3" t="s">
        <v>87</v>
      </c>
      <c r="F144" s="3" t="s">
        <v>15</v>
      </c>
      <c r="G144" s="28">
        <v>1574350</v>
      </c>
      <c r="H144" s="28">
        <v>3199315</v>
      </c>
      <c r="I144" s="23" t="s">
        <v>16</v>
      </c>
      <c r="J144" s="23" t="s">
        <v>17</v>
      </c>
      <c r="K144" s="23" t="s">
        <v>16</v>
      </c>
      <c r="L144" s="23" t="s">
        <v>18</v>
      </c>
    </row>
    <row r="145" spans="1:12">
      <c r="A145" s="2">
        <f t="shared" si="4"/>
        <v>144</v>
      </c>
      <c r="B145" s="8" t="str">
        <f>HYPERLINK("http://cipapp.sandiego.gov/CIPDetail.aspx?ID="&amp;Forecast2[[#This Row],[Project Number]],C145)</f>
        <v>University Avenue Complete Street Phase1</v>
      </c>
      <c r="C145" s="3" t="s">
        <v>321</v>
      </c>
      <c r="D145" s="19" t="s">
        <v>322</v>
      </c>
      <c r="E145" s="3" t="s">
        <v>34</v>
      </c>
      <c r="F145" s="3" t="s">
        <v>15</v>
      </c>
      <c r="G145" s="24">
        <v>6921000</v>
      </c>
      <c r="H145" s="23">
        <v>10874460</v>
      </c>
      <c r="I145" s="23" t="s">
        <v>68</v>
      </c>
      <c r="J145" s="23" t="s">
        <v>18</v>
      </c>
      <c r="K145" s="23" t="s">
        <v>16</v>
      </c>
      <c r="L145" s="23" t="s">
        <v>27</v>
      </c>
    </row>
    <row r="146" spans="1:12">
      <c r="A146" s="2">
        <f t="shared" si="4"/>
        <v>145</v>
      </c>
      <c r="B146" s="8" t="str">
        <f>HYPERLINK("http://cipapp.sandiego.gov/CIPDetail.aspx?ID="&amp;Forecast2[[#This Row],[Project Number]],C146)</f>
        <v>Harbor Drive Trunk Sewer</v>
      </c>
      <c r="C146" s="3" t="s">
        <v>323</v>
      </c>
      <c r="D146" s="19" t="s">
        <v>324</v>
      </c>
      <c r="E146" s="3" t="s">
        <v>14</v>
      </c>
      <c r="F146" s="3" t="s">
        <v>15</v>
      </c>
      <c r="G146" s="24">
        <v>30987399</v>
      </c>
      <c r="H146" s="23">
        <v>44200000</v>
      </c>
      <c r="I146" s="23" t="s">
        <v>49</v>
      </c>
      <c r="J146" s="23" t="s">
        <v>17</v>
      </c>
      <c r="K146" s="23" t="s">
        <v>16</v>
      </c>
      <c r="L146" s="23" t="s">
        <v>17</v>
      </c>
    </row>
    <row r="147" spans="1:12">
      <c r="A147" s="2">
        <f t="shared" si="4"/>
        <v>146</v>
      </c>
      <c r="B147" s="8" t="str">
        <f>HYPERLINK("http://cipapp.sandiego.gov/CIPDetail.aspx?ID="&amp;Forecast2[[#This Row],[Project Number]],C147)</f>
        <v>Jerabek Park Improvements</v>
      </c>
      <c r="C147" s="3" t="s">
        <v>325</v>
      </c>
      <c r="D147" s="19" t="s">
        <v>326</v>
      </c>
      <c r="E147" s="3" t="s">
        <v>87</v>
      </c>
      <c r="F147" s="3" t="s">
        <v>15</v>
      </c>
      <c r="G147" s="24">
        <v>4901192</v>
      </c>
      <c r="H147" s="23">
        <v>7326450</v>
      </c>
      <c r="I147" s="23" t="s">
        <v>16</v>
      </c>
      <c r="J147" s="23" t="s">
        <v>17</v>
      </c>
      <c r="K147" s="23" t="s">
        <v>16</v>
      </c>
      <c r="L147" s="23" t="s">
        <v>18</v>
      </c>
    </row>
    <row r="148" spans="1:12">
      <c r="A148" s="2">
        <f t="shared" si="4"/>
        <v>147</v>
      </c>
      <c r="B148" s="8" t="str">
        <f>HYPERLINK("http://cipapp.sandiego.gov/CIPDetail.aspx?ID="&amp;Forecast2[[#This Row],[Project Number]],C148)</f>
        <v>Kearny Mesa Facility Improvements</v>
      </c>
      <c r="C148" s="26" t="s">
        <v>327</v>
      </c>
      <c r="D148" s="3" t="s">
        <v>328</v>
      </c>
      <c r="E148" s="3" t="s">
        <v>329</v>
      </c>
      <c r="F148" s="3" t="s">
        <v>15</v>
      </c>
      <c r="G148" s="28">
        <v>14864176</v>
      </c>
      <c r="H148" s="28">
        <v>16421600</v>
      </c>
      <c r="I148" s="23" t="s">
        <v>16</v>
      </c>
      <c r="J148" s="23" t="s">
        <v>17</v>
      </c>
      <c r="K148" s="23" t="s">
        <v>16</v>
      </c>
      <c r="L148" s="23" t="s">
        <v>17</v>
      </c>
    </row>
    <row r="149" spans="1:12">
      <c r="A149" s="2">
        <f t="shared" si="4"/>
        <v>148</v>
      </c>
      <c r="B149" s="8" t="str">
        <f>HYPERLINK("http://cipapp.sandiego.gov/CIPDetail.aspx?ID="&amp;Forecast2[[#This Row],[Project Number]],C149)</f>
        <v>Lakeside Valve Station Replacement</v>
      </c>
      <c r="C149" s="26" t="s">
        <v>330</v>
      </c>
      <c r="D149" s="3" t="s">
        <v>331</v>
      </c>
      <c r="E149" s="3" t="s">
        <v>14</v>
      </c>
      <c r="F149" s="3" t="s">
        <v>15</v>
      </c>
      <c r="G149" s="28">
        <v>29472882</v>
      </c>
      <c r="H149" s="28">
        <v>42397105</v>
      </c>
      <c r="I149" s="23" t="s">
        <v>16</v>
      </c>
      <c r="J149" s="23" t="s">
        <v>17</v>
      </c>
      <c r="K149" s="23" t="s">
        <v>16</v>
      </c>
      <c r="L149" s="23" t="s">
        <v>18</v>
      </c>
    </row>
    <row r="150" spans="1:12">
      <c r="A150" s="2">
        <f t="shared" si="4"/>
        <v>149</v>
      </c>
      <c r="B150" s="8" t="str">
        <f>HYPERLINK("http://cipapp.sandiego.gov/CIPDetail.aspx?ID="&amp;Forecast2[[#This Row],[Project Number]],C150)</f>
        <v>Asphalt Overlay Group 2200A</v>
      </c>
      <c r="C150" s="3" t="s">
        <v>332</v>
      </c>
      <c r="D150" s="22" t="s">
        <v>333</v>
      </c>
      <c r="E150" s="3" t="s">
        <v>34</v>
      </c>
      <c r="F150" s="3" t="s">
        <v>334</v>
      </c>
      <c r="G150" s="24">
        <v>5000000</v>
      </c>
      <c r="H150" s="23">
        <v>6000000</v>
      </c>
      <c r="I150" s="23" t="s">
        <v>49</v>
      </c>
      <c r="J150" s="23" t="s">
        <v>21</v>
      </c>
      <c r="K150" s="23" t="s">
        <v>16</v>
      </c>
      <c r="L150" s="23" t="s">
        <v>27</v>
      </c>
    </row>
    <row r="151" spans="1:12">
      <c r="A151" s="2">
        <f t="shared" si="4"/>
        <v>150</v>
      </c>
      <c r="B151" s="8" t="str">
        <f>HYPERLINK("http://cipapp.sandiego.gov/CIPDetail.aspx?ID="&amp;Forecast2[[#This Row],[Project Number]],C151)</f>
        <v>Asphalt Overlay Group 2200B</v>
      </c>
      <c r="C151" s="3" t="s">
        <v>335</v>
      </c>
      <c r="D151" s="20" t="s">
        <v>336</v>
      </c>
      <c r="E151" s="3" t="s">
        <v>34</v>
      </c>
      <c r="F151" s="3" t="s">
        <v>334</v>
      </c>
      <c r="G151" s="24">
        <v>5000000</v>
      </c>
      <c r="H151" s="23">
        <v>6000000</v>
      </c>
      <c r="I151" s="23" t="s">
        <v>16</v>
      </c>
      <c r="J151" s="23" t="s">
        <v>17</v>
      </c>
      <c r="K151" s="23" t="s">
        <v>16</v>
      </c>
      <c r="L151" s="23" t="s">
        <v>27</v>
      </c>
    </row>
    <row r="152" spans="1:12" s="36" customFormat="1">
      <c r="A152" s="30"/>
      <c r="B152" s="30"/>
      <c r="C152" s="31"/>
      <c r="D152" s="32">
        <f>SUBTOTAL(103,D2:D151)</f>
        <v>150</v>
      </c>
      <c r="E152" s="32"/>
      <c r="F152" s="32"/>
      <c r="G152" s="33">
        <f>SUBTOTAL(109,Forecast2[Estimated Total Contract Cost ($)])</f>
        <v>825067880</v>
      </c>
      <c r="H152" s="33">
        <f>SUBTOTAL(109,Forecast2[Estimated Total Project Cost ($)])</f>
        <v>1176411625</v>
      </c>
      <c r="I152" s="34"/>
      <c r="J152" s="35"/>
      <c r="K152" s="34"/>
      <c r="L152" s="35"/>
    </row>
  </sheetData>
  <pageMargins left="0.7" right="0.7" top="0.92647058823529405" bottom="0.75" header="0.3" footer="0.3"/>
  <pageSetup scale="34" fitToHeight="0" orientation="landscape" verticalDpi="1200" r:id="rId1"/>
  <headerFooter>
    <oddHeader>&amp;L&amp;"Open Sans,Bold"&amp;20Forecast of Projects to be Awarded 
&amp;"Open Sans,Regular"&amp;16FY-19 Mid-Year&amp;"Open Sans,Bold" &amp;R&amp;G</oddHeader>
    <oddFooter>&amp;L&amp;"-,Bold"&amp;16Capital Asset Management &amp;"-,Regular" CIP Analysis &amp;&amp; Strategic Forecasting &amp;R&amp;"Open Sans,Regular"&amp;16&amp;K000000DRAFT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>
      <selection activeCell="B23" sqref="B23"/>
    </sheetView>
  </sheetViews>
  <sheetFormatPr defaultRowHeight="15"/>
  <cols>
    <col min="1" max="1" width="30.140625" bestFit="1" customWidth="1"/>
    <col min="2" max="2" width="36.42578125" bestFit="1" customWidth="1"/>
    <col min="3" max="3" width="26.28515625" customWidth="1"/>
  </cols>
  <sheetData>
    <row r="1" spans="1:3" ht="21">
      <c r="A1" s="13" t="s">
        <v>337</v>
      </c>
    </row>
    <row r="3" spans="1:3">
      <c r="A3" s="14" t="s">
        <v>338</v>
      </c>
      <c r="B3" s="14" t="s">
        <v>339</v>
      </c>
      <c r="C3" s="14" t="s">
        <v>340</v>
      </c>
    </row>
    <row r="4" spans="1:3">
      <c r="A4" s="15" t="s">
        <v>289</v>
      </c>
      <c r="B4" s="16">
        <v>4709105</v>
      </c>
      <c r="C4" s="16">
        <v>7254384</v>
      </c>
    </row>
    <row r="5" spans="1:3">
      <c r="A5" s="15" t="s">
        <v>14</v>
      </c>
      <c r="B5" s="16">
        <v>578656565</v>
      </c>
      <c r="C5" s="16">
        <v>761338828</v>
      </c>
    </row>
    <row r="6" spans="1:3">
      <c r="A6" s="15" t="s">
        <v>271</v>
      </c>
      <c r="B6" s="16">
        <v>303000</v>
      </c>
      <c r="C6" s="16">
        <v>666000</v>
      </c>
    </row>
    <row r="7" spans="1:3">
      <c r="A7" s="15" t="s">
        <v>258</v>
      </c>
      <c r="B7" s="16">
        <v>25480800</v>
      </c>
      <c r="C7" s="16">
        <v>94941000</v>
      </c>
    </row>
    <row r="8" spans="1:3">
      <c r="A8" s="15" t="s">
        <v>239</v>
      </c>
      <c r="B8" s="16">
        <v>453800</v>
      </c>
      <c r="C8" s="16">
        <v>720799</v>
      </c>
    </row>
    <row r="9" spans="1:3">
      <c r="A9" s="15" t="s">
        <v>300</v>
      </c>
      <c r="B9" s="16">
        <v>17137500</v>
      </c>
      <c r="C9" s="16">
        <v>21091000</v>
      </c>
    </row>
    <row r="10" spans="1:3">
      <c r="A10" s="15" t="s">
        <v>87</v>
      </c>
      <c r="B10" s="16">
        <v>59247471</v>
      </c>
      <c r="C10" s="16">
        <v>93603301</v>
      </c>
    </row>
    <row r="11" spans="1:3">
      <c r="A11" s="15" t="s">
        <v>329</v>
      </c>
      <c r="B11" s="16">
        <v>14864176</v>
      </c>
      <c r="C11" s="16">
        <v>16421600</v>
      </c>
    </row>
    <row r="12" spans="1:3">
      <c r="A12" s="15" t="s">
        <v>96</v>
      </c>
      <c r="B12" s="16">
        <v>864846</v>
      </c>
      <c r="C12" s="16">
        <v>1190062</v>
      </c>
    </row>
    <row r="13" spans="1:3">
      <c r="A13" s="15" t="s">
        <v>24</v>
      </c>
      <c r="B13" s="16">
        <v>21738518</v>
      </c>
      <c r="C13" s="16">
        <v>37592607</v>
      </c>
    </row>
    <row r="14" spans="1:3">
      <c r="A14" s="15" t="s">
        <v>34</v>
      </c>
      <c r="B14" s="16">
        <v>101532599</v>
      </c>
      <c r="C14" s="16">
        <v>141364189</v>
      </c>
    </row>
    <row r="15" spans="1:3">
      <c r="A15" s="15" t="s">
        <v>234</v>
      </c>
      <c r="B15" s="16">
        <v>79500</v>
      </c>
      <c r="C15" s="16">
        <v>227855</v>
      </c>
    </row>
    <row r="16" spans="1:3">
      <c r="A16" s="15" t="s">
        <v>341</v>
      </c>
      <c r="B16" s="16">
        <v>825067880</v>
      </c>
      <c r="C16" s="16">
        <v>1176411625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Abugharbieh, Mazen</dc:creator>
  <cp:keywords/>
  <dc:description/>
  <cp:lastModifiedBy>Githens, Donald</cp:lastModifiedBy>
  <cp:revision/>
  <dcterms:created xsi:type="dcterms:W3CDTF">2019-03-14T23:25:18Z</dcterms:created>
  <dcterms:modified xsi:type="dcterms:W3CDTF">2022-08-31T20:59:54Z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06b478a402e048749c085d6e4210b180</vt:lpwstr>
  </property>
</Properties>
</file>