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C:\Users\ChaseJ\Desktop\"/>
    </mc:Choice>
  </mc:AlternateContent>
  <xr:revisionPtr revIDLastSave="0" documentId="13_ncr:1_{A1381907-9FC4-4A3D-95B7-51932644C2BE}" xr6:coauthVersionLast="45" xr6:coauthVersionMax="45" xr10:uidLastSave="{00000000-0000-0000-0000-000000000000}"/>
  <bookViews>
    <workbookView xWindow="28680" yWindow="-120" windowWidth="29040" windowHeight="15840" xr2:uid="{00000000-000D-0000-FFFF-FFFF00000000}"/>
  </bookViews>
  <sheets>
    <sheet name="Summary" sheetId="6" r:id="rId1"/>
    <sheet name="Budget Adjustments Funded" sheetId="4" r:id="rId2"/>
    <sheet name="Sheet1" sheetId="5" r:id="rId3"/>
  </sheets>
  <definedNames>
    <definedName name="_xlnm._FilterDatabase" localSheetId="1" hidden="1">'Budget Adjustments Funded'!$A$2:$AF$914</definedName>
    <definedName name="_xlnm._FilterDatabase" localSheetId="2" hidden="1">Sheet1!$A$1:$AK$833</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82" i="4" l="1"/>
  <c r="AD104" i="4"/>
  <c r="AD109" i="4"/>
  <c r="AD108" i="4"/>
  <c r="AD107" i="4"/>
  <c r="AD106" i="4"/>
  <c r="AD105" i="4"/>
  <c r="AD103" i="4"/>
  <c r="AD6" i="4" l="1"/>
  <c r="AD122" i="4"/>
  <c r="AE540" i="4"/>
  <c r="AE454" i="4"/>
  <c r="AE449" i="4"/>
  <c r="AE446" i="4"/>
  <c r="AE444" i="4"/>
  <c r="AE442" i="4"/>
  <c r="AE440" i="4"/>
  <c r="AE438" i="4"/>
  <c r="AE437" i="4"/>
  <c r="AE436" i="4"/>
  <c r="AE435" i="4"/>
  <c r="AE434" i="4"/>
  <c r="AE431" i="4"/>
  <c r="AE430" i="4"/>
  <c r="AE429" i="4"/>
  <c r="AE428" i="4"/>
  <c r="AE427" i="4"/>
  <c r="AE426" i="4"/>
  <c r="AE152" i="4"/>
  <c r="AE146" i="4"/>
  <c r="AE143" i="4"/>
  <c r="AE142" i="4"/>
  <c r="AE141" i="4"/>
  <c r="AE137" i="4"/>
  <c r="AE136" i="4"/>
  <c r="AE135" i="4"/>
  <c r="AE134" i="4"/>
  <c r="AE133" i="4"/>
  <c r="AE132" i="4"/>
  <c r="AE129" i="4"/>
  <c r="AE127" i="4"/>
  <c r="AE126" i="4"/>
  <c r="AE125" i="4"/>
  <c r="AE124" i="4"/>
  <c r="AE123" i="4"/>
  <c r="AE121" i="4"/>
  <c r="AE120" i="4"/>
  <c r="AE119" i="4"/>
  <c r="AE118" i="4"/>
  <c r="AE98" i="4"/>
  <c r="AE96" i="4"/>
  <c r="AE95" i="4"/>
  <c r="AE92" i="4"/>
  <c r="AE91" i="4"/>
  <c r="AE90" i="4"/>
  <c r="AE88" i="4"/>
  <c r="AE87" i="4"/>
  <c r="AE51" i="4"/>
  <c r="AF540" i="4"/>
  <c r="AF454" i="4"/>
  <c r="AF449" i="4"/>
  <c r="AF446" i="4"/>
  <c r="AF444" i="4"/>
  <c r="AF442" i="4"/>
  <c r="AF440" i="4"/>
  <c r="AF438" i="4"/>
  <c r="AF437" i="4"/>
  <c r="AF436" i="4"/>
  <c r="AF435" i="4"/>
  <c r="AF434" i="4"/>
  <c r="AF431" i="4"/>
  <c r="AF430" i="4"/>
  <c r="AF429" i="4"/>
  <c r="AF428" i="4"/>
  <c r="AF427" i="4"/>
  <c r="AF426" i="4"/>
  <c r="AF152" i="4"/>
  <c r="AF146" i="4"/>
  <c r="AF143" i="4"/>
  <c r="AF142" i="4"/>
  <c r="AF141" i="4"/>
  <c r="AF137" i="4"/>
  <c r="AF136" i="4"/>
  <c r="AF135" i="4"/>
  <c r="AF134" i="4"/>
  <c r="AF133" i="4"/>
  <c r="AF132" i="4"/>
  <c r="AF129" i="4"/>
  <c r="AF127" i="4"/>
  <c r="AF126" i="4"/>
  <c r="AF125" i="4"/>
  <c r="AF124" i="4"/>
  <c r="AF123" i="4"/>
  <c r="AF121" i="4"/>
  <c r="AF120" i="4"/>
  <c r="AF119" i="4"/>
  <c r="AF118" i="4"/>
  <c r="AF98" i="4"/>
  <c r="AF96" i="4"/>
  <c r="AF95" i="4"/>
  <c r="AF92" i="4"/>
  <c r="AF91" i="4"/>
  <c r="AF90" i="4"/>
  <c r="AF88" i="4"/>
  <c r="AF87" i="4"/>
  <c r="AF51" i="4"/>
  <c r="AC434" i="4"/>
  <c r="AD652" i="4" l="1"/>
  <c r="AD767" i="4"/>
  <c r="AD766" i="4"/>
  <c r="AD751" i="4"/>
  <c r="AD750" i="4"/>
  <c r="AD749" i="4"/>
  <c r="AD745" i="4"/>
  <c r="AD744" i="4"/>
  <c r="AD743" i="4"/>
  <c r="AD742" i="4"/>
  <c r="AD890" i="4"/>
  <c r="AD748" i="4"/>
  <c r="AD747" i="4"/>
  <c r="AD128" i="4"/>
  <c r="AD840" i="4"/>
  <c r="AD888" i="4"/>
  <c r="AD736" i="4"/>
  <c r="AD664" i="4"/>
  <c r="AD653" i="4"/>
  <c r="AD617"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89"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5" i="4"/>
  <c r="AD764" i="4"/>
  <c r="AD763" i="4"/>
  <c r="AD762" i="4"/>
  <c r="AD761" i="4"/>
  <c r="AD760" i="4"/>
  <c r="AD759" i="4"/>
  <c r="AD758" i="4"/>
  <c r="AD757" i="4"/>
  <c r="AD756" i="4"/>
  <c r="AD755" i="4"/>
  <c r="AD754" i="4"/>
  <c r="AD753" i="4"/>
  <c r="AD752" i="4"/>
  <c r="AD746" i="4"/>
  <c r="AD741" i="4"/>
  <c r="AD739" i="4"/>
  <c r="AD738" i="4"/>
  <c r="AD737"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3" i="4"/>
  <c r="AD662" i="4"/>
  <c r="AD661" i="4"/>
  <c r="AD660" i="4"/>
  <c r="AD659" i="4"/>
  <c r="AD658" i="4"/>
  <c r="AD657" i="4"/>
  <c r="AD656" i="4"/>
  <c r="AD655" i="4"/>
  <c r="AD654" i="4"/>
  <c r="AD651" i="4"/>
  <c r="AD650" i="4"/>
  <c r="AD649" i="4"/>
  <c r="AD648" i="4"/>
  <c r="AD647" i="4"/>
  <c r="AD646" i="4"/>
  <c r="AD645" i="4"/>
  <c r="AD644" i="4"/>
  <c r="AD643" i="4"/>
  <c r="AD642" i="4"/>
  <c r="AD641" i="4"/>
  <c r="AD640" i="4"/>
  <c r="AD639" i="4"/>
  <c r="AD638" i="4"/>
  <c r="AD637" i="4"/>
  <c r="AD618" i="4"/>
  <c r="AD616" i="4"/>
  <c r="AD615" i="4"/>
  <c r="AD614" i="4"/>
  <c r="AD590" i="4"/>
  <c r="AD567" i="4"/>
  <c r="AD563" i="4"/>
  <c r="AD559" i="4"/>
  <c r="AD554" i="4"/>
  <c r="AD526" i="4"/>
  <c r="AD525" i="4"/>
  <c r="AD509" i="4"/>
  <c r="AD505" i="4"/>
  <c r="AD488" i="4"/>
  <c r="AD487" i="4"/>
  <c r="AD456" i="4"/>
  <c r="AD455" i="4"/>
  <c r="AD381" i="4"/>
  <c r="AD374" i="4"/>
  <c r="AD370" i="4"/>
  <c r="AD368" i="4"/>
  <c r="AD353" i="4"/>
  <c r="AD351" i="4"/>
  <c r="AD350" i="4"/>
  <c r="AD349" i="4"/>
  <c r="AD334" i="4"/>
  <c r="AD311" i="4"/>
  <c r="AD291" i="4"/>
  <c r="AD284" i="4"/>
  <c r="AD231" i="4"/>
  <c r="AD211" i="4"/>
  <c r="AD205" i="4"/>
  <c r="AD171" i="4"/>
  <c r="AD170" i="4"/>
  <c r="AD169" i="4"/>
  <c r="AD168" i="4"/>
  <c r="AD167" i="4"/>
  <c r="AD166" i="4"/>
  <c r="AD147" i="4"/>
  <c r="AD145" i="4"/>
  <c r="AD138" i="4"/>
  <c r="AD85" i="4"/>
  <c r="AD37" i="4"/>
  <c r="AD740" i="4"/>
  <c r="X799" i="4" l="1"/>
  <c r="AD799" i="4" s="1"/>
  <c r="AD445" i="4"/>
  <c r="AD110" i="4" l="1"/>
  <c r="AD111" i="4"/>
  <c r="AD112" i="4"/>
  <c r="AD113" i="4"/>
  <c r="AD115" i="4"/>
  <c r="AD117" i="4"/>
  <c r="AC118" i="4"/>
  <c r="AC119" i="4"/>
  <c r="AC120" i="4"/>
  <c r="AC121" i="4"/>
  <c r="AC123" i="4"/>
  <c r="AC124" i="4"/>
  <c r="AC125" i="4"/>
  <c r="AC126" i="4"/>
  <c r="AC127" i="4"/>
  <c r="AC129" i="4"/>
  <c r="AD130" i="4"/>
  <c r="AD131" i="4"/>
  <c r="AC132" i="4"/>
  <c r="AC133" i="4"/>
  <c r="AC134" i="4"/>
  <c r="AC135" i="4"/>
  <c r="AC136" i="4"/>
  <c r="AC137" i="4"/>
  <c r="AC139" i="4"/>
  <c r="AC140" i="4"/>
  <c r="AC141" i="4"/>
  <c r="AC142" i="4"/>
  <c r="AC143" i="4"/>
  <c r="AC144" i="4"/>
  <c r="AC146" i="4"/>
  <c r="AC148" i="4"/>
  <c r="AD149" i="4"/>
  <c r="AC150" i="4"/>
  <c r="AC151" i="4"/>
  <c r="AC152" i="4"/>
  <c r="AC153" i="4"/>
  <c r="AD154" i="4"/>
  <c r="AD155" i="4"/>
  <c r="AD156" i="4"/>
  <c r="AD157" i="4"/>
  <c r="AD158" i="4"/>
  <c r="AD159" i="4"/>
  <c r="AD160" i="4"/>
  <c r="AD161" i="4"/>
  <c r="AD162" i="4"/>
  <c r="AD164" i="4"/>
  <c r="AD165" i="4"/>
  <c r="AD172" i="4"/>
  <c r="AD173" i="4"/>
  <c r="AD174" i="4"/>
  <c r="AD175" i="4"/>
  <c r="AD176" i="4"/>
  <c r="AD177" i="4"/>
  <c r="AD178" i="4"/>
  <c r="AD179" i="4"/>
  <c r="AD180" i="4"/>
  <c r="AC181" i="4"/>
  <c r="AD182" i="4"/>
  <c r="AD183" i="4"/>
  <c r="AD184" i="4"/>
  <c r="AD185" i="4"/>
  <c r="AD186" i="4"/>
  <c r="AD187" i="4"/>
  <c r="AD188" i="4"/>
  <c r="AD189" i="4"/>
  <c r="AD190" i="4"/>
  <c r="AD191" i="4"/>
  <c r="AC192" i="4"/>
  <c r="AC193" i="4"/>
  <c r="AC194" i="4"/>
  <c r="AC195" i="4"/>
  <c r="AD196" i="4"/>
  <c r="AD197" i="4"/>
  <c r="AC198" i="4"/>
  <c r="AC199" i="4"/>
  <c r="AC200" i="4"/>
  <c r="AC201" i="4"/>
  <c r="AC202" i="4"/>
  <c r="AC203" i="4"/>
  <c r="AC204" i="4"/>
  <c r="AC206" i="4"/>
  <c r="AC207" i="4"/>
  <c r="AD208" i="4"/>
  <c r="AC209" i="4"/>
  <c r="AC210" i="4"/>
  <c r="AC212" i="4"/>
  <c r="AC213" i="4"/>
  <c r="AC214" i="4"/>
  <c r="AD215" i="4"/>
  <c r="AD216" i="4"/>
  <c r="AD217" i="4"/>
  <c r="AD218" i="4"/>
  <c r="AD219" i="4"/>
  <c r="AD220" i="4"/>
  <c r="AD221" i="4"/>
  <c r="AD222" i="4"/>
  <c r="AD223" i="4"/>
  <c r="AD224" i="4"/>
  <c r="AC225" i="4"/>
  <c r="AC226" i="4"/>
  <c r="AC227" i="4"/>
  <c r="AC228" i="4"/>
  <c r="AD229" i="4"/>
  <c r="AC230" i="4"/>
  <c r="AC232" i="4"/>
  <c r="AC233" i="4"/>
  <c r="AC234" i="4"/>
  <c r="AC235" i="4"/>
  <c r="AC236" i="4"/>
  <c r="AC237" i="4"/>
  <c r="AC238" i="4"/>
  <c r="AC239" i="4"/>
  <c r="AC240" i="4"/>
  <c r="AC241" i="4"/>
  <c r="AC242" i="4"/>
  <c r="AC243" i="4"/>
  <c r="AC244" i="4"/>
  <c r="AC245" i="4"/>
  <c r="AC246" i="4"/>
  <c r="AC247" i="4"/>
  <c r="AC248" i="4"/>
  <c r="AC249" i="4"/>
  <c r="AC250" i="4"/>
  <c r="AD251" i="4"/>
  <c r="AC252" i="4"/>
  <c r="AD253" i="4"/>
  <c r="AC254" i="4"/>
  <c r="AC255" i="4"/>
  <c r="AC256" i="4"/>
  <c r="AC257" i="4"/>
  <c r="AC258" i="4"/>
  <c r="AC259" i="4"/>
  <c r="AC260" i="4"/>
  <c r="AC261" i="4"/>
  <c r="AC262" i="4"/>
  <c r="AC263" i="4"/>
  <c r="AC264" i="4"/>
  <c r="AD265" i="4"/>
  <c r="AD266" i="4"/>
  <c r="AD267" i="4"/>
  <c r="AD268" i="4"/>
  <c r="AD269" i="4"/>
  <c r="AD270" i="4"/>
  <c r="AC271" i="4"/>
  <c r="AD272" i="4"/>
  <c r="AD273" i="4"/>
  <c r="AD274" i="4"/>
  <c r="AD275" i="4"/>
  <c r="AD276" i="4"/>
  <c r="AC277" i="4"/>
  <c r="AC278" i="4"/>
  <c r="AC279" i="4"/>
  <c r="AD280" i="4"/>
  <c r="AD281" i="4"/>
  <c r="AD283" i="4"/>
  <c r="AD285" i="4"/>
  <c r="AD286" i="4"/>
  <c r="AD287" i="4"/>
  <c r="AD288" i="4"/>
  <c r="AD289" i="4"/>
  <c r="AD290" i="4"/>
  <c r="AD292" i="4"/>
  <c r="AC293" i="4"/>
  <c r="AC294" i="4"/>
  <c r="AD295" i="4"/>
  <c r="AC296" i="4"/>
  <c r="AC297" i="4"/>
  <c r="AD298" i="4"/>
  <c r="AC299" i="4"/>
  <c r="AC300" i="4"/>
  <c r="AC301" i="4"/>
  <c r="AC302" i="4"/>
  <c r="AC303" i="4"/>
  <c r="AD304" i="4"/>
  <c r="AD305" i="4"/>
  <c r="AD306" i="4"/>
  <c r="AD307" i="4"/>
  <c r="AD308" i="4"/>
  <c r="AD309" i="4"/>
  <c r="AD310" i="4"/>
  <c r="AC312" i="4"/>
  <c r="AC313" i="4"/>
  <c r="AD314" i="4"/>
  <c r="AC315" i="4"/>
  <c r="AC316" i="4"/>
  <c r="AC317" i="4"/>
  <c r="AC318" i="4"/>
  <c r="AD319" i="4"/>
  <c r="AD320" i="4"/>
  <c r="AD321" i="4"/>
  <c r="AD322" i="4"/>
  <c r="AD323" i="4"/>
  <c r="AC324" i="4"/>
  <c r="AC325" i="4"/>
  <c r="AC326" i="4"/>
  <c r="AC327" i="4"/>
  <c r="AC328" i="4"/>
  <c r="AD329" i="4"/>
  <c r="AD330" i="4"/>
  <c r="AD331" i="4"/>
  <c r="AD332" i="4"/>
  <c r="AD333" i="4"/>
  <c r="AC335" i="4"/>
  <c r="AC336" i="4"/>
  <c r="AD337" i="4"/>
  <c r="AD338" i="4"/>
  <c r="AD339" i="4"/>
  <c r="AC340" i="4"/>
  <c r="AC341" i="4"/>
  <c r="AC342" i="4"/>
  <c r="AC343" i="4"/>
  <c r="AC344" i="4"/>
  <c r="AC345" i="4"/>
  <c r="AD346" i="4"/>
  <c r="AC347" i="4"/>
  <c r="AC348" i="4"/>
  <c r="AC352" i="4"/>
  <c r="AD354" i="4"/>
  <c r="AD355" i="4"/>
  <c r="AC357" i="4"/>
  <c r="AD358" i="4"/>
  <c r="AC359" i="4"/>
  <c r="AC360" i="4"/>
  <c r="AC361" i="4"/>
  <c r="AD362" i="4"/>
  <c r="AC363" i="4"/>
  <c r="AC364" i="4"/>
  <c r="AC365" i="4"/>
  <c r="AD366" i="4"/>
  <c r="AC367" i="4"/>
  <c r="AC369" i="4"/>
  <c r="AC371" i="4"/>
  <c r="AC372" i="4"/>
  <c r="AD373" i="4"/>
  <c r="AD375" i="4"/>
  <c r="AD376" i="4"/>
  <c r="AC377" i="4"/>
  <c r="AC378" i="4"/>
  <c r="AC379" i="4"/>
  <c r="AC380" i="4"/>
  <c r="AC382" i="4"/>
  <c r="AC383" i="4"/>
  <c r="AC384" i="4"/>
  <c r="AC385" i="4"/>
  <c r="AC386" i="4"/>
  <c r="AC387" i="4"/>
  <c r="AC388" i="4"/>
  <c r="AC389" i="4"/>
  <c r="AC390" i="4"/>
  <c r="AD391" i="4"/>
  <c r="AD392" i="4"/>
  <c r="AD393" i="4"/>
  <c r="AD394" i="4"/>
  <c r="AC395" i="4"/>
  <c r="AC396" i="4"/>
  <c r="AC397" i="4"/>
  <c r="AC398" i="4"/>
  <c r="AC399" i="4"/>
  <c r="AC400" i="4"/>
  <c r="AC401" i="4"/>
  <c r="AC402" i="4"/>
  <c r="AC403" i="4"/>
  <c r="AC404" i="4"/>
  <c r="AD405" i="4"/>
  <c r="AD406" i="4"/>
  <c r="AC407" i="4"/>
  <c r="AC408" i="4"/>
  <c r="AD409" i="4"/>
  <c r="AC410" i="4"/>
  <c r="AC411" i="4"/>
  <c r="AC412" i="4"/>
  <c r="AC413" i="4"/>
  <c r="AC414" i="4"/>
  <c r="AC415" i="4"/>
  <c r="AC416" i="4"/>
  <c r="AC417" i="4"/>
  <c r="AC418" i="4"/>
  <c r="AC419" i="4"/>
  <c r="AC420" i="4"/>
  <c r="AC421" i="4"/>
  <c r="AC422" i="4"/>
  <c r="AC423" i="4"/>
  <c r="AC424" i="4"/>
  <c r="AC425" i="4"/>
  <c r="AC426" i="4"/>
  <c r="AC427" i="4"/>
  <c r="AC428" i="4"/>
  <c r="AC429" i="4"/>
  <c r="AC430" i="4"/>
  <c r="AC431" i="4"/>
  <c r="AC432" i="4"/>
  <c r="AC433" i="4"/>
  <c r="AC435" i="4"/>
  <c r="AC436" i="4"/>
  <c r="AC437" i="4"/>
  <c r="AC438" i="4"/>
  <c r="AC439" i="4"/>
  <c r="AC440" i="4"/>
  <c r="AC441" i="4"/>
  <c r="AC442" i="4"/>
  <c r="AC443" i="4"/>
  <c r="AC444" i="4"/>
  <c r="AC446" i="4"/>
  <c r="AC447" i="4"/>
  <c r="AC448" i="4"/>
  <c r="AC449" i="4"/>
  <c r="AC450" i="4"/>
  <c r="AC451" i="4"/>
  <c r="AC452" i="4"/>
  <c r="AC453" i="4"/>
  <c r="AC454" i="4"/>
  <c r="AC457" i="4"/>
  <c r="AC458" i="4"/>
  <c r="AD459" i="4"/>
  <c r="AD460" i="4"/>
  <c r="AD461" i="4"/>
  <c r="AC462" i="4"/>
  <c r="AC463" i="4"/>
  <c r="AC464" i="4"/>
  <c r="AC465" i="4"/>
  <c r="AC466" i="4"/>
  <c r="AC467" i="4"/>
  <c r="AD468" i="4"/>
  <c r="AD469" i="4"/>
  <c r="AD470" i="4"/>
  <c r="AD471" i="4"/>
  <c r="AD472" i="4"/>
  <c r="AD473" i="4"/>
  <c r="AC474" i="4"/>
  <c r="AC475" i="4"/>
  <c r="AC476" i="4"/>
  <c r="AC477" i="4"/>
  <c r="AC478" i="4"/>
  <c r="AC479" i="4"/>
  <c r="AC480" i="4"/>
  <c r="AC481" i="4"/>
  <c r="AC482" i="4"/>
  <c r="AC483" i="4"/>
  <c r="AC484" i="4"/>
  <c r="AD485" i="4"/>
  <c r="AC486" i="4"/>
  <c r="AC489" i="4"/>
  <c r="AD490" i="4"/>
  <c r="AD491" i="4"/>
  <c r="AD492" i="4"/>
  <c r="AD493" i="4"/>
  <c r="AD494" i="4"/>
  <c r="AD495" i="4"/>
  <c r="AC496" i="4"/>
  <c r="AD497" i="4"/>
  <c r="AD498" i="4"/>
  <c r="AD499" i="4"/>
  <c r="AD500" i="4"/>
  <c r="AD501" i="4"/>
  <c r="AC502" i="4"/>
  <c r="AD503" i="4"/>
  <c r="AC504" i="4"/>
  <c r="AD506" i="4"/>
  <c r="AD507" i="4"/>
  <c r="AD508" i="4"/>
  <c r="AD510" i="4"/>
  <c r="AD511" i="4"/>
  <c r="AD512" i="4"/>
  <c r="AC513" i="4"/>
  <c r="AC514" i="4"/>
  <c r="AC515" i="4"/>
  <c r="AD516" i="4"/>
  <c r="AD517" i="4"/>
  <c r="AC518" i="4"/>
  <c r="AC519" i="4"/>
  <c r="AD520" i="4"/>
  <c r="AC521" i="4"/>
  <c r="AC522" i="4"/>
  <c r="AC524" i="4"/>
  <c r="AC527" i="4"/>
  <c r="AC528" i="4"/>
  <c r="AD529" i="4"/>
  <c r="AC530" i="4"/>
  <c r="AC531" i="4"/>
  <c r="AC532" i="4"/>
  <c r="AC533" i="4"/>
  <c r="AC534" i="4"/>
  <c r="AC535" i="4"/>
  <c r="AC536" i="4"/>
  <c r="AD537" i="4"/>
  <c r="AC538" i="4"/>
  <c r="AC539" i="4"/>
  <c r="AC540" i="4"/>
  <c r="AD541" i="4"/>
  <c r="AC542" i="4"/>
  <c r="AC543" i="4"/>
  <c r="AC544" i="4"/>
  <c r="AC545" i="4"/>
  <c r="AC546" i="4"/>
  <c r="AD547" i="4"/>
  <c r="AC548" i="4"/>
  <c r="AD549" i="4"/>
  <c r="AC550" i="4"/>
  <c r="AC551" i="4"/>
  <c r="AD552" i="4"/>
  <c r="AD553" i="4"/>
  <c r="AC555" i="4"/>
  <c r="AC556" i="4"/>
  <c r="AC557" i="4"/>
  <c r="AC558" i="4"/>
  <c r="AC560" i="4"/>
  <c r="AC561" i="4"/>
  <c r="AC562" i="4"/>
  <c r="AC564" i="4"/>
  <c r="AD565" i="4"/>
  <c r="AC566" i="4"/>
  <c r="AC568" i="4"/>
  <c r="AD569" i="4"/>
  <c r="AD570" i="4"/>
  <c r="AD571" i="4"/>
  <c r="AD572" i="4"/>
  <c r="AD573" i="4"/>
  <c r="AD574" i="4"/>
  <c r="AD575" i="4"/>
  <c r="AD576" i="4"/>
  <c r="AD577" i="4"/>
  <c r="AD578" i="4"/>
  <c r="AD579" i="4"/>
  <c r="AD580" i="4"/>
  <c r="AD581" i="4"/>
  <c r="AD582" i="4"/>
  <c r="AD583" i="4"/>
  <c r="AD584" i="4"/>
  <c r="AD585" i="4"/>
  <c r="AD586" i="4"/>
  <c r="AD587" i="4"/>
  <c r="AD588" i="4"/>
  <c r="AD589" i="4"/>
  <c r="AD591" i="4"/>
  <c r="AD592" i="4"/>
  <c r="AD593" i="4"/>
  <c r="AD594" i="4"/>
  <c r="AD595" i="4"/>
  <c r="AC596" i="4"/>
  <c r="AC597" i="4"/>
  <c r="AC598" i="4"/>
  <c r="AD599" i="4"/>
  <c r="AD600" i="4"/>
  <c r="AD601" i="4"/>
  <c r="AD602" i="4"/>
  <c r="AD603" i="4"/>
  <c r="AD604" i="4"/>
  <c r="AD605" i="4"/>
  <c r="AD606" i="4"/>
  <c r="AD607" i="4"/>
  <c r="AD608" i="4"/>
  <c r="AD609" i="4"/>
  <c r="AD610" i="4"/>
  <c r="AD611" i="4"/>
  <c r="AD612" i="4"/>
  <c r="AD613" i="4"/>
  <c r="AD619" i="4"/>
  <c r="AD620" i="4"/>
  <c r="AD621" i="4"/>
  <c r="AD622" i="4"/>
  <c r="AD623" i="4"/>
  <c r="AD624" i="4"/>
  <c r="AD625" i="4"/>
  <c r="AD626" i="4"/>
  <c r="AD627" i="4"/>
  <c r="AD628" i="4"/>
  <c r="AD629" i="4"/>
  <c r="AD630" i="4"/>
  <c r="AD631" i="4"/>
  <c r="AD632" i="4"/>
  <c r="AD633" i="4"/>
  <c r="AD634" i="4"/>
  <c r="AD635" i="4"/>
  <c r="AD636" i="4"/>
  <c r="AC4" i="4"/>
  <c r="AC5" i="4"/>
  <c r="AC7" i="4"/>
  <c r="AC8" i="4"/>
  <c r="AC9" i="4"/>
  <c r="AD10" i="4"/>
  <c r="AD11" i="4"/>
  <c r="AD12" i="4"/>
  <c r="AC13" i="4"/>
  <c r="AD14" i="4"/>
  <c r="AD15" i="4"/>
  <c r="AD17" i="4"/>
  <c r="AD18" i="4"/>
  <c r="AD19" i="4"/>
  <c r="AD20" i="4"/>
  <c r="AD21" i="4"/>
  <c r="AD22" i="4"/>
  <c r="AD23" i="4"/>
  <c r="AD24" i="4"/>
  <c r="AD25" i="4"/>
  <c r="AD26" i="4"/>
  <c r="AD27" i="4"/>
  <c r="AD28" i="4"/>
  <c r="AD29" i="4"/>
  <c r="AD30" i="4"/>
  <c r="AD31" i="4"/>
  <c r="AD32" i="4"/>
  <c r="AD33" i="4"/>
  <c r="AD34" i="4"/>
  <c r="AC35" i="4"/>
  <c r="AD36" i="4"/>
  <c r="AD38" i="4"/>
  <c r="AD39" i="4"/>
  <c r="AD40" i="4"/>
  <c r="AD41" i="4"/>
  <c r="AD42" i="4"/>
  <c r="AD43" i="4"/>
  <c r="AD44" i="4"/>
  <c r="AD45" i="4"/>
  <c r="AD46" i="4"/>
  <c r="AD47" i="4"/>
  <c r="AD48" i="4"/>
  <c r="AC51" i="4"/>
  <c r="AD52" i="4"/>
  <c r="AD53" i="4"/>
  <c r="AD54" i="4"/>
  <c r="AD55" i="4"/>
  <c r="AD56" i="4"/>
  <c r="AD57" i="4"/>
  <c r="AD58" i="4"/>
  <c r="AD59" i="4"/>
  <c r="AC61" i="4"/>
  <c r="AD62" i="4"/>
  <c r="AC63" i="4"/>
  <c r="AD64" i="4"/>
  <c r="AD65" i="4"/>
  <c r="AD66" i="4"/>
  <c r="AD67" i="4"/>
  <c r="AD68" i="4"/>
  <c r="AD69" i="4"/>
  <c r="AD70" i="4"/>
  <c r="AD71" i="4"/>
  <c r="AD74" i="4"/>
  <c r="AD75" i="4"/>
  <c r="AD76" i="4"/>
  <c r="AD77" i="4"/>
  <c r="AD78" i="4"/>
  <c r="AC79" i="4"/>
  <c r="AD80" i="4"/>
  <c r="AD81" i="4"/>
  <c r="AD82" i="4"/>
  <c r="AD83" i="4"/>
  <c r="AD84" i="4"/>
  <c r="AD86" i="4"/>
  <c r="AC87" i="4"/>
  <c r="AC88" i="4"/>
  <c r="AD89" i="4"/>
  <c r="AC90" i="4"/>
  <c r="AC91" i="4"/>
  <c r="AC92" i="4"/>
  <c r="AC93" i="4"/>
  <c r="AC94" i="4"/>
  <c r="AC95" i="4"/>
  <c r="AC96" i="4"/>
  <c r="AC97" i="4"/>
  <c r="AC98" i="4"/>
  <c r="AD99" i="4"/>
  <c r="AD100" i="4"/>
  <c r="AD101" i="4"/>
  <c r="AD102" i="4"/>
  <c r="AC3" i="4"/>
  <c r="I833" i="5"/>
  <c r="I832" i="5"/>
  <c r="I831" i="5"/>
  <c r="I830" i="5"/>
  <c r="I829" i="5"/>
  <c r="I828" i="5"/>
  <c r="I827" i="5"/>
  <c r="I826" i="5"/>
  <c r="I825" i="5"/>
  <c r="I824" i="5"/>
  <c r="I823" i="5"/>
  <c r="I822" i="5"/>
  <c r="I821" i="5"/>
  <c r="I820" i="5"/>
  <c r="I819" i="5"/>
  <c r="I818" i="5"/>
  <c r="I817" i="5"/>
  <c r="I816" i="5"/>
  <c r="I815" i="5"/>
  <c r="I814" i="5"/>
  <c r="I813" i="5"/>
  <c r="I812" i="5"/>
  <c r="I811" i="5"/>
  <c r="I810" i="5"/>
  <c r="I809" i="5"/>
  <c r="I808" i="5"/>
  <c r="I807" i="5"/>
  <c r="I806" i="5"/>
  <c r="I805" i="5"/>
  <c r="I804" i="5"/>
  <c r="I803" i="5"/>
  <c r="I802" i="5"/>
  <c r="I801" i="5"/>
  <c r="I800" i="5"/>
  <c r="AD598" i="4" s="1"/>
  <c r="I799" i="5"/>
  <c r="AD597" i="4" s="1"/>
  <c r="I798" i="5"/>
  <c r="AD596" i="4" s="1"/>
  <c r="I797" i="5"/>
  <c r="I796" i="5"/>
  <c r="I795" i="5"/>
  <c r="I794" i="5"/>
  <c r="I793" i="5"/>
  <c r="I792" i="5"/>
  <c r="I791" i="5"/>
  <c r="I790" i="5"/>
  <c r="I789" i="5"/>
  <c r="I788" i="5"/>
  <c r="I787" i="5"/>
  <c r="I786" i="5"/>
  <c r="I785" i="5"/>
  <c r="I784" i="5"/>
  <c r="I783" i="5"/>
  <c r="I782" i="5"/>
  <c r="I781" i="5"/>
  <c r="I780" i="5"/>
  <c r="I779" i="5"/>
  <c r="I778" i="5"/>
  <c r="I777" i="5"/>
  <c r="I776" i="5"/>
  <c r="I775" i="5"/>
  <c r="I774" i="5"/>
  <c r="I773" i="5"/>
  <c r="I772" i="5"/>
  <c r="I771" i="5"/>
  <c r="AD568" i="4" s="1"/>
  <c r="I770" i="5"/>
  <c r="AD566" i="4" s="1"/>
  <c r="I769" i="5"/>
  <c r="I768" i="5"/>
  <c r="AD564" i="4" s="1"/>
  <c r="I767" i="5"/>
  <c r="I766" i="5"/>
  <c r="AD562" i="4" s="1"/>
  <c r="I765" i="5"/>
  <c r="AD561" i="4" s="1"/>
  <c r="I764" i="5"/>
  <c r="AD560" i="4" s="1"/>
  <c r="I763" i="5"/>
  <c r="AD558" i="4" s="1"/>
  <c r="I762" i="5"/>
  <c r="I761" i="5"/>
  <c r="I760" i="5"/>
  <c r="I759" i="5"/>
  <c r="I758" i="5"/>
  <c r="I757" i="5"/>
  <c r="I756" i="5"/>
  <c r="I755" i="5"/>
  <c r="I754" i="5"/>
  <c r="I753" i="5"/>
  <c r="AD557" i="4" s="1"/>
  <c r="I752" i="5"/>
  <c r="AD556" i="4" s="1"/>
  <c r="I751" i="5"/>
  <c r="I750" i="5"/>
  <c r="I749" i="5"/>
  <c r="I748" i="5"/>
  <c r="AD555" i="4" s="1"/>
  <c r="I747" i="5"/>
  <c r="I746" i="5"/>
  <c r="I745" i="5"/>
  <c r="I744" i="5"/>
  <c r="AD551" i="4" s="1"/>
  <c r="I743" i="5"/>
  <c r="AD550" i="4" s="1"/>
  <c r="I742" i="5"/>
  <c r="I741" i="5"/>
  <c r="AD548" i="4" s="1"/>
  <c r="I740" i="5"/>
  <c r="I739" i="5"/>
  <c r="AD546" i="4" s="1"/>
  <c r="I738" i="5"/>
  <c r="I737" i="5"/>
  <c r="I736" i="5"/>
  <c r="I735" i="5"/>
  <c r="I734" i="5"/>
  <c r="AD545" i="4" s="1"/>
  <c r="I733" i="5"/>
  <c r="AD544" i="4" s="1"/>
  <c r="I732" i="5"/>
  <c r="AD543" i="4" s="1"/>
  <c r="I731" i="5"/>
  <c r="I730" i="5"/>
  <c r="AD542" i="4" s="1"/>
  <c r="I729" i="5"/>
  <c r="I728" i="5"/>
  <c r="I727" i="5"/>
  <c r="AD540" i="4" s="1"/>
  <c r="I726" i="5"/>
  <c r="I725" i="5"/>
  <c r="AD539" i="4" s="1"/>
  <c r="I724" i="5"/>
  <c r="AD538" i="4" s="1"/>
  <c r="I723" i="5"/>
  <c r="I722" i="5"/>
  <c r="AD536" i="4" s="1"/>
  <c r="I721" i="5"/>
  <c r="I720" i="5"/>
  <c r="AD535" i="4" s="1"/>
  <c r="I719" i="5"/>
  <c r="AD534" i="4" s="1"/>
  <c r="I718" i="5"/>
  <c r="AD533" i="4" s="1"/>
  <c r="I717" i="5"/>
  <c r="I716" i="5"/>
  <c r="AD532" i="4" s="1"/>
  <c r="I715" i="5"/>
  <c r="AD531" i="4" s="1"/>
  <c r="I714" i="5"/>
  <c r="AD530" i="4" s="1"/>
  <c r="I713" i="5"/>
  <c r="I712" i="5"/>
  <c r="AD528" i="4" s="1"/>
  <c r="I711" i="5"/>
  <c r="AD527" i="4" s="1"/>
  <c r="I710" i="5"/>
  <c r="AD524" i="4" s="1"/>
  <c r="I709" i="5"/>
  <c r="I708" i="5"/>
  <c r="AD522" i="4" s="1"/>
  <c r="I707" i="5"/>
  <c r="AD521" i="4" s="1"/>
  <c r="I706" i="5"/>
  <c r="I705" i="5"/>
  <c r="AD519" i="4" s="1"/>
  <c r="I704" i="5"/>
  <c r="AD518" i="4" s="1"/>
  <c r="I703" i="5"/>
  <c r="I702" i="5"/>
  <c r="I701" i="5"/>
  <c r="AD515" i="4" s="1"/>
  <c r="I700" i="5"/>
  <c r="AD514" i="4" s="1"/>
  <c r="I699" i="5"/>
  <c r="AD513" i="4" s="1"/>
  <c r="I698" i="5"/>
  <c r="I697" i="5"/>
  <c r="I696" i="5"/>
  <c r="I695" i="5"/>
  <c r="I694" i="5"/>
  <c r="I693" i="5"/>
  <c r="I692" i="5"/>
  <c r="I691" i="5"/>
  <c r="AD504" i="4" s="1"/>
  <c r="I690" i="5"/>
  <c r="I689" i="5"/>
  <c r="AD502" i="4" s="1"/>
  <c r="I688" i="5"/>
  <c r="I687" i="5"/>
  <c r="I686" i="5"/>
  <c r="I685" i="5"/>
  <c r="I684" i="5"/>
  <c r="I683" i="5"/>
  <c r="I682" i="5"/>
  <c r="I681" i="5"/>
  <c r="I680" i="5"/>
  <c r="I679" i="5"/>
  <c r="I678" i="5"/>
  <c r="I677" i="5"/>
  <c r="I676" i="5"/>
  <c r="I675" i="5"/>
  <c r="I674" i="5"/>
  <c r="I673" i="5"/>
  <c r="I672" i="5"/>
  <c r="I671" i="5"/>
  <c r="I670" i="5"/>
  <c r="I669" i="5"/>
  <c r="I668" i="5"/>
  <c r="I667" i="5"/>
  <c r="I666" i="5"/>
  <c r="I665" i="5"/>
  <c r="I664" i="5"/>
  <c r="I663" i="5"/>
  <c r="AD496" i="4" s="1"/>
  <c r="I662" i="5"/>
  <c r="I661" i="5"/>
  <c r="I660" i="5"/>
  <c r="I659" i="5"/>
  <c r="I658" i="5"/>
  <c r="I657" i="5"/>
  <c r="I656" i="5"/>
  <c r="I655" i="5"/>
  <c r="I654" i="5"/>
  <c r="I653" i="5"/>
  <c r="I652" i="5"/>
  <c r="I651" i="5"/>
  <c r="I650" i="5"/>
  <c r="I649" i="5"/>
  <c r="I648" i="5"/>
  <c r="I647" i="5"/>
  <c r="I646" i="5"/>
  <c r="I645" i="5"/>
  <c r="I644" i="5"/>
  <c r="I643" i="5"/>
  <c r="I642" i="5"/>
  <c r="I641" i="5"/>
  <c r="I640" i="5"/>
  <c r="I639" i="5"/>
  <c r="AD489" i="4" s="1"/>
  <c r="I638" i="5"/>
  <c r="I637" i="5"/>
  <c r="I636" i="5"/>
  <c r="AD486" i="4" s="1"/>
  <c r="I635" i="5"/>
  <c r="I634" i="5"/>
  <c r="AD484" i="4" s="1"/>
  <c r="I633" i="5"/>
  <c r="AD483" i="4" s="1"/>
  <c r="I632" i="5"/>
  <c r="AD482" i="4" s="1"/>
  <c r="I631" i="5"/>
  <c r="AD481" i="4" s="1"/>
  <c r="I630" i="5"/>
  <c r="AD480" i="4" s="1"/>
  <c r="I629" i="5"/>
  <c r="AD479" i="4" s="1"/>
  <c r="I628" i="5"/>
  <c r="AD478" i="4" s="1"/>
  <c r="I627" i="5"/>
  <c r="AD477" i="4" s="1"/>
  <c r="I626" i="5"/>
  <c r="AD476" i="4" s="1"/>
  <c r="I625" i="5"/>
  <c r="AD475" i="4" s="1"/>
  <c r="I624" i="5"/>
  <c r="AD474" i="4" s="1"/>
  <c r="I623" i="5"/>
  <c r="I622" i="5"/>
  <c r="I621" i="5"/>
  <c r="I620" i="5"/>
  <c r="I619" i="5"/>
  <c r="I618" i="5"/>
  <c r="I617" i="5"/>
  <c r="I616" i="5"/>
  <c r="I615" i="5"/>
  <c r="I614" i="5"/>
  <c r="I613" i="5"/>
  <c r="I612" i="5"/>
  <c r="I611" i="5"/>
  <c r="I610" i="5"/>
  <c r="I609" i="5"/>
  <c r="I608" i="5"/>
  <c r="I607" i="5"/>
  <c r="I606" i="5"/>
  <c r="AD467" i="4" s="1"/>
  <c r="I605" i="5"/>
  <c r="AD466" i="4" s="1"/>
  <c r="I604" i="5"/>
  <c r="AD465" i="4" s="1"/>
  <c r="I603" i="5"/>
  <c r="AD464" i="4" s="1"/>
  <c r="I602" i="5"/>
  <c r="AD463" i="4" s="1"/>
  <c r="I601" i="5"/>
  <c r="AD462" i="4" s="1"/>
  <c r="I600" i="5"/>
  <c r="I599" i="5"/>
  <c r="I598" i="5"/>
  <c r="I597" i="5"/>
  <c r="I596" i="5"/>
  <c r="I595" i="5"/>
  <c r="I594" i="5"/>
  <c r="I593" i="5"/>
  <c r="AD458" i="4" s="1"/>
  <c r="I592" i="5"/>
  <c r="AD457" i="4" s="1"/>
  <c r="I591" i="5"/>
  <c r="I590" i="5"/>
  <c r="AD454" i="4" s="1"/>
  <c r="I589" i="5"/>
  <c r="AD453" i="4" s="1"/>
  <c r="I588" i="5"/>
  <c r="AD452" i="4" s="1"/>
  <c r="I587" i="5"/>
  <c r="AD451" i="4" s="1"/>
  <c r="I586" i="5"/>
  <c r="AD450" i="4" s="1"/>
  <c r="I585" i="5"/>
  <c r="AD449" i="4" s="1"/>
  <c r="I584" i="5"/>
  <c r="I583" i="5"/>
  <c r="I582" i="5"/>
  <c r="I581" i="5"/>
  <c r="AD448" i="4" s="1"/>
  <c r="I580" i="5"/>
  <c r="AD447" i="4" s="1"/>
  <c r="I579" i="5"/>
  <c r="I578" i="5"/>
  <c r="I577" i="5"/>
  <c r="AD446" i="4" s="1"/>
  <c r="I576" i="5"/>
  <c r="AD444" i="4" s="1"/>
  <c r="I575" i="5"/>
  <c r="I574" i="5"/>
  <c r="AD443" i="4" s="1"/>
  <c r="I573" i="5"/>
  <c r="AD442" i="4" s="1"/>
  <c r="I572" i="5"/>
  <c r="AD441" i="4" s="1"/>
  <c r="I571" i="5"/>
  <c r="I570" i="5"/>
  <c r="AD440" i="4" s="1"/>
  <c r="I569" i="5"/>
  <c r="AD439" i="4" s="1"/>
  <c r="I568" i="5"/>
  <c r="AD438" i="4" s="1"/>
  <c r="I567" i="5"/>
  <c r="AD437" i="4" s="1"/>
  <c r="I566" i="5"/>
  <c r="I565" i="5"/>
  <c r="AD436" i="4" s="1"/>
  <c r="I564" i="5"/>
  <c r="AD435" i="4" s="1"/>
  <c r="I563" i="5"/>
  <c r="AD434" i="4" s="1"/>
  <c r="I562" i="5"/>
  <c r="AD433" i="4" s="1"/>
  <c r="I561" i="5"/>
  <c r="AD432" i="4" s="1"/>
  <c r="I560" i="5"/>
  <c r="I559" i="5"/>
  <c r="AD431" i="4" s="1"/>
  <c r="I558" i="5"/>
  <c r="AD430" i="4" s="1"/>
  <c r="I557" i="5"/>
  <c r="AD429" i="4" s="1"/>
  <c r="I556" i="5"/>
  <c r="AD428" i="4" s="1"/>
  <c r="I555" i="5"/>
  <c r="AD427" i="4" s="1"/>
  <c r="I554" i="5"/>
  <c r="AD426" i="4" s="1"/>
  <c r="I553" i="5"/>
  <c r="AD425" i="4" s="1"/>
  <c r="I552" i="5"/>
  <c r="AD424" i="4" s="1"/>
  <c r="I551" i="5"/>
  <c r="AD423" i="4" s="1"/>
  <c r="I550" i="5"/>
  <c r="I549" i="5"/>
  <c r="AD422" i="4" s="1"/>
  <c r="I548" i="5"/>
  <c r="AD421" i="4" s="1"/>
  <c r="I547" i="5"/>
  <c r="AD420" i="4" s="1"/>
  <c r="I546" i="5"/>
  <c r="AD419" i="4" s="1"/>
  <c r="I545" i="5"/>
  <c r="AD418" i="4" s="1"/>
  <c r="I544" i="5"/>
  <c r="AD417" i="4" s="1"/>
  <c r="I543" i="5"/>
  <c r="AD416" i="4" s="1"/>
  <c r="I542" i="5"/>
  <c r="AD415" i="4" s="1"/>
  <c r="I541" i="5"/>
  <c r="AD414" i="4" s="1"/>
  <c r="I540" i="5"/>
  <c r="AD413" i="4" s="1"/>
  <c r="I539" i="5"/>
  <c r="AD412" i="4" s="1"/>
  <c r="I538" i="5"/>
  <c r="AD411" i="4" s="1"/>
  <c r="I537" i="5"/>
  <c r="AD410" i="4" s="1"/>
  <c r="I536" i="5"/>
  <c r="I535" i="5"/>
  <c r="AD408" i="4" s="1"/>
  <c r="I534" i="5"/>
  <c r="AD407" i="4" s="1"/>
  <c r="I533" i="5"/>
  <c r="I532" i="5"/>
  <c r="I531" i="5"/>
  <c r="AD404" i="4" s="1"/>
  <c r="I530" i="5"/>
  <c r="AD403" i="4" s="1"/>
  <c r="I529" i="5"/>
  <c r="AD402" i="4" s="1"/>
  <c r="I528" i="5"/>
  <c r="AD401" i="4" s="1"/>
  <c r="I527" i="5"/>
  <c r="AD400" i="4" s="1"/>
  <c r="I526" i="5"/>
  <c r="AD399" i="4" s="1"/>
  <c r="I525" i="5"/>
  <c r="AD398" i="4" s="1"/>
  <c r="I524" i="5"/>
  <c r="AD397" i="4" s="1"/>
  <c r="I523" i="5"/>
  <c r="AD396" i="4" s="1"/>
  <c r="I522" i="5"/>
  <c r="AD395" i="4" s="1"/>
  <c r="I521" i="5"/>
  <c r="I520" i="5"/>
  <c r="I519" i="5"/>
  <c r="I518" i="5"/>
  <c r="I517" i="5"/>
  <c r="I516" i="5"/>
  <c r="I515" i="5"/>
  <c r="AD390" i="4" s="1"/>
  <c r="I514" i="5"/>
  <c r="AD389" i="4" s="1"/>
  <c r="I513" i="5"/>
  <c r="AD388" i="4" s="1"/>
  <c r="I512" i="5"/>
  <c r="AD387" i="4" s="1"/>
  <c r="I511" i="5"/>
  <c r="AD386" i="4" s="1"/>
  <c r="I510" i="5"/>
  <c r="AD385" i="4" s="1"/>
  <c r="I509" i="5"/>
  <c r="I508" i="5"/>
  <c r="I507" i="5"/>
  <c r="AD384" i="4" s="1"/>
  <c r="I506" i="5"/>
  <c r="AD383" i="4" s="1"/>
  <c r="I505" i="5"/>
  <c r="AD382" i="4" s="1"/>
  <c r="I504" i="5"/>
  <c r="I503" i="5"/>
  <c r="AD380" i="4" s="1"/>
  <c r="I502" i="5"/>
  <c r="I501" i="5"/>
  <c r="AD379" i="4" s="1"/>
  <c r="I500" i="5"/>
  <c r="AD378" i="4" s="1"/>
  <c r="I499" i="5"/>
  <c r="I498" i="5"/>
  <c r="AD377" i="4" s="1"/>
  <c r="I497" i="5"/>
  <c r="I496" i="5"/>
  <c r="I495" i="5"/>
  <c r="I494" i="5"/>
  <c r="I493" i="5"/>
  <c r="AD372" i="4" s="1"/>
  <c r="I492" i="5"/>
  <c r="I491" i="5"/>
  <c r="I490" i="5"/>
  <c r="I489" i="5"/>
  <c r="I488" i="5"/>
  <c r="AD371" i="4" s="1"/>
  <c r="I487" i="5"/>
  <c r="AD369" i="4" s="1"/>
  <c r="I486" i="5"/>
  <c r="AD367" i="4" s="1"/>
  <c r="I485" i="5"/>
  <c r="I484" i="5"/>
  <c r="I483" i="5"/>
  <c r="AD365" i="4" s="1"/>
  <c r="I482" i="5"/>
  <c r="I481" i="5"/>
  <c r="I480" i="5"/>
  <c r="I479" i="5"/>
  <c r="AD364" i="4" s="1"/>
  <c r="I478" i="5"/>
  <c r="I477" i="5"/>
  <c r="I476" i="5"/>
  <c r="AD363" i="4" s="1"/>
  <c r="I475" i="5"/>
  <c r="I474" i="5"/>
  <c r="I473" i="5"/>
  <c r="I472" i="5"/>
  <c r="I471" i="5"/>
  <c r="I470" i="5"/>
  <c r="I469" i="5"/>
  <c r="I468" i="5"/>
  <c r="I467" i="5"/>
  <c r="AD361" i="4" s="1"/>
  <c r="I466" i="5"/>
  <c r="AD360" i="4" s="1"/>
  <c r="I465" i="5"/>
  <c r="AD359" i="4" s="1"/>
  <c r="I464" i="5"/>
  <c r="I463" i="5"/>
  <c r="AD357" i="4" s="1"/>
  <c r="I462" i="5"/>
  <c r="I461" i="5"/>
  <c r="I460" i="5"/>
  <c r="I459" i="5"/>
  <c r="I458" i="5"/>
  <c r="I457" i="5"/>
  <c r="I456" i="5"/>
  <c r="I455" i="5"/>
  <c r="I454" i="5"/>
  <c r="I453" i="5"/>
  <c r="I452" i="5"/>
  <c r="I451" i="5"/>
  <c r="AD352" i="4" s="1"/>
  <c r="I450" i="5"/>
  <c r="AD348" i="4" s="1"/>
  <c r="I449" i="5"/>
  <c r="AD347" i="4" s="1"/>
  <c r="I448" i="5"/>
  <c r="I447" i="5"/>
  <c r="AD345" i="4" s="1"/>
  <c r="I446" i="5"/>
  <c r="I445" i="5"/>
  <c r="AD344" i="4" s="1"/>
  <c r="I444" i="5"/>
  <c r="AD343" i="4" s="1"/>
  <c r="I443" i="5"/>
  <c r="I442" i="5"/>
  <c r="I441" i="5"/>
  <c r="AD342" i="4" s="1"/>
  <c r="I440" i="5"/>
  <c r="I439" i="5"/>
  <c r="I438" i="5"/>
  <c r="I437" i="5"/>
  <c r="AD341" i="4" s="1"/>
  <c r="I436" i="5"/>
  <c r="I435" i="5"/>
  <c r="I434" i="5"/>
  <c r="AD340" i="4" s="1"/>
  <c r="I433" i="5"/>
  <c r="I432" i="5"/>
  <c r="I431" i="5"/>
  <c r="I430" i="5"/>
  <c r="I429" i="5"/>
  <c r="I428" i="5"/>
  <c r="I427" i="5"/>
  <c r="I426" i="5"/>
  <c r="AD336" i="4" s="1"/>
  <c r="I425" i="5"/>
  <c r="AD335" i="4" s="1"/>
  <c r="I424" i="5"/>
  <c r="I423" i="5"/>
  <c r="I422" i="5"/>
  <c r="I421" i="5"/>
  <c r="I420" i="5"/>
  <c r="I419" i="5"/>
  <c r="I418" i="5"/>
  <c r="I417" i="5"/>
  <c r="I416" i="5"/>
  <c r="I415" i="5"/>
  <c r="AD328" i="4" s="1"/>
  <c r="I414" i="5"/>
  <c r="AD327" i="4" s="1"/>
  <c r="I413" i="5"/>
  <c r="I412" i="5"/>
  <c r="I411" i="5"/>
  <c r="AD326" i="4" s="1"/>
  <c r="I410" i="5"/>
  <c r="AD325" i="4" s="1"/>
  <c r="I409" i="5"/>
  <c r="I408" i="5"/>
  <c r="AD324" i="4" s="1"/>
  <c r="I407" i="5"/>
  <c r="I406" i="5"/>
  <c r="I405" i="5"/>
  <c r="I404" i="5"/>
  <c r="I403" i="5"/>
  <c r="I402" i="5"/>
  <c r="I401" i="5"/>
  <c r="I400" i="5"/>
  <c r="I399" i="5"/>
  <c r="I398" i="5"/>
  <c r="AD318" i="4" s="1"/>
  <c r="I397" i="5"/>
  <c r="AD317" i="4" s="1"/>
  <c r="I396" i="5"/>
  <c r="AD316" i="4" s="1"/>
  <c r="I395" i="5"/>
  <c r="AD315" i="4" s="1"/>
  <c r="I394" i="5"/>
  <c r="I393" i="5"/>
  <c r="I392" i="5"/>
  <c r="I391" i="5"/>
  <c r="I390" i="5"/>
  <c r="I389" i="5"/>
  <c r="I388" i="5"/>
  <c r="AD313" i="4" s="1"/>
  <c r="I387" i="5"/>
  <c r="AD312" i="4" s="1"/>
  <c r="I386" i="5"/>
  <c r="I385" i="5"/>
  <c r="I384" i="5"/>
  <c r="I383" i="5"/>
  <c r="I382" i="5"/>
  <c r="I381" i="5"/>
  <c r="I380" i="5"/>
  <c r="I379" i="5"/>
  <c r="I378" i="5"/>
  <c r="I377" i="5"/>
  <c r="I376" i="5"/>
  <c r="I375" i="5"/>
  <c r="I374" i="5"/>
  <c r="AD303" i="4" s="1"/>
  <c r="I373" i="5"/>
  <c r="AD302" i="4" s="1"/>
  <c r="I372" i="5"/>
  <c r="AD301" i="4" s="1"/>
  <c r="I371" i="5"/>
  <c r="AD300" i="4" s="1"/>
  <c r="I370" i="5"/>
  <c r="I369" i="5"/>
  <c r="AD299" i="4" s="1"/>
  <c r="I368" i="5"/>
  <c r="I367" i="5"/>
  <c r="I366" i="5"/>
  <c r="AD297" i="4" s="1"/>
  <c r="I365" i="5"/>
  <c r="AD296" i="4" s="1"/>
  <c r="I364" i="5"/>
  <c r="I363" i="5"/>
  <c r="I362" i="5"/>
  <c r="AD294" i="4" s="1"/>
  <c r="I361" i="5"/>
  <c r="I360" i="5"/>
  <c r="AD293" i="4" s="1"/>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AD279" i="4" s="1"/>
  <c r="I324" i="5"/>
  <c r="AD278" i="4" s="1"/>
  <c r="I323" i="5"/>
  <c r="AD277" i="4" s="1"/>
  <c r="I322" i="5"/>
  <c r="I321" i="5"/>
  <c r="I320" i="5"/>
  <c r="I319" i="5"/>
  <c r="I318" i="5"/>
  <c r="I317" i="5"/>
  <c r="I316" i="5"/>
  <c r="I315" i="5"/>
  <c r="I314" i="5"/>
  <c r="I313" i="5"/>
  <c r="I312" i="5"/>
  <c r="I311" i="5"/>
  <c r="I310" i="5"/>
  <c r="AD271" i="4" s="1"/>
  <c r="I309" i="5"/>
  <c r="I308" i="5"/>
  <c r="I307" i="5"/>
  <c r="I306" i="5"/>
  <c r="I305" i="5"/>
  <c r="I304" i="5"/>
  <c r="I303" i="5"/>
  <c r="I302" i="5"/>
  <c r="I301" i="5"/>
  <c r="I300" i="5"/>
  <c r="I299" i="5"/>
  <c r="I298" i="5"/>
  <c r="I297" i="5"/>
  <c r="AD264" i="4" s="1"/>
  <c r="I296" i="5"/>
  <c r="AD263" i="4" s="1"/>
  <c r="I295" i="5"/>
  <c r="AD262" i="4" s="1"/>
  <c r="I294" i="5"/>
  <c r="AD261" i="4" s="1"/>
  <c r="I293" i="5"/>
  <c r="AD260" i="4" s="1"/>
  <c r="I292" i="5"/>
  <c r="AD259" i="4" s="1"/>
  <c r="I291" i="5"/>
  <c r="AD258" i="4" s="1"/>
  <c r="I290" i="5"/>
  <c r="AD257" i="4" s="1"/>
  <c r="I289" i="5"/>
  <c r="AD256" i="4" s="1"/>
  <c r="I288" i="5"/>
  <c r="AD255" i="4" s="1"/>
  <c r="I287" i="5"/>
  <c r="AD254" i="4" s="1"/>
  <c r="I286" i="5"/>
  <c r="I285" i="5"/>
  <c r="AD252" i="4" s="1"/>
  <c r="I284" i="5"/>
  <c r="I283" i="5"/>
  <c r="AD250" i="4" s="1"/>
  <c r="I282" i="5"/>
  <c r="AD249" i="4" s="1"/>
  <c r="I281" i="5"/>
  <c r="I280" i="5"/>
  <c r="I279" i="5"/>
  <c r="AD248" i="4" s="1"/>
  <c r="I278" i="5"/>
  <c r="AD247" i="4" s="1"/>
  <c r="I277" i="5"/>
  <c r="AD246" i="4" s="1"/>
  <c r="I276" i="5"/>
  <c r="I275" i="5"/>
  <c r="AD245" i="4" s="1"/>
  <c r="I274" i="5"/>
  <c r="AD244" i="4" s="1"/>
  <c r="I273" i="5"/>
  <c r="AD243" i="4" s="1"/>
  <c r="I272" i="5"/>
  <c r="AD242" i="4" s="1"/>
  <c r="I271" i="5"/>
  <c r="I270" i="5"/>
  <c r="AD241" i="4" s="1"/>
  <c r="I269" i="5"/>
  <c r="I268" i="5"/>
  <c r="I267" i="5"/>
  <c r="I266" i="5"/>
  <c r="AD240" i="4" s="1"/>
  <c r="I265" i="5"/>
  <c r="AD239" i="4" s="1"/>
  <c r="I264" i="5"/>
  <c r="AD238" i="4" s="1"/>
  <c r="I263" i="5"/>
  <c r="AD237" i="4" s="1"/>
  <c r="I262" i="5"/>
  <c r="AD236" i="4" s="1"/>
  <c r="I261" i="5"/>
  <c r="AD235" i="4" s="1"/>
  <c r="I260" i="5"/>
  <c r="AD234" i="4" s="1"/>
  <c r="I259" i="5"/>
  <c r="AD233" i="4" s="1"/>
  <c r="I258" i="5"/>
  <c r="I257" i="5"/>
  <c r="AD232" i="4" s="1"/>
  <c r="I256" i="5"/>
  <c r="AD230" i="4" s="1"/>
  <c r="I255" i="5"/>
  <c r="I254" i="5"/>
  <c r="AD228" i="4" s="1"/>
  <c r="I253" i="5"/>
  <c r="AD227" i="4" s="1"/>
  <c r="I252" i="5"/>
  <c r="AD226" i="4" s="1"/>
  <c r="I251" i="5"/>
  <c r="AD225" i="4" s="1"/>
  <c r="I250" i="5"/>
  <c r="I249" i="5"/>
  <c r="I248" i="5"/>
  <c r="I247" i="5"/>
  <c r="I246" i="5"/>
  <c r="I245" i="5"/>
  <c r="I244" i="5"/>
  <c r="I243" i="5"/>
  <c r="I242" i="5"/>
  <c r="I241" i="5"/>
  <c r="I240" i="5"/>
  <c r="I239" i="5"/>
  <c r="AD214" i="4" s="1"/>
  <c r="I238" i="5"/>
  <c r="AD213" i="4" s="1"/>
  <c r="I237" i="5"/>
  <c r="AD212" i="4" s="1"/>
  <c r="I236" i="5"/>
  <c r="AD210" i="4" s="1"/>
  <c r="I235" i="5"/>
  <c r="AD209" i="4" s="1"/>
  <c r="I234" i="5"/>
  <c r="I233" i="5"/>
  <c r="AD207" i="4" s="1"/>
  <c r="I232" i="5"/>
  <c r="AD206" i="4" s="1"/>
  <c r="I231" i="5"/>
  <c r="AD204" i="4" s="1"/>
  <c r="I230" i="5"/>
  <c r="AD203" i="4" s="1"/>
  <c r="I229" i="5"/>
  <c r="AD202" i="4" s="1"/>
  <c r="I228" i="5"/>
  <c r="AD201" i="4" s="1"/>
  <c r="I227" i="5"/>
  <c r="AD200" i="4" s="1"/>
  <c r="I226" i="5"/>
  <c r="AD199" i="4" s="1"/>
  <c r="I225" i="5"/>
  <c r="I224" i="5"/>
  <c r="I223" i="5"/>
  <c r="AD198" i="4" s="1"/>
  <c r="I222" i="5"/>
  <c r="I221" i="5"/>
  <c r="I220" i="5"/>
  <c r="AD195" i="4" s="1"/>
  <c r="I219" i="5"/>
  <c r="AD194" i="4" s="1"/>
  <c r="I218" i="5"/>
  <c r="AD193" i="4" s="1"/>
  <c r="I217" i="5"/>
  <c r="I216" i="5"/>
  <c r="AD192" i="4" s="1"/>
  <c r="I215" i="5"/>
  <c r="I214" i="5"/>
  <c r="I213" i="5"/>
  <c r="I212" i="5"/>
  <c r="I211" i="5"/>
  <c r="I210" i="5"/>
  <c r="I209" i="5"/>
  <c r="I208" i="5"/>
  <c r="I207" i="5"/>
  <c r="I206" i="5"/>
  <c r="I205" i="5"/>
  <c r="I204" i="5"/>
  <c r="I203" i="5"/>
  <c r="I202" i="5"/>
  <c r="I201" i="5"/>
  <c r="I200" i="5"/>
  <c r="AD181" i="4" s="1"/>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AD153" i="4" s="1"/>
  <c r="I168" i="5"/>
  <c r="AD152" i="4" s="1"/>
  <c r="I167" i="5"/>
  <c r="AD151" i="4" s="1"/>
  <c r="I166" i="5"/>
  <c r="AD150" i="4" s="1"/>
  <c r="I165" i="5"/>
  <c r="I164" i="5"/>
  <c r="I163" i="5"/>
  <c r="I162" i="5"/>
  <c r="AD148" i="4" s="1"/>
  <c r="I161" i="5"/>
  <c r="AD146" i="4" s="1"/>
  <c r="I160" i="5"/>
  <c r="AD144" i="4" s="1"/>
  <c r="I159" i="5"/>
  <c r="AD143" i="4" s="1"/>
  <c r="I158" i="5"/>
  <c r="AD142" i="4" s="1"/>
  <c r="I157" i="5"/>
  <c r="AD141" i="4" s="1"/>
  <c r="I156" i="5"/>
  <c r="AD140" i="4" s="1"/>
  <c r="I155" i="5"/>
  <c r="AD139" i="4" s="1"/>
  <c r="I154" i="5"/>
  <c r="AD137" i="4" s="1"/>
  <c r="I153" i="5"/>
  <c r="AD136" i="4" s="1"/>
  <c r="I152" i="5"/>
  <c r="AD135" i="4" s="1"/>
  <c r="I151" i="5"/>
  <c r="AD134" i="4" s="1"/>
  <c r="I150" i="5"/>
  <c r="AD133" i="4" s="1"/>
  <c r="I149" i="5"/>
  <c r="AD132" i="4" s="1"/>
  <c r="I148" i="5"/>
  <c r="I147" i="5"/>
  <c r="I146" i="5"/>
  <c r="I145" i="5"/>
  <c r="AD129" i="4" s="1"/>
  <c r="I144" i="5"/>
  <c r="AD127" i="4" s="1"/>
  <c r="I143" i="5"/>
  <c r="AD126" i="4" s="1"/>
  <c r="I142" i="5"/>
  <c r="AD125" i="4" s="1"/>
  <c r="I141" i="5"/>
  <c r="AD124" i="4" s="1"/>
  <c r="I140" i="5"/>
  <c r="AD123" i="4" s="1"/>
  <c r="I139" i="5"/>
  <c r="I138" i="5"/>
  <c r="I137" i="5"/>
  <c r="I136" i="5"/>
  <c r="AD121" i="4" s="1"/>
  <c r="I135" i="5"/>
  <c r="AD120" i="4" s="1"/>
  <c r="I134" i="5"/>
  <c r="AD119" i="4" s="1"/>
  <c r="I133" i="5"/>
  <c r="AD118" i="4" s="1"/>
  <c r="I132" i="5"/>
  <c r="I131" i="5"/>
  <c r="I130" i="5"/>
  <c r="I129" i="5"/>
  <c r="I128" i="5"/>
  <c r="I127" i="5"/>
  <c r="I126" i="5"/>
  <c r="I125" i="5"/>
  <c r="I124" i="5"/>
  <c r="I123" i="5"/>
  <c r="I122" i="5"/>
  <c r="I121" i="5"/>
  <c r="I120" i="5"/>
  <c r="I119" i="5"/>
  <c r="I118" i="5"/>
  <c r="I117" i="5"/>
  <c r="I116" i="5"/>
  <c r="I115" i="5"/>
  <c r="I114" i="5"/>
  <c r="I113" i="5"/>
  <c r="I112" i="5"/>
  <c r="I111" i="5"/>
  <c r="I110" i="5"/>
  <c r="AD98" i="4" s="1"/>
  <c r="I109" i="5"/>
  <c r="I108" i="5"/>
  <c r="AD97" i="4" s="1"/>
  <c r="I107" i="5"/>
  <c r="AD96" i="4" s="1"/>
  <c r="I106" i="5"/>
  <c r="AD95" i="4" s="1"/>
  <c r="I105" i="5"/>
  <c r="I104" i="5"/>
  <c r="AD94" i="4" s="1"/>
  <c r="I103" i="5"/>
  <c r="AD93" i="4" s="1"/>
  <c r="I102" i="5"/>
  <c r="AD92" i="4" s="1"/>
  <c r="I101" i="5"/>
  <c r="AD91" i="4" s="1"/>
  <c r="I100" i="5"/>
  <c r="AD90" i="4" s="1"/>
  <c r="I99" i="5"/>
  <c r="I98" i="5"/>
  <c r="AD88" i="4" s="1"/>
  <c r="I97" i="5"/>
  <c r="AD87" i="4" s="1"/>
  <c r="I96" i="5"/>
  <c r="I95" i="5"/>
  <c r="I94" i="5"/>
  <c r="I93" i="5"/>
  <c r="I92" i="5"/>
  <c r="I91" i="5"/>
  <c r="I90" i="5"/>
  <c r="I89" i="5"/>
  <c r="I88" i="5"/>
  <c r="I87" i="5"/>
  <c r="AD79" i="4" s="1"/>
  <c r="I86" i="5"/>
  <c r="I85" i="5"/>
  <c r="I84" i="5"/>
  <c r="I83" i="5"/>
  <c r="I82" i="5"/>
  <c r="I81" i="5"/>
  <c r="I80" i="5"/>
  <c r="I79" i="5"/>
  <c r="I78" i="5"/>
  <c r="I77" i="5"/>
  <c r="I76" i="5"/>
  <c r="I75" i="5"/>
  <c r="I74" i="5"/>
  <c r="I73" i="5"/>
  <c r="I72" i="5"/>
  <c r="I71" i="5"/>
  <c r="I70" i="5"/>
  <c r="I69" i="5"/>
  <c r="AD63" i="4" s="1"/>
  <c r="I68" i="5"/>
  <c r="I67" i="5"/>
  <c r="AD61" i="4" s="1"/>
  <c r="I66" i="5"/>
  <c r="I65" i="5"/>
  <c r="I64" i="5"/>
  <c r="I63" i="5"/>
  <c r="I62" i="5"/>
  <c r="I61" i="5"/>
  <c r="I60" i="5"/>
  <c r="I59" i="5"/>
  <c r="I58" i="5"/>
  <c r="I57" i="5"/>
  <c r="I56" i="5"/>
  <c r="I55" i="5"/>
  <c r="I54" i="5"/>
  <c r="I53" i="5"/>
  <c r="AD51" i="4" s="1"/>
  <c r="I52" i="5"/>
  <c r="I51" i="5"/>
  <c r="I50" i="5"/>
  <c r="I49" i="5"/>
  <c r="I48" i="5"/>
  <c r="I47" i="5"/>
  <c r="I46" i="5"/>
  <c r="I45" i="5"/>
  <c r="I44" i="5"/>
  <c r="I43" i="5"/>
  <c r="I42" i="5"/>
  <c r="I41" i="5"/>
  <c r="I40" i="5"/>
  <c r="I39" i="5"/>
  <c r="I38" i="5"/>
  <c r="I37" i="5"/>
  <c r="I36" i="5"/>
  <c r="AD35" i="4" s="1"/>
  <c r="I35" i="5"/>
  <c r="I34" i="5"/>
  <c r="I33" i="5"/>
  <c r="I32" i="5"/>
  <c r="I31" i="5"/>
  <c r="I30" i="5"/>
  <c r="I29" i="5"/>
  <c r="I28" i="5"/>
  <c r="I27" i="5"/>
  <c r="I26" i="5"/>
  <c r="I25" i="5"/>
  <c r="I24" i="5"/>
  <c r="I23" i="5"/>
  <c r="I22" i="5"/>
  <c r="I21" i="5"/>
  <c r="I20" i="5"/>
  <c r="I19" i="5"/>
  <c r="I18" i="5"/>
  <c r="I17" i="5"/>
  <c r="I16" i="5"/>
  <c r="I15" i="5"/>
  <c r="I14" i="5"/>
  <c r="AD13" i="4" s="1"/>
  <c r="I13" i="5"/>
  <c r="I12" i="5"/>
  <c r="I11" i="5"/>
  <c r="I10" i="5"/>
  <c r="I9" i="5"/>
  <c r="AD9" i="4" s="1"/>
  <c r="I8" i="5"/>
  <c r="AD8" i="4" s="1"/>
  <c r="I7" i="5"/>
  <c r="AD7" i="4" s="1"/>
  <c r="I6" i="5"/>
  <c r="I5" i="5"/>
  <c r="AD5" i="4" s="1"/>
  <c r="I4" i="5"/>
  <c r="I3" i="5"/>
  <c r="AD4" i="4" s="1"/>
  <c r="I2" i="5"/>
  <c r="AD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tc={77077114-0892-45B3-AAB6-AF7E609F6106}</author>
  </authors>
  <commentList>
    <comment ref="AB102" authorId="0" shapeId="0" xr:uid="{77077114-0892-45B3-AAB6-AF7E609F6106}">
      <text>
        <t>[Threaded comment]
Your version of Excel allows you to read this threaded comment; however, any edits to it will get removed if the file is opened in a newer version of Excel. Learn more: https://go.microsoft.com/fwlink/?linkid=870924
Comment:
    These are all the same - flagging that this is an add of 120 new employees - correct? Plus 15 more line 752</t>
      </text>
    </comment>
  </commentList>
</comments>
</file>

<file path=xl/sharedStrings.xml><?xml version="1.0" encoding="utf-8"?>
<sst xmlns="http://schemas.openxmlformats.org/spreadsheetml/2006/main" count="17855" uniqueCount="4204">
  <si>
    <t>General Fund</t>
  </si>
  <si>
    <t>Salaries and Wages</t>
  </si>
  <si>
    <t>Fixed Fringe</t>
  </si>
  <si>
    <t>Variable Fringe</t>
  </si>
  <si>
    <t>Supplies</t>
  </si>
  <si>
    <t>Contracts</t>
  </si>
  <si>
    <t>Information Technology</t>
  </si>
  <si>
    <t>Energy &amp; Utilities</t>
  </si>
  <si>
    <t>Other</t>
  </si>
  <si>
    <t>Appropriated Reserve</t>
  </si>
  <si>
    <t>Capital Expenditures</t>
  </si>
  <si>
    <t>Transfers Out</t>
  </si>
  <si>
    <t>Debt</t>
  </si>
  <si>
    <t>Total Expenditures</t>
  </si>
  <si>
    <t>Total Revenue</t>
  </si>
  <si>
    <t>Facilities Financing Fund</t>
  </si>
  <si>
    <t>Public Art Fund</t>
  </si>
  <si>
    <t>Maintenance Assessment District (MAD) Management Fund</t>
  </si>
  <si>
    <t>Street Light District #1 MAD Fund</t>
  </si>
  <si>
    <t>Scripps/Miramar Ranch MAD Fund</t>
  </si>
  <si>
    <t>Tierrasanta MAD Fund</t>
  </si>
  <si>
    <t>Campus Point MAD Fund</t>
  </si>
  <si>
    <t>Mission Boulevard MAD Fund</t>
  </si>
  <si>
    <t>Carmel Valley MAD Fund</t>
  </si>
  <si>
    <t>Sabre Springs MAD Fund</t>
  </si>
  <si>
    <t>Mira Mesa MAD Fund</t>
  </si>
  <si>
    <t>Rancho Bernardo MAD Fund</t>
  </si>
  <si>
    <t>Penasquitos East MAD Fund</t>
  </si>
  <si>
    <t>Coronado View MAD Fund</t>
  </si>
  <si>
    <t>Park Village MAD Fund</t>
  </si>
  <si>
    <t>Eastgate Technology Park MAD Fund</t>
  </si>
  <si>
    <t>Calle Cristobal MAD Fund</t>
  </si>
  <si>
    <t>Gateway Center East MAD Fund</t>
  </si>
  <si>
    <t>Miramar Ranch North MAD Fund</t>
  </si>
  <si>
    <t>Carmel Mountain Ranch MAD Fund</t>
  </si>
  <si>
    <t>La Jolla Village Drive MAD Fund</t>
  </si>
  <si>
    <t>First SD River Imp. Project MAD Fund</t>
  </si>
  <si>
    <t>Linda Vista Community MAD Fund</t>
  </si>
  <si>
    <t>Washington Street MAD Fund</t>
  </si>
  <si>
    <t>Otay International Center MAD Fund</t>
  </si>
  <si>
    <t>Carmel Valley NBHD #10 MAD Fund</t>
  </si>
  <si>
    <t>North Park MAD Fund</t>
  </si>
  <si>
    <t>Kings Row MAD Fund</t>
  </si>
  <si>
    <t>Webster-Federal Boulevard MAD Fund</t>
  </si>
  <si>
    <t>Stonecrest Village MAD Fund</t>
  </si>
  <si>
    <t>Genesee/North Torrey Pines Road MAD Fund</t>
  </si>
  <si>
    <t>Torrey Hills MAD Fund</t>
  </si>
  <si>
    <t>Coral Gate MAD Fund</t>
  </si>
  <si>
    <t>Torrey Highlands MAD Fund</t>
  </si>
  <si>
    <t>Talmadge MAD Fund</t>
  </si>
  <si>
    <t>Liberty Station/NTC MAD Fund</t>
  </si>
  <si>
    <t>Camino Santa Fe MAD Fund</t>
  </si>
  <si>
    <t>Black Mountain Ranch South MAD Fund</t>
  </si>
  <si>
    <t>Black Mountain Ranch North MAD Fund</t>
  </si>
  <si>
    <t>Bay Terraces - Parkside MAD Fund</t>
  </si>
  <si>
    <t>Bay Terraces - Honey Drive MAD Fund</t>
  </si>
  <si>
    <t>University Heights MAD Fund</t>
  </si>
  <si>
    <t>Hillcrest MAD Fund</t>
  </si>
  <si>
    <t>El Cajon Boulevard MAD Fund</t>
  </si>
  <si>
    <t>Ocean View Hills MAD Fund</t>
  </si>
  <si>
    <t>Robinhood Ridge MAD Fund</t>
  </si>
  <si>
    <t>Remington Hills MAD Fund</t>
  </si>
  <si>
    <t>Pacific Highlands Ranch MAD Fund</t>
  </si>
  <si>
    <t>Rancho Encantada MAD Fund</t>
  </si>
  <si>
    <t>Bird Rock MAD Fund</t>
  </si>
  <si>
    <t>Environmental Growth 2/3 Fund</t>
  </si>
  <si>
    <t>Environmental Growth 1/3 Fund</t>
  </si>
  <si>
    <t>Gas Tax Fund</t>
  </si>
  <si>
    <t>Transient Occupancy Tax Fund</t>
  </si>
  <si>
    <t>Convention Center Expansion Administration Fund</t>
  </si>
  <si>
    <t>PETCO Park Fund</t>
  </si>
  <si>
    <t>New Convention Facility Fund</t>
  </si>
  <si>
    <t>Underground Surcharge Fund</t>
  </si>
  <si>
    <t>Zoological Exhibits Maintenance Fund</t>
  </si>
  <si>
    <t>Seized Assets - Federal DOJ Fund</t>
  </si>
  <si>
    <t>Seized Assets - California Fund</t>
  </si>
  <si>
    <t>Seized Assets - Federal Treasury Fund</t>
  </si>
  <si>
    <t>Energy Conservation Program Fund</t>
  </si>
  <si>
    <t>Local Enforcement Agency Fund</t>
  </si>
  <si>
    <t>Fire/Emergency Medical Services Transport Program Fund</t>
  </si>
  <si>
    <t>Concourse and Parking Garages Operating Fund</t>
  </si>
  <si>
    <t>Automated Refuse Container Fund</t>
  </si>
  <si>
    <t>Information Technology Fund</t>
  </si>
  <si>
    <t>Junior Lifeguard Program Fund</t>
  </si>
  <si>
    <t>OneSD Support Fund</t>
  </si>
  <si>
    <t>Wireless Communications Technology Fund</t>
  </si>
  <si>
    <t>Mission Hills Special Lighting MAD Fund</t>
  </si>
  <si>
    <t>Public Safety Services &amp; Debt Service Fund</t>
  </si>
  <si>
    <t>Low &amp; Moderate Income Housing Asset Fund</t>
  </si>
  <si>
    <t>Parking Meter Operations Fund</t>
  </si>
  <si>
    <t>Civita MAD Fund</t>
  </si>
  <si>
    <t>Kensington Heights MAD</t>
  </si>
  <si>
    <t>Kensington Manor MAD</t>
  </si>
  <si>
    <t>Kensington Park North MAD</t>
  </si>
  <si>
    <t>Talmadge Park North MAD</t>
  </si>
  <si>
    <t>Talmadge Park South MAD</t>
  </si>
  <si>
    <t>State COPS</t>
  </si>
  <si>
    <t>Long Range Property Management Fund</t>
  </si>
  <si>
    <t>General Plan Maintenance Fund</t>
  </si>
  <si>
    <t>Road Maintenance and Rehabilitation Fund</t>
  </si>
  <si>
    <t>Community Equity Fund (CEF)</t>
  </si>
  <si>
    <t>TransNet Extension Congestion Relief Fund</t>
  </si>
  <si>
    <t>TransNet Extension Maintenance Fund</t>
  </si>
  <si>
    <t>TransNet Extension Administration &amp; Debt Fund</t>
  </si>
  <si>
    <t>Municipal Sewer Revenue Fund</t>
  </si>
  <si>
    <t>Metropolitan Sewer Utility Fund</t>
  </si>
  <si>
    <t>Water Utility Operating Fund</t>
  </si>
  <si>
    <t>Airports Fund</t>
  </si>
  <si>
    <t>Development Services Fund</t>
  </si>
  <si>
    <t>Refuse Disposal Fund</t>
  </si>
  <si>
    <t>Golf Course Fund</t>
  </si>
  <si>
    <t>Recycling Fund</t>
  </si>
  <si>
    <t>Fleet Operations Operating Fund</t>
  </si>
  <si>
    <t>Fleet Operations Replacement Fund</t>
  </si>
  <si>
    <t>Central Stores Fund</t>
  </si>
  <si>
    <t>Risk Management Administration Fund</t>
  </si>
  <si>
    <t>Engineering &amp; Capital Projects Fund</t>
  </si>
  <si>
    <t>Fund Number</t>
  </si>
  <si>
    <t>Fund</t>
  </si>
  <si>
    <t>Business Area / Division Number</t>
  </si>
  <si>
    <t>Business Area / Division Name</t>
  </si>
  <si>
    <t>Priority Score</t>
  </si>
  <si>
    <t>Strategic Goals</t>
  </si>
  <si>
    <t>Adjustment Category</t>
  </si>
  <si>
    <t xml:space="preserve">Reporting Category_x000D_
</t>
  </si>
  <si>
    <t>Form ID</t>
  </si>
  <si>
    <t>Form ID Name</t>
  </si>
  <si>
    <t>Full Time Equivalent</t>
  </si>
  <si>
    <t>Adjustment Description</t>
  </si>
  <si>
    <t>Publication Description</t>
  </si>
  <si>
    <t>Public Justification</t>
  </si>
  <si>
    <t>FM Notes</t>
  </si>
  <si>
    <t>Planning</t>
  </si>
  <si>
    <t>05</t>
  </si>
  <si>
    <t>Champion Sustainability</t>
  </si>
  <si>
    <t>Expenditure (Critical Operational Needs)</t>
  </si>
  <si>
    <t>Climate Action</t>
  </si>
  <si>
    <t>100000_1619_Restoration of CEQA Support</t>
  </si>
  <si>
    <t xml:space="preserve">This is a restoration of 2.00 FTE that were removed from the budget in Fiscal Year 2021.  The restored positions will provide critically needed capacity for management of the Multiple Species Conservation Program, the advancement of major environmental policy initiatives, and environmental review of Department and Citywide actions to ensure compliance with the California Environmental Quality Act (CEQA) for all actions across all City Departments in addition to each of the Council offices. Additionally, this team is responsible for the policies and regulations that ensure all new development is consistent with the City’s Climate Action Plan. This section reviews approximately 1,000 items across City Departments each year pursuant to CEQA, and because most of this work is provided to GF departments, it is not cost recoverable; nonetheless the service must still be provided to ensure the City’s compliance with state law. This section also provides guidance on CEQA compliance to all City Departments. The addition of the positions will enable the Department to complete environmental reviews more expeditiously. In FY 21, due to necessary budget reductions, 2.0 FTE positions were reduced from the budget for this Section. The reduced positions included 1.0 Senior Planner and 1.0 Associate Planner. The proposal is to restore 2.0 FTE Associate Planner positions, which represents an overall continual cost savings from FY 20. </t>
  </si>
  <si>
    <t>Restoration of CEQA Support. Restoration of 2.00 Associate Planners to support environmental planning, policies, and reviews.</t>
  </si>
  <si>
    <t>Restoration of 2.00 Associate Planners to support the California Environmental Quality Act (CEQA) section to assist in efforts to support the Multiple Species Conservation Program, the advancement of major environmental policy initiatives including climate resiliency plans and policies, and environmental review to ensure CEQA compliance.</t>
  </si>
  <si>
    <t>Office of Emergency Services</t>
  </si>
  <si>
    <t>02</t>
  </si>
  <si>
    <t>Not Applicable</t>
  </si>
  <si>
    <t>Non-standard Hour (Maintain)</t>
  </si>
  <si>
    <t>100000_1915_Non-Standard Hourly Maintain</t>
  </si>
  <si>
    <t>Continued funding of .70 FTE Provisional employees to support the Office of Emergency Services with unique subject matter expertise. Funding of .35 FTE provisional Marine Safety Captain to support OES with dedicated GIS expertise in preparation and during Emergency Operations Center (EOC) activations. The provisional Marine Safety Captain, an expert in both GIS and emergency management, will facilitate the maintenance of situational awareness during emergencies through the production of real-time mapping that identifies impacted areas. Additionally this position will provide unique maritime expertise that will be utilized to maintain city-wide emergency plans and programs, including the Tsunami Action Plan, Storm/Tsunami Ready Program, Evacuation Plan, and the Emergency Operations Plan. Ongoing funding of .35 FTE provisional Police Lieutenant to support the regional Risk Management Program that provides quantitative risk analysis for numerous regional security efforts and planning documents. These positions are 100% grant reimbursable. Impact of not funding these positions will create a technical void that current staff members are unable to fill.  Continued funding of 4 Hourly Intern positions (1.28 FTE) to support the Office of Emergency Services. The interns will work with the Emergency Services Coordinators to gain experience in emergency procedures, manuals, training and curriculum development.  The interns will get hands on experience working to become subject matter experts in the emergency management field.  The intern positions are 100% grant reimbursable.</t>
  </si>
  <si>
    <t>Non-Standard Hour Personnel FundingFunding allocated according to a zero-based annual review of hourly funding requirements.</t>
  </si>
  <si>
    <t>Ongoing funding of .70 FTE Provisional positions and 1.28 FTE Hourly Intern positions.  These 100% grant reimbursable positions support OES with unique expertise and administrative support respectively.</t>
  </si>
  <si>
    <t>Serve Every Neighborhood</t>
  </si>
  <si>
    <t>Infrastructure</t>
  </si>
  <si>
    <t>100000_1619_Parks for All of US Implementation Support</t>
  </si>
  <si>
    <t>Implementation of the Parks for All of Us initiative is understood to be a City Council priority. Additionally, Parks for All of Us implementation helps the City achieve its Climate Action Plan goals by providing needed park facilities to support new housing located near transit. This budget adjustment is for the addition of 1.00 FTE Program Manager and corresponding revenue for 50% cost recovery, and 2.00 FTE Associate Planners for implementation of this initiative. The management position will manage the Public Spaces and Park Planning sections responsible for implementation measures associated with the Parks Master Plan. The Planning Department’s Park Planning team led the landmark Parks for All of Us initiative that focuses on addressing park system inequities and prioritizes park investments in areas with the greatest needs. This recently approved initiative included the adoption of the Parks Master Plan, a Citywide Park Development Impact Fee to replace all existing community planning area-based park impact fees, a General Plan amendment, and the formal designation of the Chollas Creek Watershed as a Regional Park.Based on Council feedback, the Department understands that Parks for All of Us implementation is a priority. With these critical new policies in place, and a fund balance of over $220M of Development Impact Fees, with new revenue anticipated in the new Citywide Parks Development Impact Fee fund, the Planning Department foresees a future of opportunities and challenges. Approaching implementation through an innovative lens is critical. The Planning Department intends to lead initiatives such as the Chollas Creek Watershed Regional Parks Master Plan, the Citywide Trails Master Plan, a citywide assessment of park infrastructure, and other related tasks in an efficient and timely manner, which will require additional positions to be added to the Planning Department’s budget.  With the approval of these positions, the Department is prepared to allocate FY 22 General Plan Maintenance Fund budget to fund NPE for the Chollas Creek Regional Park Master Plan, Citywide Trails Master Plan, and a Park Needs Index.</t>
  </si>
  <si>
    <t>Parks for All of Us Implementation. Addition of 1.00 Program Manager, 2.00 Associate Planners, and associated revenue to support implementation of the Parks for All of Us initiative.</t>
  </si>
  <si>
    <t>Addition of 1.00 Program Manager, 2.00 Associate Planners, and associated revenue to support implementation of the Parks for All of Us initiative.</t>
  </si>
  <si>
    <t>04</t>
  </si>
  <si>
    <t>Housing/Affordability</t>
  </si>
  <si>
    <t>100000_1619_Equitable Public Engagement Program</t>
  </si>
  <si>
    <t>Equitable public engagement, especially on Department initiatives, is a priority for the City Council. This request is for 1.00 FTE Senior Planner and 1.00 FTE Associate Planner to support a comprehensive Equitable Public Engagement strategy to support the Department’s work program initiatives and is also envisioned to be a model for other City Departments once developed. The City is in critical need of a comprehensive public engagement plan to assure equitable public engagement on critical Department initiatives, particularly in communities that have historically experienced barriers to public participation.  The provision of these positions will enable the development of a meaningful and equitable public engagement program to ensure that Department initiatives are inclusive, representative of the population’s demographics, and ultimately deliver policies that improve the quality of the lives of the people in our City. Not only will an equitable engagement plan provide more inclusive community participation but will also help to ensure the success of the Department’s initiatives. With the approval of these new positions, the Planning Department is prepared to allocate FY22 General Plan Maintenance Fund budget to fund NPE that includes increased translation/interpretation services, development of a new digital application for public engagement, and other services and expenses designed to capture the public’s attention and interest, making it easy and meaningful to inform the Department’s initiatives.</t>
  </si>
  <si>
    <t>Equitable Public Engagement Program. Addition of 1.00 Senior Planner and 1.00 Associate Planner to support the Equitable Public Engagement Program.</t>
  </si>
  <si>
    <t>Addition of 1.00 Senior Planner and 1.00 Associate Planner to support the Equitable Public Engagement Program for critical planning and citywide initiatives, particularly in communities that have historically experienced barriers to public participation.</t>
  </si>
  <si>
    <t>01</t>
  </si>
  <si>
    <t>Create Homes For All of Us</t>
  </si>
  <si>
    <t>100000_1619_California Coastal Commission Support</t>
  </si>
  <si>
    <t>This budget request reflects a revised strategy to expedite the City’s Local Coastal Program amendments through the California Coastal Commission (CCC) for certification so that the City’s policies can go into effect in the Coastal Zone. This adjustment includes the reduction of ($100K) in ongoing NPE budget approved in FY 22 and includes two new positions that will be dedicated to expediting amendments for CCC certification. This request would appropriate one new Supervising Development Project Manager position and one new Associate Planner position approved in FY 22.The purpose of the positions would be to reduce the processing time for CCC approvals so that all parts of the City benefit from newly adopted initiatives as soon as possible.  Examples of priority initiatives that are subject to CCC review and different effective dates in the Coastal Zone include the Short Term Rental Ordinance, Inclusionary Housing Amendments, Spaces as Places outdoor dining regulations, Accessory Dwelling Unit regulations, and community plan updates that require CCC approval like the Barrio Logan Community Plan. The City of San Diego is required by law to submit amendments to its Local Coastal Plan (LCP) to the CCC for review and approval.  If the CCC makes amendments (which it frequently does), state law requires an additional approval of the LCP amendments by the City Council. After City Council approval of the CCC modifications, the LCP amendment must be approved again by the CCC before it takes effect. Currently, the CCC takes an estimated 12-18 months to discuss and vote on LCP amendments, and an additional 2-6 months are needed to take the CCC action to the City Council for approval. Once Council approval occurs, there is an additional 1 -3 months to go back to CCC for final certification.  Overall, the CCC certification process could be as long as 15 – 27 months.Citywide regulations and ordinances that require an LCP amendment are not implemented in the City's Coastal Zone until the CCC approval is received, even when the rest of the City is required to comply with the regulations. The process to get major City initiatives approved at the CCC creates an inequitable plan implementation across the City caused by the disparity in applicability of regulations during the time period between City Council approval and final CCC approval.In early FY 22, the Planning Department had discussions with the CCC to fund a position within the CCC dedicated to expediting City of San Diego LCP amendments through the process, but the CCC expressed concern with this proposal and the Department was unable to make progress with funding such a position with the CCC. The Planning Department is proposing an alternative solution to assign dedicated Planning staff to oversee the LCP process with the CCC. Additional staff dedicated to moving projects through the CCC process will reduce the time it takes to implement City policies and programs in the Coastal Zone and achieve greater equity in the application of citywide policies and programs.If the positions are not approved, the inequitable implementation of citywide policies and programs will continue. At its best, the inconsistency of applying Council approved policy documents that cover the jurisdiction of the CCC is confusing, but at its worst, the discrepancies essentially result in exclusionary policies that protect the relatively more affluent coastal zones, and continue to make the coastal areas inaccessible to those that cannot currently afford to live in or even access the coastal areas.</t>
  </si>
  <si>
    <t>California Coastal Commission Support. Addition of 1.00 Supervising Development Project Manager and 1.00 Associate Planner for California Coastal Commission support.</t>
  </si>
  <si>
    <t>Addition of 1.00 Supervising Development Project Manager and 1.00 Associate Planner for California Coastal Commission support.</t>
  </si>
  <si>
    <t>03</t>
  </si>
  <si>
    <t>100000_1619_Chief Resiliency Officer</t>
  </si>
  <si>
    <t>This position is a priority for the Mayor’s Office. Successful implementation of Climate Resilient SD is also understood to be a City Council priority. This adjustment is for 1.00 Program Manager, serving as the City’s Chief Resiliency Officer, to manage the implementation of Climate Resilient SD. In December 2021, the City Council adopted Climate Resilient SD, the City’s first ever comprehensive plan to prepare for, respond to, and recover from a changing climate.  Accordingly, the City now requires a management position dedicated to ensuring successful implementation as well as regular monitoring and updates to the plan. Position responsibilities include adaptation strategy implementation coordination, monitoring progress across City Departments, participation in regional efforts related to adaptation planning and implementation, and ongoing community and stakeholder engagement. </t>
  </si>
  <si>
    <t>Chief Resiliency Officer. Addition of 1.00 Chief Resiliency Officer (Program Manager) to support the implementation of Climate Resilient SD.</t>
  </si>
  <si>
    <t>Addition of 1.00 Chief Resiliency Officer (Program Manager) to support the implementation of Climate Resilient SD.</t>
  </si>
  <si>
    <t>Environmental Services</t>
  </si>
  <si>
    <t>Expenditure (Federal/State Mandates)</t>
  </si>
  <si>
    <t>100000_211500_SB1383 2.0 Public Information Clerk</t>
  </si>
  <si>
    <t>Addition of 2.0 FTE Public Information Clerks, and $10,000 on-going non-personnel expenditures for supplies, workstations and technology outfitting, to support customer contacts related to containers and service for Organic Waste collection as mandated by Senate Bill 1383.</t>
  </si>
  <si>
    <t>Senate Bill 1383Addition of 16.00 FTE positions and non-personnel expenditures to support organic waste collection and diversion mandated by Senate Bill 1383.</t>
  </si>
  <si>
    <t>Addition of 16.0 FTE, $1,603,139 one-time and $2,785,533 on-going non-personnel expenditures to support organic waste collection and diversion of organic materials as mandated by Senate Bill 1383.</t>
  </si>
  <si>
    <t>Development Services</t>
  </si>
  <si>
    <t>100000_1611_PM Position Addition from LEA to CE</t>
  </si>
  <si>
    <t>This adjustment includes the transfer of 1.00 FTE position (1.00 Program Manager) in the DSD Local Enforcement Agency (LEA) fund to Code Enforcement (CED) fund to supervise and manage the City's Zoning Investigation staff that ensure compliance with development and use regulations.  This will allow the other CED Program Manager to focus on substandard housing enforcement.  See Form 52614 - PCN#30009090</t>
  </si>
  <si>
    <t>Zoning Complaint Response SupportAddition of 1.00 Program Manager and associated non-personnel expenditures from the Local Enforcement Agency fund to the Code Enforcement fund to focus on zoning complaint response and allow for more resources to be dedicated to substandard housing enforcement.</t>
  </si>
  <si>
    <t>Addition of 1.00 Program Manager and associated non-personnel expenditures from the Local Enforcement Agency fund to the Code Enforcement fund to support focused zoning complaint response and allow for more resources to be dedicated to substandard housing enforcement. If not funded, inability to successfully address backlog of substandard housing cases while also maintaining enforcement of other types of complaints.</t>
  </si>
  <si>
    <t>100000_1611_Change Positions from Unbudgeted to Budgeted</t>
  </si>
  <si>
    <t>This adjustment changes the status of 8.00 FTE(s) supplemental positions (1.00 Program Manager, 1.00 Associate Management Analyst, 1.00 Senior Zoning Investigator, 4.00 Zoning Investigators, and 1.00 Administrative Aide II) in CED from unbudgeted to budgeted to provide ongoing enforcement of the City's Short Term Residential Occupancy ordinance. Transfer of duties of these positions to existing budgeted staff would impact all zoning enforcement, the issuance of violation notices, and the scheduling of hearings.</t>
  </si>
  <si>
    <t>Short Term Residential OccupancyAddition of 8.00 FTE positions and associated non-personnel expenditure to support ongoing enforcement of the City's Short-Term Residential Occupancy ordinance.</t>
  </si>
  <si>
    <t>Addition of 8.00 FTE positions and associated non-personnel expenditure to support ongoing enforcement of the City's Short Term Residential Occupancy ordinance. If not funded, inability to continue timely and effective enforcement of the City's Short Term Residential Occupancy ordinance. </t>
  </si>
  <si>
    <t>100000_1611_ Substandard Housing</t>
  </si>
  <si>
    <t>This adjustment includes the addition of 6.00 FTE(s) positions (1.00 Senior Combination Building Inspector and 5.00 Combination Building Inspectors) in CED to address the increased caseload of CED Combination Building Inspectors to support a more effective response to substandard housing complaints.</t>
  </si>
  <si>
    <t>Substandard HousingAddition of 6.00 FTE positions and associated non-personnel expenditures to support a more effective and timely response to substandard housing complaints.</t>
  </si>
  <si>
    <t>Addition of 6.00 FTE positions and associated non-personnel expenditures to support a more effective and timely response to substandard housing complaints.</t>
  </si>
  <si>
    <t>100000_1915_Increased Rent Expenditure</t>
  </si>
  <si>
    <t>Increase rent expense by $214,288 for office space occupied at the Environmental Services Building. The occupants of the office space include the City’s Emergency Operations Center (EOC), San Diego Fire-Rescue Department’s (SDFD) Department Operations Center (DOC), the San Diego Police Department’s Department Operations Center (DOC), and Office of Emergency Services (OES) office space.  Co-locating the DOCs with the EOC accommodates maximum situational awareness and a common operating picture during a city-wide emergency response. </t>
  </si>
  <si>
    <t>Office Space RentAddition of non-personnel expenditures for office space.</t>
  </si>
  <si>
    <t>Addition of $214,288 for rent expenses for office space occupied at the Environmental Services Building for the City’s Emergency Operations Center (EOC), San Diego Fire-Rescue Department’s (SDFD) Department Operations Center (DOC), the San Diego Police Department’s Department Operations Center (DOC), and OES office space.</t>
  </si>
  <si>
    <t>Street</t>
  </si>
  <si>
    <t>Revenue (Revised – Decrease)</t>
  </si>
  <si>
    <t>100000_1915_Addition Vehicle Usage Fees</t>
  </si>
  <si>
    <t>Addition of $6,000 of usage fees for a grant funded vehicle for the Office of Emergency Services (OES). OES will be procuring a vehicle utilizing emergency management grant funds and are requesting funds for the ongoing usage fees. The grant funded vehicle will be issued to the rotating OES Duty Officer that is responsible for monitoring and maintaining situational awareness for events within the City that may require additional resources beyond departmental day-to-day operations.</t>
  </si>
  <si>
    <t>Usage Fee IncreaseAddition of non-personnel expenditures to support the maintenance of a grant funded vehicle for the duty Officer.</t>
  </si>
  <si>
    <t>Addition of $6,000 in usage fees for a grant funded vehicle.</t>
  </si>
  <si>
    <t>Developed Regional Parks</t>
  </si>
  <si>
    <t>08</t>
  </si>
  <si>
    <t>Facility (New)</t>
  </si>
  <si>
    <t>100000_171414_8g. NF Citywide Irrigation Specialist</t>
  </si>
  <si>
    <t>Addition of 1.00 Irrigation Specialist and associated non-personnel expenditures to address safety issues on playground equipment, hard courts, rubberized surfacing and walkways of new facilities throughout the park system.  This position will require a F250 Service truck w/lumber rack and toolbox.  NPE mostly for materials such as Metal, clay, cement and composition pipe, fittings and valves; also caulking and packing materials. </t>
  </si>
  <si>
    <t>Citywide Park Maintenance for New Facilities and Play All Day SitesAddition of 10.00 FTE positions and associated non-personnel expenditures to support the expansion, maintenance, and operations of parks.</t>
  </si>
  <si>
    <t>Addition of 1.00 Irrigation Specialist and associated non-personnel expenditures to support the expansion, maintenance, and operations of parks.</t>
  </si>
  <si>
    <t>11</t>
  </si>
  <si>
    <t>100000_171414_11. ADD Funding of Supplemental Positions-DRP</t>
  </si>
  <si>
    <t>Funding of 7.00 supplemental positions in the Developed Regional Parks Division.  One Assistant Deputy Director who develops policies and procedures, guides projects, and manages relationships within Balboa Park, Mission Bay Park, and Presidio Park. Additionally, includes the direct supervision of operations and maintenance of those parks. Entails supervision of three District Manager positions within the Division. Combined, these three District Managers supervise a total of 167.28 full-time equivalent (FTE) staff and manage a budget of $12.4 million.  Five Park Rangers, all within Shoreline Parks, and one Senior Planner position. </t>
  </si>
  <si>
    <t>Supplemental PositionsAddition of 19.00 FTE positions and associated non-personnel expenditure to support additional supplemental positions added in Fiscal Year 2022.</t>
  </si>
  <si>
    <t>Addition of 1.00 Assistant Department Director, 1.00 Assistant Deputy Director, 2.00 Program Managers, 1.00 Supervising Management Analyst, 1.00 Senior Management Analyst, 1.00 Senior Planner, 1.00 Supervising Recreation Specialists, 2.00 Recreation Specialists, 1.00 Recreation Specialist (Aquatics), 1.00 Center Director 1, 6.00 Park Rangers and 1.00 Clerical Assistant II to support supplemental positions added in FY22.</t>
  </si>
  <si>
    <t>Disposal &amp; Environmental Protection</t>
  </si>
  <si>
    <t>100000_211512_3.0 Environmental Health Inspector 2</t>
  </si>
  <si>
    <t>Addition of 3.0 FTE Environmental Health Inspector 2, and $15,000 on-going non-personnel expenditures for medical exams, certification fees, workstation and technology outfitting, for the Asbestos Lead and Mold Program. Positions will be reclassified from overbudget supplemental to permanent. Positions were studied and approved by Personnel in Fiscal Years 2020 and 2021 and are currently filled. Positions provide asbestos contaminant oversight for City infrastructure projects, and are partially offset through billable labor charges.</t>
  </si>
  <si>
    <t>Support for the Asbestos Lead and Mold ProgramAddition of 3.00 Environmental Health Inspector 2s to support the Asbestos Lead and Mold Program.</t>
  </si>
  <si>
    <t>Addition of 3.0 FTE Environmental Health Inspector II and on-going non-personnel expenditures in the Asbestos Lead and Mold program, to convert overbudget supplemental positions that are currently filled to permanent. Positions provide asbestos contaminant oversight for City infrastructure projects, and are partially offset through billable labor charges.</t>
  </si>
  <si>
    <t>100000_171414_8f. NF Citywide Park Maintenance Unit</t>
  </si>
  <si>
    <t>New Facility and Play All Day staffing under the Citywide Park Facility Maintenance Unit.  One Park Utility Supervisor, one Cement Finisher, two Utility Worker 2's, one Grounds Maintenance Worker 2, one Equipment Operator 2, one Electrician.  To address safety issues in park sites across the park facilities such as courts, walkways.  The positions will enable the Department to complete additional concrete repairs (sidewalk panels, small plazas, trash can/bench bases, etc.) and will reduce reliance on Transportation and Storm Water Department.  NPE mostly for materials such as concrete, lumber, stakes, forming tape, stain, accelerator, mesh, etc.These positions require F250, and F350 vehicles, cell phones, and office furniture and equipment for the supervisor.</t>
  </si>
  <si>
    <t>Addition of 1.00 Park Utility Supervisor, 1.00 Cement Finisher, 2.00 Utility Worker 2, 1.00 Grounds Maintenance Worker 2, 1.00 Equipment Operator 2, and 1.00 Electrician and associated non-personnel expenditures to support the expansion, maintenance, and operations of parks.</t>
  </si>
  <si>
    <t>100000_171414_8h. NF Citywide Equipment Technician 2</t>
  </si>
  <si>
    <t>Addition of 1.00 Equipment Technician 2 and associated NPE to address safety issues on playground equipment, hard courts, rubberized surfacing and walkways of new facilities throughout the park system.  This position will require a 250 Utility Service Truck and NPE is mostly for parts purchased for repair and maintenance of City-owned equipment other than automotive.</t>
  </si>
  <si>
    <t>Addition of 1.00 Equipment Technician and associated non-personnel expenditures to support the expansion, maintenance, and operations of parks.</t>
  </si>
  <si>
    <t>Advance Mobility</t>
  </si>
  <si>
    <t>Mobility</t>
  </si>
  <si>
    <t>100000_211611_Street_Non Standard Hourly Position</t>
  </si>
  <si>
    <t>Street Division's Public Works Dispatch Center will operate 24 hours per day, 7 days per week for Citywide services in FY23.  Staffing is comprised of full-time and hourly staff.  These six hourly positions support the dispatch center on weekends, evenings, and other shifts as needed.  Approximately 68% of their salaries are reimbursed by Public Utilities Department.  Since FY19, Periods 1-6, each pay period averaged approximately 175 hours of hourly wages for a total of 4,540 annually.  Hourly funding for two half-time Management Interns (PCN 31002152 and PCN 31002153) are requested to provide support to the Street Asset and Contract Management staff.  Each intern will work approximately 20 hours per week for a total of 2,080 hours annual.  These interns will assist with our citywide curb ramp inventory mapping and street database updates. Hourly funding for two half-time Student Engineers (PCN 31004493 and PCN 31004495) are requested to provide support to the Street Asset and Contract Management Staff.  Students will work 20 hours per week for a total of 2,080 annual. These positions will provide assistance with on-going database entry and corrections for street light, traffic signal, and street assets. Other tasks will include general research and engineering assignments associated with numerous daily information.</t>
  </si>
  <si>
    <t>Addition of 2.18 Public Works Dispatcher-Hourly, 1.00 Management Intern-Hourly and 1.00 Student Engineer-Hourly to support the Public Works Dispatch Center and street asset inventory and database mapping.</t>
  </si>
  <si>
    <t>100000_171414_8i. NF Citywide Equipment Operator 1</t>
  </si>
  <si>
    <t xml:space="preserve">Addition of 1.00 Equipment Operator 1 and associated NPE to address safety issues on playground equipment, hard courts, rubberized surfacing and walkways of new facilities throughout the park system.   This position will require a International Max Force DT Truck (72K) John Deere Mower (50K)  Zieman Trailer (22K)  NPE mostly for materials such as concrete, lumber, stakes, forming tape, stain, accelerator, mesh, etc. </t>
  </si>
  <si>
    <t>Addition of 1.00 Equipment Operator 1,  and associated non-personnel expenditures to support the expansion, maintenance, and operations of parks.</t>
  </si>
  <si>
    <t>Waste Reduction</t>
  </si>
  <si>
    <t>100000_211514_SB1383 5.0 Code Compliance Officers</t>
  </si>
  <si>
    <t>Addition of 5.0 FTE Code Compliance Officers, and $25,000 on-going non-personnel expenditures for uniforms, supplies, workstations and technology outfitting, to support and ensure compliance of Senate Bill 1383. These positions will provide enforcement efforts for diversion of organic materials (food and yard waste).</t>
  </si>
  <si>
    <t>Senate Bill 1383Addition of 16.00 FTE and one-time and on-going non-personnel expenditures to support organic waste collection and diversion mandated by Senate Bill 1383.</t>
  </si>
  <si>
    <t>100000_211514_SB1383 Marketing and Outreach</t>
  </si>
  <si>
    <t>Addition of $400,819 one-time non-personnel expenditures to onboard a marketing consultant and launch a comprehensive multi-cultural marketing/outreach campaign with long-term behavior change focus. Will include multi-cultural messaging and outreach to City-serviced residents, privately serviced residents, businesses and commercial; will include programs, materials, mailers/postcards, advertisements, and consultant. This addition will support diversion of organic materials (food and yard waste) as mandated by Senate Bill 1383. This request is split 1/3 General Fund and 2/3 Recycling Fund, based upon tonnage disposed by Collection Services from curbside residential collection and Franchise Haulers.</t>
  </si>
  <si>
    <t>19</t>
  </si>
  <si>
    <t>100000_211611_Addition of Assistant Deputy Director</t>
  </si>
  <si>
    <t>Addition of 1.00  Assistant Deputy Director to oversee and manage the asset management and engineering functions of the Street Division within the Transportation Department.  This position will assist with developing and administering policies and programs for the Street Division, to included long-range operational needs, asset management, and the management of engineering and litigation functions; lead the development of the funding requirements to manage the division’s assets; and monitor the improvement of surface assets such as street pavement, sidewalks, and traffic signals, providing increased service levels at the lowest possible cost and in coordination with climate, mobility and other initiatives.  In addition, this position will ensure that the progress of programs is appropriately tracked and reported to the Mayor, City Council, and other stakeholders, and will lead policy discussions related to these programs. This was approved by the Civil Service Commission and City Council as a supplemental position in FY2022.  The recruitment for the position is underway. </t>
  </si>
  <si>
    <t>Assistant Deputy DirectorAddition of 1.00 Assistant Deputy Director to oversee the asset management and engineering functions of Street Division.</t>
  </si>
  <si>
    <t>Addition of 1.00 Assistant Deputy Director to oversee the asset management and engineering functions of Street Division.</t>
  </si>
  <si>
    <t>Addition of $134,667 ongoing non-personnel expenditures for ongoing implementation of marketing/outreach campaign. This addition will support diversion of organic materials (food and yard waste) as mandated by Senate Bill 1383. This request is split 1/3 General Fund and 2/3 Recycling Fund, based upon tonnage disposed by Collection Services from curbside residential collection and Franchise Haulers.</t>
  </si>
  <si>
    <t>IT Discretionary</t>
  </si>
  <si>
    <t>100000_211514_SB1383 Reporting Software</t>
  </si>
  <si>
    <t>Addition of $58,900 on-going non-personnel expenditures for software to provide record keeping and reporting to the State on diversion of organic materials (food and yard waste) as mandated by Senate Bill 1383.</t>
  </si>
  <si>
    <t>100000_211514_SB1383 Vehicles</t>
  </si>
  <si>
    <t>Addition of $225,000 one-time non-personnel expenditures for 5 Pick-up trucks for Senate Bill 1383 Code Compliance Officers. These vehicles will be distributed to the 5.0 CCOs requested in FY 2023 and the 6.0 CCOs added in FY 2022.</t>
  </si>
  <si>
    <t>Clean SD</t>
  </si>
  <si>
    <t>100000_211514_Service Level Improvement Encampment Abatement</t>
  </si>
  <si>
    <t>Addition of 6.0 FTE, $1,200,000 one-time and $1,650,000 on-going non-personnel expenditures for three abatement teams to improve current encampment abatement response times from 30 days to 14 days. Encampment abatement requests can be reported through the City’s Get It Done application and include the removal of temporary dwelling and/or an accumulation of belongings blocking a sidewalk or located within public open space or private property. The additional three teams are comprised of 3.0 Heavy Truck Driver 2’s, 3.0 Code Compliance Officers, contracted labor crews (each including one Supervisor and seven Laborers), 3 Refuse Packers, and associated non-personnel expenditures for landfill fees. The three abatement teams will ensure sanitary and safe conditions in heavily impacted areas and the ability to address an estimated six to eight locations per day.</t>
  </si>
  <si>
    <t>Service Level ImprovementsAddition of 3.00 Heavy Truck Driver 2s, 3.00 Code Compliance Officers, and one-time and on-going non-personnel expenditures to improve current encampment abatement response times and to increase sidewalk sanitation.</t>
  </si>
  <si>
    <t>Addition of 6.0 FTE one-time and on-going non-personnel expenditures for three abatement teams to improve current encampment abatement response times from 30 days to 14 days, to ensure sanitary and safe conditions in heavily impacted areas and provide the ability to address an estimated six to eight locations per day; and to increase sidewalk sanitation from two days per week to five days per week and provide the flexibility to add non-routinely scheduled locations in a timely manner, ensuring all sanitation requests reported through the City’s Get It Done application can be addressed within 24 hours.</t>
  </si>
  <si>
    <t>100000_211514_Service Level Improvements Sidewalk Sanitation</t>
  </si>
  <si>
    <t>Addition of $600,000 on-going non-personnel expenditures increase sidewalk sanitation from two days per week to five days per week and provide the flexibility to add non-routinely scheduled locations in a timely manner, ensuring all sanitation requests reported through the City’s Get It Done application can be addressed within 24 hours.</t>
  </si>
  <si>
    <t>06</t>
  </si>
  <si>
    <t>100000_211514_Clean SD 1.0 Code Compliance Supervisor</t>
  </si>
  <si>
    <t>Addition of 1.0 FTE Code Compliance Supervisor to support the Clean SD Program. This position is being reclassified from supplemental to permanent to maintain Clean SD operations.</t>
  </si>
  <si>
    <t>Clean SDAddition of 1.00 Code Compliance Supervisor and non-personnel expenditures to support the Clean SD Program.</t>
  </si>
  <si>
    <t>07</t>
  </si>
  <si>
    <t>100000_211514_Illegal Dump Abatement Gator</t>
  </si>
  <si>
    <t>Addition of $20,000 one-time non-personnel expenditures for one Gator utility vehicle for use in abatement of waste from encampments and illegal dumping in remote locations with limited vehicle access such as canyons and alleyways.</t>
  </si>
  <si>
    <t>Illegal Dump Abatement GatorAddition of one-time non-personnel expenditures for a Gator utility vehicle to support the abatement of illegal dumping.</t>
  </si>
  <si>
    <t>Addition of one-time non-personnel expenditures for one Gator utility vehicle for use in abatement of waste from encampments and illegal dumping in remote locations with limited vehicle access such as canyons and alleyways.</t>
  </si>
  <si>
    <t>100000_211514_Clean SD Vehicles</t>
  </si>
  <si>
    <t>Addition of one-time non-personnel expenditures for 3 Pick-up trucks for Clean SD positions. These vehicles are needed for existing 8.0 Code Compliance Officers that were made permanent in Fiscal Year 2022, and 1.0 Code Compliance Supervisor that is requested in Fiscal Year 2023.</t>
  </si>
  <si>
    <t>Addition of one-time non-personnel expenditures for 3 Pick-up trucks for Clean SD positions, 8.0 Code Compliance Officers that were made permanent in Fiscal Year 2022, and 1.0 Code Compliance Supervisor that is requested in Fiscal Year 2023.</t>
  </si>
  <si>
    <t>12</t>
  </si>
  <si>
    <t>100000_211611_Addition of Street Condition Assessment</t>
  </si>
  <si>
    <t>Addition of $500,000 for one-time miscellaneous professional services expenditures to support the continuation of a Street Condition Assessment initiated in FY2022. In FY2022, one-time budget addition of $700k was added to complete this assessment. As a result of delays in the awarding of the contract, the work initiated in FY2022 was not completed and requires additional funding in FY2023 to complete. </t>
  </si>
  <si>
    <t>Street Condition AssessmentAddition of one-time non-personnel expenditures to support the continuation of the Street Condition Assessment initiated in Fiscal Year 2022.</t>
  </si>
  <si>
    <t>Addition of one-time non-personnel expenditures to support the continuation of the Street Condition Assessment initiated in Fiscal Year 2022.</t>
  </si>
  <si>
    <t>09</t>
  </si>
  <si>
    <t>100000_211611_Addition of Traffic Signal Cabinet Repl</t>
  </si>
  <si>
    <t>Addition of 3.00 FTE positions (2.00 Traffic Signal Technician 2 and 1.00 Utility Worker 1) and non-personnel expenses to replace approximately 160 traffic signal cabinets and service meter pedestals annually, with a goal of replacing all 1,600 locations over a ten-year period.  The materials for each intersection are estimated to cost $9,000 each for an annual need of $1,440,000. Currently, $215k is spent annually for replacement of traffic signal boxes, components, and service pedestals due to a variety of factors from knock-overs to damaged components and controllers within cabinets. This request includes $1,225,000 in on-going electrical materials, and one-time expenses of $660,000 for 4- crew trucks.</t>
  </si>
  <si>
    <t>Traffic Signal Cabinet ReplacementAddition of 3.00 FTE positions to support and non-personnel expenditures to replace aging traffic signal cabinets Citywide.</t>
  </si>
  <si>
    <t>Addition of 3.00 FTE positions to support the replacement of aging traffic signal cabinets Citywide and includes ongoing supplies and material expenses.</t>
  </si>
  <si>
    <t>10</t>
  </si>
  <si>
    <t>100000_211611_Addition of Traffic Signal Loop Replace</t>
  </si>
  <si>
    <t>Addition of 3.00 FTE positions (1.00 Traffic Signal Tech 2, 1.00 Utility Worker 2, and 1.00 Utility Worker 1) and related non-personnel expenses. The additional positions and non personnel expenses will support traffic signal loop replacements Citywide. This request will provide for a 3.00 position in-house crew that will able to handle all incoming requests for repair which amounts to approximately 250 traffic loop replacements annually. There is currently no budget for this activity.  Repairing and replacing traffic signal loops is essential to ensure traffic flows seamlessly through traffic signals and intersections, limiting vehicle idling. This request includes one-time expense of $9,750 for small tools, $322,000 for 2- aerial lift trucks. </t>
  </si>
  <si>
    <t>Traffic Signal Loop ReplacementAddition of 3.00 FTE positions and non-personnel expenditures to support the replacement of traffic signal loops citywide.</t>
  </si>
  <si>
    <t>Addition of 3.00 FTE positions to support the replacement of traffic signal loops citywide and one-time non-personnel expenditures.</t>
  </si>
  <si>
    <t>Collection Services</t>
  </si>
  <si>
    <t>100000_211513_SB1383 1.0 Administrative Aide 2</t>
  </si>
  <si>
    <t>Addition of 1.0 FTE Administrative Aide 2 position to provide support for the increased staffing and workload as a result of Senate Bill 1383.</t>
  </si>
  <si>
    <t>100000_211513_SB1383 1.0 Program Coordinator</t>
  </si>
  <si>
    <t>Addition of 1.0 Program Coordinator to manage the Collection Services Division's fleet. The Division's fleet is the key resource to a successful waste collection program. Without adequate vehicles available each day, the City is unable to collect refuse, recycling and organic waste from residents as required by law. This position will maintain an accurate fleet, track and monitor replacement units, retirements and additions to the fleet. Duties would include: Verify the daily red tag; liaison with Fleet mechanics on vehicle repairs; review time and cost of vehicle repairs to ensure they are reasonable; maintain vehicle inventory by type and age; liaison with truck and fleet related vendors for packers, cameras, GPS, pre/post trip systems; two-way radios, flippers etc.; contribute to accident investigations with equipment or vehicle failure; develop technical requirements for collection vehicles; coordinate fitting of new vehicles; City representative with CHP for mandatory BIT; maintain and renew required permits.</t>
  </si>
  <si>
    <t>100000_211513_SB1383 1.0 Program Manager</t>
  </si>
  <si>
    <t>Addition of 1.0 FTE Program Manager to oversee daily operations of the Division's Administrative Team. With the increased staffing to support Senate Bill 1383, the Division's management team needs an additional unclassified position to help manage the additional positions and workload.</t>
  </si>
  <si>
    <t>100000_211513_SB1383 2.0 ARCS and Vehicles</t>
  </si>
  <si>
    <t>Addition of 2.0 FTE Area Refuse Collection Supervisors to supervise collection routes and crews in the field, and one-time non-personnel expenditures for Pick-up Trucks. ARCS spend the majority of their time in the field observing crews and handling service requests. Field duties include inspecting, monitoring and observing collection crews performing collection duties for speed, accuracy, work in progress, neatness, customer service, missed stops, and missed streets. ARCS currently supervise 20-25 Sanitation Drivers. This addition will bring the number of employees supervised down to approximately 18 Sanitation Drivers. With the transition from manual greens collection to automated organics collection, the number of rearloader packers operated with 2-person crews is being reduced and the number of automated packers operated with a 1-person crew is increasing, resulting in an increase in the number of vehicles out in the field at one time, and an increase in the number of collection routes to supervise. This addition will ensure adequate supervision of Sanitation Drivers as they service additional collection routes from Senate Bill 1383 implementation. </t>
  </si>
  <si>
    <t>100000_211513_SB1383 3.0 Utility Worker 1 and 2 Hi-Cube Vans</t>
  </si>
  <si>
    <t>Addition of 3.0 Utility Worker 1 positions and one-time non-personnel expenditures for 2.0 Hi Cube Vans to support implementation and expansion of Citywide Organics Collection mandated by Senate Bill 1383. Utility Worker 1 positions will assist with organic container deployment, repairs, delivery and management which are expected to increase as more containers are put in service.</t>
  </si>
  <si>
    <t>13</t>
  </si>
  <si>
    <t>100000_211611_Street_Addition of Safety Compliance</t>
  </si>
  <si>
    <t>Addition of 2.00 FTE (2.00 Safety Officers) and non-personnel expenditures for the Transportation Department Safety Compliance Program. The Transportation Department's budget includes 458.86 FTE and has only one Safety and Training Manager to support staff in injury, OSHA, Hazmat compliance, training, and vehicle accident review. The addition of 2.00 Safety Officer positions will support the entire Transportation Department to ensure that all safety regulations are in place and followed. This request includes one-time costs of $98,900 for 2- pick-up trucks and $6,000 for IT setup and required equipment. </t>
  </si>
  <si>
    <t>Transportation Safety ComplianceAddition of 2.00 Safety Officers and one-time non-personnel expenditures to support department-wide safety, light duty, and injury prevention programs.</t>
  </si>
  <si>
    <t>Addition of 2.00 Safety Officers and one-time non-personnel expenditures to support Department-wide safety, light duty, and injury prevention programs.</t>
  </si>
  <si>
    <t>14</t>
  </si>
  <si>
    <t>100000_211611_Street_Addition of PW Dispatch Support</t>
  </si>
  <si>
    <t>Addition of 4.00 FTE (1.00 Public Works Dispatch Supv, and 3.00 Public Works Dispatchers). The Department provides dispatch services 24 hours per day, 7 days a week for non-emergency Citywide services. Since FY 2017, the number of maintenance requests has increased significantly since implementation of Sales Force and Get It Done applications, as well as in FY 2019 with IAMSD. Associated with this increase of service calls, the department's SLA with Public Utilities Department has been updated requiring additional support. To provide the appropriate services, this request will add 4.00 positions during the night shift to support the Public Works Dispatch Center. Approximately 68% of their salaries are reimbursed by the Public Utilities Department and $185,000 in on-going Revenue to be received. This request includes one-time costs of $10,000 for office equipment and $12,000 for IT setup and required equipment. </t>
  </si>
  <si>
    <t>Public Works Dispatch SupportAddition of 4.00 FTE positions and non-personnel expenses to increase public works dispatch support.</t>
  </si>
  <si>
    <t>Addition of 4.00 FTE positions and non-personnel expenses to increase public works dispatch support.</t>
  </si>
  <si>
    <t>Police</t>
  </si>
  <si>
    <t>16</t>
  </si>
  <si>
    <t>Revenue (Revised – Increase)</t>
  </si>
  <si>
    <t>100000_211513_SB1383 Supplies and Uniforms</t>
  </si>
  <si>
    <t>Addition of ongoing non-personnel expenditures of $40,000 for uniforms, boots and safety supplies for the 40.0 Sanitation Driver positions that were added in FY2022 and annualized in FY2023. These positions support the implementation and expansion of Citywide Organics Collection mandated by Senate Bill 1383. Sanitation Drivers are responsible for collection routes related to expanding automated Organics Collection to 240,000 residents and increasing the collection frequency from bi-weekly (once every two weeks) to weekly. </t>
  </si>
  <si>
    <t>100000_211513_SB1383 Sweeper</t>
  </si>
  <si>
    <t>Addition of $212,034 one-time non-personnel expenditures for 1.0 Sweeper to support the 40 additional packers that will be in service due to the implementation of Senate Bill 1383. The sweeper will be used to clean up hydraulic fuel leaks and spills in order to meet stormwater compliance requirements.</t>
  </si>
  <si>
    <t>100000_211513_SB1383 Container Roll Out and Delivery</t>
  </si>
  <si>
    <t>Addition of $1,373,500 on-going non-personnel expenditures to support assembly and distribution of organic waste containers and kitchen pails in support of Senate Bill 1383. This funding is needed to deploy 240,000 green organic waste containers and kitchen pails to residents. Services will include resident address verification, assembly and distribution of containers to residents, and daily delivery reports provided to the City.  </t>
  </si>
  <si>
    <t>100000_211513_SB1383 Food Waste Containers</t>
  </si>
  <si>
    <t>Addition of $495,484 on-going non-personnel expenditures for small kitchen pails for 285,000 food waste participants to support diversion of organic materials as mandated by Senate Bill 1383. 1/3 purchased in Fiscal Year 2022, 1/3 in Fiscal Year 2023 and 1/3 in Fiscal Year 2024.</t>
  </si>
  <si>
    <t>100000_211513_SB1383 Incentive and Recruitment Bonus</t>
  </si>
  <si>
    <t>Addition of $150,000 one-time non-personnel expenditures to support the Recruitment Incentive and Sign-on Bonus Programs for Sanitation Drivers. Sanitation Drivers provide a critical and essential service to residents by collecting refuse, recycling, and organic waste. The timely collection of waste is a matter of public health, safety, and welfare. There is currently a shortage of qualified professional truck drivers throughout the United States. ESD has had increased difficulty hiring and retaining Sanitation Drivers. The COVID-19 pandemic has only accelerated and exacerbated a trend seen industrywide, which also specifically impacted the Department by increased collection tonnages, and longer working hours. In addition, the Department needs to hire over 40 additional Sanitation Drivers to meet the collection requirements of Senate Bill 1383. 79% of Sanitation Drivers are budgeted in the General Fund. In FY2022, existing department funds were utilized to cover program costs. See form ID 52964 in the Recycling Fund for the additional funding. </t>
  </si>
  <si>
    <t>100000_211513_SB1383 Management Interns</t>
  </si>
  <si>
    <t>Addition of 1.0 FTE for 2 Management Interns to support Senate Bill 1383 implementation including assisting in the following: policy research and analysis, roll-out cart deployment and outreach, field verifications, presenting to the community and environmental groups, performing data management and analytics, answering implementation questions from the public, and other short-term projects and duties as assigned.</t>
  </si>
  <si>
    <t>Personnel</t>
  </si>
  <si>
    <t>100000_1212_Non-Standard Hour Funding</t>
  </si>
  <si>
    <t>Addition of 2.99 FTE hourly positions based on an annual review of hourly funding requirements to continue to administer the various written examinations and performance assessments required to meet the City's hiring needs in a timely manner.  The Personnel Department will be conducting six to eight Police Recruit exams each month to assist the Police Department with their public safety hiring needs.  In addition, the Personnel Department conducts other ongoing safety and other assessment tests to meet hiring needs Citywide by ensuring that a list of eligibles is available for Departments to hire from.  The funding of these hourly positions is essential to ensure the Personnel Department has the necessary staff to proctor and monitor these assessments.  The funding will allow for the testing of over 6,400 public safety applicants for various safety sensitive positions.  The total funding required to support these functions is $136,0738 for the approximately 6,000 hours being requested.</t>
  </si>
  <si>
    <t>Funding allocated according to a zero-based annual review of hourly funding requirements.</t>
  </si>
  <si>
    <t>100000_1212_1. Restoration of 4% Funding to PEs</t>
  </si>
  <si>
    <t>For Fiscal year 2021, a four percent budget reduction was imposed.  This resulted in an adjustment of approximately $389,662 to the Personnel Department’s budget forcing the Department to keep six full-time positions vacant.  These positions are critically important and assist the Department in recruiting candidates to fill Citywide vacancies.  To quickly create positions, evaluate applications, and provide eligible lists to hiring departments, we need to be able to fill all our Department’s vacant positions.  This adjustment will result in $194,331 in restorative funding for the department.  This will restore half of the previous 4% budget reduction that was imposed in FY21</t>
  </si>
  <si>
    <t>Restorative Department FundingRestoration of personnel expenditures to partially restore funding levels to support department operations.</t>
  </si>
  <si>
    <t>Addition of personnel expenditures to partially restore a previous departmental funding reduction that was implemented in the department's Fiscal Year 2021 Adopted Budget. </t>
  </si>
  <si>
    <t>100000_1212_2. Addition of 1.00 Payroll Audit Specialist II</t>
  </si>
  <si>
    <t xml:space="preserve">Addition of 1.00 Payroll Audit Specialist 2 position to support the City’s COVID-19 vaccination mandate.  Our payroll staff have been under tremendous pressure to keep pace with payroll auditing requirements since a payroll position was cut from our budget in Fiscal Year 2019.  With the City’s vaccination mandate which requires our Payroll Audit Specialists to verify the vaccination status of all new hire candidates receiving a conditional offer of employment, the workload of our payroll staff has increased.  An additional Payroll Audit Specialist II position is needed to assist with the increased workload.  </t>
  </si>
  <si>
    <t>Payroll Audit Specialist 2Addition of 1.00 Payroll Audit Specialist 2 to assist with the implementation of the City's COVID-19 vaccination mandate.</t>
  </si>
  <si>
    <t>Addition of 1.00 Payroll Audit Specialist 2 to assist with auditing payroll as well as verifying the COVID-19 vaccination status of all candidates receiving a conditional offer of employment.</t>
  </si>
  <si>
    <t>100000_211513_SB1383 Overtime for Scheduled Holidays</t>
  </si>
  <si>
    <t>Addition of ongoing non-personnel expenditures of $174,172 for Scheduled Holiday Overtime for the 40.0 Sanitation Driver positions, 2.0 Area Refuse Collection Supervisors and 1.0 District Refuse Collection Supervisor that were added in FY2022 and annualized in FY2023. These positions support the implementation and expansion of Citywide Organics Collection mandated by Senate Bill 1383. Sanitation Drivers are responsible for collection routes related to expanding automated organics collection to 240,000 residents and increasing the collection frequency from bi-weekly (once every two weeks) to weekly. Sanitation Drivers, Area Refuse Collection Supervisors, and District Refuse Collection Supervisors are required to work on 4 scheduled City Holidays and the Saturday after 6 scheduled City Holidays (total of 10 Holidays per year). This funding is to cover scheduled overtime due to holidays. </t>
  </si>
  <si>
    <t>100000_211513_SB1383 Rte Optimization Software Annualization</t>
  </si>
  <si>
    <t>Annualizing of IT costs added in FY2022 for Route Optimization software. Addition of $298,695 on-going costs for annual software licensing, maintenance and support. Route Optimization software will automate the current manual paper route map process and allow routes to be dispatched electronically to onboard computers/devices that provide dynamic adaptive turn by turn navigation, speed limit and real time traffic information. The software will track route progress and driver status, enabling quick assignment of incomplete routes or on-demand pickups. The software will also integrate with multiple platforms including Salesforce for optimal reporting capability.</t>
  </si>
  <si>
    <t>100000_211513_SB1383 Route Opt Software Additional Vehicles</t>
  </si>
  <si>
    <t>Addition of IT costs for Route Optimization hardware and software for 43 vehicles coming into service in FY2023, which includes a one-time cost of $30,350 for hardware and installation, and $175,115 on-going costs for annual software licensing, maintenance and support. Route Optimization software will automate the current manual paper route map process and allow routes to be dispatched electronically to onboard computers/devices that provide dynamic adaptive turn by turn navigation, speed limit and real time traffic information. The software will track route progress and driver status, enabling quick assignment of incomplete routes or on-demand pickups. The software will also integrate with multiple platforms including Salesforce for optimal reporting capability.</t>
  </si>
  <si>
    <t>100000_1212_3. Funding for Promotional Advertising</t>
  </si>
  <si>
    <t>&lt;h3&gt;&lt;/h3&gt;Addition of $6,000 for Promotional Advertising (512138) to support the department’s attendance at job fairs and for advertising of the City’s employment website on online job boards and community newspapers.  With an increasingly competitive job market, it is important that the City cast a broad net to attract qualified candidates to its numerous employment opportunities.  Increased advertising and attendance at job fairs helps the City to spread the word of the diverse employment and career opportunities available.  To that end, advertising is typically not free and job fairs can cost up to $600 each.  The Personnel Department works with the Communications Department to recruit potential candidates.  This includes highlighting new job opportunities to City employees with internal communications and utilizing free external advertising or promotional options.  While individual departments have the option to pay for job-specific advertising,  we are requesting funding to advertise the City’s employment website to promote all current employment opportunities.  Currently, job-specific options for advertising on online job boards range from $125 to $900 per recruitment .  Community newspaper advertisements can cost up to $1,000.  Additional funding  will enable the Personnel Department and the City to broaden its reach to potential candidates and increase the visibility of City employment opportunities.</t>
  </si>
  <si>
    <t>Promotional AdvertisingAddition of non-personnel expenditures to support the promotion of City of San Diego employment opportunities.</t>
  </si>
  <si>
    <t>Addition of non-personnel expenditures to support the promotion of City of San Diego employment opportunities and advertising of the City's employment website.</t>
  </si>
  <si>
    <t>100000_211513_SB1383 Skid Steer and Trailer</t>
  </si>
  <si>
    <t>Addition of $120,000 one-time non-personnel expenditures for 1.0 Skid Steer and Trailer to support the Collection Services Division's programs. A Skid Steer is necessary to clean up emergency waste dumps in the public right-of-way. Currently the Division has to call Station 38 to request assistance or shovel the waste by hand which adds hours of staff time and delays. This Skid Steer would be shared by Collection Services, Waste Reduction and Disposal Divisions.</t>
  </si>
  <si>
    <t>Traffic Engineering</t>
  </si>
  <si>
    <t>100000_211613_TED_ Non Standard Hourly Positions</t>
  </si>
  <si>
    <t>This adjustment includes the addition of 1.50 FTE hourly Student Engineers. Student Engineer Hourly projections based on employee working 1,040 hours over the course of the year: 20 hours per week during college session and 40 hours per week during summer and winter college break for one year. Positions assists professional staff in researching record, preparing collision reports, analyzing locations that need traffic safety improvements, and reviewing 24-hour video from select locations to evaluate the following: patterns, vehicular, bicycle, and pedestrian behavioral safety issues and traffic and bicycle counts.  In addition, positions will assist with collecting field data needed to perform before and after analysis of new bicycle treatments such as green lanes, buffered bike lanes, and road and lane diets. Lastly, these positions will research and implement new and innovative traffic engineering concepts. 0.75 FTE Junior Engineer-Civil Hourly projections based on employee working 1,040 hours over the course of the year: 20 hours per week during college session and 40 hours per week during summer and winter college break for one year.  The positions will assist higher-level engineers with day-to-day responsibilities, perform research projects, collect data, conduct site visits, and draft work orders. 1.00 FTE Management Intern Hourly projections based on employee working 1,040 hours over the course of the year: 20 hours per week during college session and 40 hours per week during summer and winter college break for one year.  These positions assist engineers with day-to-day responsibilities, perform research projects, collect data, conduct site visits, and draft work orders.</t>
  </si>
  <si>
    <t>Addition of 3.25 FTEs non-standard hourly positions in the Transportation Department to support staff and engineers with day-to-day responsibilities. If not funded, the engineers will be impacted with the day-to-day tasks and hinder the progression of project-related tasks and assignments.</t>
  </si>
  <si>
    <t>Human Resources</t>
  </si>
  <si>
    <t>Foster Regional Prosperity</t>
  </si>
  <si>
    <t>100000_1313_2. Addition of 4.00 COVID RA Program Coordinator</t>
  </si>
  <si>
    <t>Addition of four (4.00) FTE Program Coordinators. Positions will be responsible for the coordination and management of COVID-19 reasonable accommodations and religious exemptions by reviewing and approving reasonable accommodations requests, as well as, engaging in the interactive reasonable accommodation process in compliance with State and Federal law. Position will also support the development of testing programs in support of COVID-19 state and county regulations and Reasonable Accommodations. </t>
  </si>
  <si>
    <t xml:space="preserve">Reasonable Accommodations SupportAddition of 4.00 Program Coordinators to coordinate and manage COVID-19 reasonable accommodations and religious exemptions in compliance with State and Federal law. </t>
  </si>
  <si>
    <t xml:space="preserve">Addition of 4.00 Program Coordinators to manage COVID-19 reasonable accommodations and religious exemptions in compliance with State and Federal law. </t>
  </si>
  <si>
    <t>17</t>
  </si>
  <si>
    <t>100000_211613_Addition of Traffic Management Center</t>
  </si>
  <si>
    <t>Addition of one-time funding for relocation, design, and configuration to stand up a new Traffic Management  Center (TMC). The current location in the basement of Development Services Department is not sustainable long-term. Similarly, the temporary location at Civic Center Plaza is not suitable. Approximately 1500 square feet of space that can be dedicated to a TMC and related activities such as bench-testing, equipment configuration, raining, etc. is needed. The relocation and expanse of the TMC would enable the expansion of hours when the TMC is occupied to a base of 12 hours per day, and add capacity to do event management outside the base.  This would also enable the division to maintain and continue to upgrade the communications network. NPE costs for commissioning of the TMC will depend on the condition of the space provided, but an estimated $300k would allow for appropriate design and configuration.</t>
  </si>
  <si>
    <t>Traffic Management CenterAddition of one-time non-personnel expenditures for the relocation, design and configuration of a new Traffic Management Center.</t>
  </si>
  <si>
    <t>Addition of one-time non-personnel expenditures for the relocation, design and configuration of a new Traffic Management Center.</t>
  </si>
  <si>
    <t>User Fees (Revised – Increase)</t>
  </si>
  <si>
    <t>100000_211613_Addition of User Fee Revenue Increase</t>
  </si>
  <si>
    <t>Adjustment of the Transportation Department schedule of User Fees that cover the cost of providing a service such as reviewing an application, evaluating the impact of requests, installing paint and/or signs, preparing work orders, and/or issuing permits. The Department is responsible for administering Council Policy 500-08, which sets forth guidelines for blue zones on City streets. In addition, the Department is also responsible for the enforcement of Chapter 8, Article 6, Division 22 of the San Diego Municipal Code, which defines and outlines the permitting and usage process for valet parking operations on City streets.  All four of the User Fees in the Transportation Department are proposed to have Revenue increases of $330 for Valet Permit -New, $3,185 for Valet Permits-Renewals, $5,823 for Blue Curb Installations, and $7,176 for Color Curb Installations.  </t>
  </si>
  <si>
    <t>Adjustment to reflect an anticipated revenue increase from the implementation of revised user fee charges.</t>
  </si>
  <si>
    <t>100000_211513_Service Level Improvemt Missed Collection Crew</t>
  </si>
  <si>
    <t>Addition of IT costs for service stop cameras on collection vehicles which includes a one-time cost of $227,095 for hardware and installation. Current collection vehicles have cameras which are used to monitor blind spots and hopper area. Service stop cameras will be utilized in addition to these existing cameras, but will document and store photos of each service collection.</t>
  </si>
  <si>
    <t>Missed Collection CrewAddition of non-personnel expenditures associated with supporting the collection crew to address missed collections.</t>
  </si>
  <si>
    <t>Addition of 7.0 FTE Sanitation Driver 2, 1.0 FTE Area Refuse Collection Supervisor and 1.0 pick-up truck for a collection crew pilot program to address missed collections by creating a 2nd shift that will work Tuesday-Saturday with a start time later in the day. This request also includes non-personnel expenditures for service stop cameras on collection vehicles which will document and store photos of each service collection.</t>
  </si>
  <si>
    <t>Addition of IT costs for service stop cameras on collection vehicles which includes $84,370 on-going costs for camera capabilities. Monthly cost of $37.80 per vehicle, for 186 vehicles.</t>
  </si>
  <si>
    <t>100000_1611_DOF User Fee Study</t>
  </si>
  <si>
    <t>The department estimates the proposed fees will generate an approximate $88,633 in additional cost recovery revenue for the Code Enforcement Fund.</t>
  </si>
  <si>
    <t>Revised RevenueAdjustment to reflect revised revenue projections.</t>
  </si>
  <si>
    <t>Adjustment to reflect revised revenue projections.</t>
  </si>
  <si>
    <t>Council District 1</t>
  </si>
  <si>
    <t>Expenditure (Contractual Increase)</t>
  </si>
  <si>
    <t>100000_1101_IT Discretionary Budget Increase</t>
  </si>
  <si>
    <t>This adjustment is to go out for an RFP to replace the City Council offices and Mayor's office constituent services management application. The RFP will cost $600,000 which breaks down to $66,000 per Council office.</t>
  </si>
  <si>
    <t>Constituent Relations Management ContractAddition of one-time non-personnel expenditures for the development and licensing of a constituent relations management platform.</t>
  </si>
  <si>
    <t>Addition of one-time non-personnel expenditures for the development and licensing of a constituent relations management platform.</t>
  </si>
  <si>
    <t>Council District 2</t>
  </si>
  <si>
    <t>100000_1102_IT Discretionary Budget Increase</t>
  </si>
  <si>
    <t>Council District 3</t>
  </si>
  <si>
    <t>100000_1103_IT Discretionary Budget Increase</t>
  </si>
  <si>
    <t>Council District 4</t>
  </si>
  <si>
    <t>100000_1104_IT Discretionary Budget Increase</t>
  </si>
  <si>
    <t>Council District 5</t>
  </si>
  <si>
    <t>100000_1105_IT Discretionary Budget Increase</t>
  </si>
  <si>
    <t>Council District 6</t>
  </si>
  <si>
    <t>100000_1106_IT Discretionary Budget Increase</t>
  </si>
  <si>
    <t>Council District 7</t>
  </si>
  <si>
    <t>100000_1107_IT Discretionary Budget Increase</t>
  </si>
  <si>
    <t>Council District 8</t>
  </si>
  <si>
    <t>100000_1108_IT Discretionary Budget Increase</t>
  </si>
  <si>
    <t>Council District 9</t>
  </si>
  <si>
    <t>100000_1109_IT Discretionary Budget Increase</t>
  </si>
  <si>
    <t>100000_171414_7. ADD IT Disc Demand #T1DMND0099618</t>
  </si>
  <si>
    <t>513002: DoIT STAC Demand #T1DMND0099618:  Manager Plus Cloud upgrade.  This upgrade to the cloud is mandatory per DoIT.</t>
  </si>
  <si>
    <t>Support for Information TechnologyAdjustment to expenditure allocations according to a zero-based annual review of information technology funding requirements.</t>
  </si>
  <si>
    <t>Addition of non-personnel expenditures for Manager Plus Cloud upgrade and annual fees for asset management in Developed Regional Parks Division.</t>
  </si>
  <si>
    <t>24</t>
  </si>
  <si>
    <t>100000_171414_24. ADD Support Staff for Dept Needs/Capacity</t>
  </si>
  <si>
    <t>Addition of 3.00 FTE Positions in the Parks and Recreation Department to support capacity needs within the department for administrative and field staffing. </t>
  </si>
  <si>
    <t>Staffing Needs for Span of ControlAddition of 3.00 FTE positions to support capacity needs within the department for administrative and field staffing.</t>
  </si>
  <si>
    <t>Addition of 3.00 FTE Positions in the Parks and Recreation Department to support capacity needs within the department for administrative and field staffing.</t>
  </si>
  <si>
    <t>City Attorney</t>
  </si>
  <si>
    <t>100000_1211_City Attorney_Non-Standard Hourly Maintain</t>
  </si>
  <si>
    <t>Addition of 0.98 Deputy City Attorney-Hourly; 0.90 City Attorney Investigator-Hourly; 3.25 Legal Intern-Hourly; and 0.35 Legal Secretary 2-Hourly to maintain current service levels. These positions are needed to carry out duties as mandated by the Courts and City Charter and due to vacancies and permanent staff being out on LTD/FMLA.</t>
  </si>
  <si>
    <t>Non-standard Hour (Enhanced)</t>
  </si>
  <si>
    <t>100000_1611_Non Standard Hours Positions</t>
  </si>
  <si>
    <t xml:space="preserve">Request to restore Non-Standard hourly positions to current service levels with 1.00 Management Trainee will be task with researching and updating project database. </t>
  </si>
  <si>
    <t>Admin &amp; Right-of-Way Management</t>
  </si>
  <si>
    <t>100000_211600_ROWM_Non Standard Hourly Position</t>
  </si>
  <si>
    <t>The Fiscal Year 2023 Proposed Budget includes the addition of 0.77 FTE  Student Engineer that will perform Street Damage Fee collection and will assist in project coordination monitoring to prevent pavement moratorium violations.  The student is responsible for mapping and editing road construction projects in GIS, drafting, research, analysis, project support, and other minor engineering duties. The Division is requesting 1600 hours for FY2023 considering the student is allowed to work up to 40 hours during the Summer and over breaks and 20 hours during school. Will maintain current service levels.</t>
  </si>
  <si>
    <t>Addition of 0.77 Student Engineer - Hourly to support the Street Damage Fee collection and prevention of pavement moratorium violations.</t>
  </si>
  <si>
    <t>20</t>
  </si>
  <si>
    <t>100000_211600_Addition of Program Manager</t>
  </si>
  <si>
    <t>Addition of 1.00 Program Manager position to serve as the central lead and first point of contact to the executive management team for hiring, training, safety, discipline, and rewards and recognition programs within the Transportation Department. This position will serve as liaison to Personnel, Risk Management, Human Resources, and other City departments; develop and administer policies and procedures to streamline the hiring and onboarding processes within the department; monitor and coordinate training programs, employee performance reviews, fact-finding investigations, and discipline; ensure adherence to City policies, procedures, and guidelines for discipline; monitor the Employee Satisfaction Survey results; and oversee and manage the department’s Rewards and Recognition Program.  This was approved by the Civil Service Commission and City Council as a supplemental position in FY2022.  The recruitment for the position is underway.</t>
  </si>
  <si>
    <t>Program ManagerAddition of 1.00 Program Manager to lead the hiring, training, safety, discipline, and rewards programs.</t>
  </si>
  <si>
    <t>Addition of 1.00 Program Manager to lead the hiring, training, safety, discipline, and rewards programs for the Department.</t>
  </si>
  <si>
    <t>18</t>
  </si>
  <si>
    <t>100000_211600_Addition of Grant Program Support</t>
  </si>
  <si>
    <t>Addition of 3.00 positions and $257,773 in Revenue to manage the department's grant program. The grant program has increased dramatically over the last few years.  Currently, the Department only has one dedicated grant administrator and a total of two dedicated grant analysts to manage and administer the Department’s growing grant program which includes increasing frequency of grant invoicing and reconciliations, as well as grant application fiscal support, grant reporting, and financial analysis for the 39 awarded grants the section currently manages. Additionally, Caltrans changed the requirement to invoice all grants from once every year to once every six months, doubling the number of annual reconciliations and invoices required.  The additional 1.00 Senior Management Analyst, 1.00 Associate Management Analyst, and 1.00 Administrative Aide 2 is necessary to keep up with the increased demand including the significant increase of additional Federal Infrastructure grant funding in the near future.  The current staff is at capacity meaning the Department would not be able to apply for any additional grants in the future if additional resources are not added.  All positions are cost recoverable via grants.</t>
  </si>
  <si>
    <t>Grant Program SupportAddition of 3.00 FTE positions and associated revenue to manage grant applications, invoicing, reconciliations, and reporting.</t>
  </si>
  <si>
    <t>Addition of 3.00 FTE positions and associated revenue to manage grant applications, invoicing, reconciliations, and reporting.</t>
  </si>
  <si>
    <t>100000_1211_IT Discretionary Adjustments</t>
  </si>
  <si>
    <t>Budget adjustment requested for addition of non-personnel expenditures for Computer Maintenance/Contracts and Software Development is being requested to account for annual cost increases and networks upgrades for Family Justice Center. $150K will be for a Network upgrade and $170K for a new Intake System which is being used to replace an outdated, no longer supported case management system required at the Family Justice Center (FJC). $65K will be used for Minimum Continuous Legal Education (MCLE) provided by the City's Contractor CGI. This request is due to a mandate from Department of IT asking to migrate from MS Access to a different platform. $80K for eDiscovery provided by CGI is a system developed internally to post files in the City's SFTP server which will allow files to be retrieved by the Public Defender's Office. Budget adjustment requested for addition of $2,500 for Network Access is for Ongoing maintenance/backup of Network non-warranty equipment. The FJC Partners computer network is supported by private vendor Cox. This network and related equipment is not supported by City network vendor Zensar. If any equipment is failing or needs to be replaced it has to be done outside Zensar or City network plans. If not funded and in the case of equipment failure the external organizations that partner with the FJC to provide services to victims of violence will not be able to access the network and provide critical services to victims. The budget adjustment addition of $10K for Ongoing Hardware/Software Discretionary is being requested to account for annual cost increases for time and material to repair and maintain non-warranty equipment such as computers and high volume printers that require maintenance kits. This expense may also cover other miscellaneous charges. $2,500 will be used for 10 Cisco desk telephones for new staff at $250 each. Every year, the Office of the City Attorney has new staff including volunteers and interns. This item will provide telephone devices for new staff. If not funded, Office of the City Attorney will not be able to provide phones for staff as needed.</t>
  </si>
  <si>
    <t>Family Justice Center Software MaintenanceAddition of non-personnel expenditures to maintain systems and upgrade the intake system software in the  Family Justice Center. </t>
  </si>
  <si>
    <t>Addition of IT Discretionary non-personnel expenditures due to increasing costs and additional software needs to support critical department operations, including the Family Justice Center.</t>
  </si>
  <si>
    <t>100000_1313_4. Addition of NPE for BWS Consultant Services</t>
  </si>
  <si>
    <t>Addition of ongoing $15K in non-personnel expenditures for as needed labor negotiation services to support services provided by Burke, William and Sorenson LLP (BWS), to the City of San Diego for FY23. BWS will continue to provide expert as-needed labor negotiation services related to FY23 Contract Negotiations as well asall reopeners referenced in the current memoranda of understanding between the City and its six recognized employee organizations. In addition, the scope of services also includes any of the City’s other meet and confer obligations, as identified by the City’s Human Resources Director or designee, or other City officer responsible for ensuring compliance with the City’s obligations under the Meyers-Milias-Brown Act and local rules governing labor relations.  The City has utilized an outside labor negotiator since prior to the change-over in the strong mayor form of government in 2006. The use of an outside labor negotiator for contract negotiations and other coalition bargaining meet and confers has been used to address issues of conflict of interest and perceived conflict of interest when decisions are being made to implement changes as to wages, hours, and working conditions that impact classifications that are participating in making those decisions. The outside labor negotiator is able to address the conflict of interest and perceived conflict of interest concerns by providing an independent assessment and confirm for the City if the proposals being put forward by the City’s designated negotiation representatives and Department representatives is appropriate and consistent with the industry standards from other municipalities, and not being done in the interest of the individual representatives. In addition, the City is currently in the process of FY23 contract negotiations with the three safety recognized employee organizations for a successor Memoranda of Understanding. However, depending on the outcome of negotiations this year we might be still in negotiations during FY24 for successor Memoranda of Understanding with some or all of the recognized employee organizations. If this contract is not fully funded, HR will have service level impacts to the number of meet and confers we are able to conduct in the fiscal year. In addition there would be disruption to the current contract negotiations process for successor Memoranda of Understanding, as well as potential conflict of interest related to changes to wages, hours, and working conditions for positions involved in the decision-making process.</t>
  </si>
  <si>
    <t>Labor Negotiation SupportAddition of non-personnel expenditures to support labor negotiation and support services provided for contract negotiations between the City of San Diego and its six recognized employee organizations.</t>
  </si>
  <si>
    <t>Addition of non-personnel expenditures to support labor negotiation and services for the current Memorandum of Understanding between the City of San Diego and its six Recognized Employee Organizations.</t>
  </si>
  <si>
    <t>Council District 1 - CPPS</t>
  </si>
  <si>
    <t>Expenditure (City Mandates)</t>
  </si>
  <si>
    <t>100000_110111_Proposed CPPS Budget</t>
  </si>
  <si>
    <t>Community Projects, Programs, and Services Adjustment reflects the addition of budget for Community Projects, Programs, and Services. The allocation is based on the Council Office's estimated savings for Fiscal Year 2022 as reported in the Fiscal Year 2022 Mid-Year Budget Monitoring Report, including any requested appropriation adjustments.</t>
  </si>
  <si>
    <t>Community Projects, Programs, and ServicesAdjustment reflects the one-time addition of expenditures for Community Projects, Programs, and Services.</t>
  </si>
  <si>
    <t>Community Projects, Programs, and Services 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t>
  </si>
  <si>
    <t>Council District 2 - CPPS</t>
  </si>
  <si>
    <t>100000_110211_Proposed CPPS Budget</t>
  </si>
  <si>
    <t>Council District 4 - CPPS</t>
  </si>
  <si>
    <t>100000_110411_Proposed CPPS Budget</t>
  </si>
  <si>
    <t>Council District 5 - CPPS</t>
  </si>
  <si>
    <t>100000_110511_Proposed CPPS Budget</t>
  </si>
  <si>
    <t>Council District 6 - CPPS</t>
  </si>
  <si>
    <t>100000_110611_Proposed CPPS Budget</t>
  </si>
  <si>
    <t>Council District 7 - CPPS</t>
  </si>
  <si>
    <t>100000_110711_Proposed CPPS Budget</t>
  </si>
  <si>
    <t>Council District 8 - CPPS</t>
  </si>
  <si>
    <t>100000_110811_Proposed CPPS Budget</t>
  </si>
  <si>
    <t>Council District 9 - CPPS</t>
  </si>
  <si>
    <t>100000_110911_Proposed CPPS Budget</t>
  </si>
  <si>
    <t>26</t>
  </si>
  <si>
    <t>100000_171414_26. ADD Convert Hrly Rec Staff to Standard Hr</t>
  </si>
  <si>
    <t>Conversion of some hourly recreational staffing to benefitted half time employees, to enhance employee retention and meet department needs for consistent staffing.</t>
  </si>
  <si>
    <t>Conversion of Hourly Staff to Full-TimeConversion of hourly recreational staffing to benefitted full time employees, to enhance employee retention and meet department needs for consistent staffing.</t>
  </si>
  <si>
    <t>Addition of 81.00 FTE positions to support the conversion of hourly recreational staffing to benefitted full time employees, to enhance employee retention and meet department needs for consistent staffing.</t>
  </si>
  <si>
    <t>100000_211600_Addition of Code Compliance Support</t>
  </si>
  <si>
    <t>Addition of 3.00 positions for the Code Compliance program. Addition of 1.00 Code Compliance Officer to support the continued implementation of the Street Preservation Ordinance (SPO), vegetation encroachment, and graffiti abatement enforcement.  The position will provide information to the public and other City departments on various Municipal Codes and the City of San Diego's excavation policies. Staff will process right-of-way construction zone complaints of code violations, reviewing and analyzing right of way permits, drawings/specifications, and appear in court hearings. Currently, the Department has a 1.00 Code Enforcement Officer overseeing the compliance with street preservation ordinance, covering the City's public right-of-way of 3,000 miles of streets and alleys. Performing site visits to approximately 1,500 active construction sites to ensure compliance with excavation policies. This position will allow for additional site visits and a more proactive approach to enforcement. Addition of 1.00 Administrative Aide 2 will provide administrative support to Code Officers, including monitoring Administrative Citations (CITE) invoices, issue invoices for Street Damage Fees, and CITE. Respond to public inquiries regarding CITE. The position will also manage the section's public records requests and assist with the section's correspondence. Addition of 1.00 Geographic Information Systems Analyst II will support the program by creating and analyzing geographic data and design map layers from different sources such as private utilities.  The position will assist in the development of the GIS Field Maps and digitize raw data to input into GIS. The position will also provide technical support to Code Officers in developing user guides and solving application problems. This request includes one-time costs of $49,450 for a pick-up truck and $12,000 for IT setup and required equipment. As well as on-going Revenue of $75,000 for fines received.</t>
  </si>
  <si>
    <t>Code Compliance SupportAddition of 3.00 FTE positions to provide compliance, administrative and technical Geographic Information System support for the Code Compliance program.</t>
  </si>
  <si>
    <t>Addition of 3.00 FTE positions to provide compliance, administrative and technical GIS support for the Code Compliance program.</t>
  </si>
  <si>
    <t>100000_1914_72 Hour Parking Complaint Support 5-Year Outlook</t>
  </si>
  <si>
    <t>Addition of 5.00 Police Code Compliance Officers and 1.00 Word Processing Officer will allow the Department to address the approximate 3,000 72-hour parking complaints received monthly within 6 days (3 days to mark and 3 days to tow).  The current response time is approximately 45-60 days.  Adding these additional positions will ensure the Department is able to respond to 72-hour complaints in 6 days.  (Average of 300 resolved per Police Code Compliance Officer per month.  Unit currently has 5.00 Police Code Compliance Officers).The addition of $250K one-time non-personnel expenditures for five (5) non-standard vehicles, model Ford Ranger, for Police Code Compliance Officers.  Vehicles will be fully outfitted with Police equipment, including lights and sirens. Estimate does not include fuel or usage charges. Addition of $10K ongoing non-personnel expenditures for Salesforce Get it Done, licenses to support SDPD staff in responding to resident complains.Note:  This item is included in the Five Year Outlook.</t>
  </si>
  <si>
    <t>Addition of 72-Hour Parking Violation SupportAddition of 2.00 Police Code Compliance Officers and 1.00 Word Processing Operator and associated non-personnel expenditures to support 72-hour parking violation complaints.</t>
  </si>
  <si>
    <t>Addition of 5.00 Police Code Compliance Officers and 1.00 Word Processing Officer and $250K one-time and $10K ongoing non-personnel expenditures to support 72-hour Get It Done parking violation complaint resolution in 6 days.</t>
  </si>
  <si>
    <t>Real Estate &amp; Airport Management</t>
  </si>
  <si>
    <t>100000_1613_Revenue Increase_422069_Processing Fees</t>
  </si>
  <si>
    <t xml:space="preserve">Addition of $25,160 in revenue to reflect revised revenue projections based on historical averages.  The processing fee account represents the user fees that are charged for various real estate transactions.  The budget has been low historically and revenue consistently exceeds budget so increasing.  This revenue increase was also reflected in the mid-year monitoring in the &amp;quot;Charges for Current Services&amp;quot; category.  </t>
  </si>
  <si>
    <t>Revised User Fees RevenueAddition in revenue to reflect revised revenue projections for user fees</t>
  </si>
  <si>
    <t>Addition in revenue to reflect revised revenue projections for user fees</t>
  </si>
  <si>
    <t>33</t>
  </si>
  <si>
    <t>100000_171414_33. ADD Restore BP Maint Special Projects Unit</t>
  </si>
  <si>
    <t>Restoration of the Balboa Park Maintenance Special Projects Unit.  To include 1.00 Park Utility Supervisor, 1.00 Light Equipment Operator, and 2.00 Utility Worker 2 positions.</t>
  </si>
  <si>
    <t>Restoration of Balboa Park Maintenance Special Projects UnitAddition of 4.00 FTE positions and non-personnel expenditures to support the Balboa Park Maintenance Special Projects Unit.</t>
  </si>
  <si>
    <t>Addition of 1.00 Park Utility Supervisor, 1.00 Light Equipment Operator, and 2.00 Utility Worker 2 for the restoration of the Balboa Park Maintenance Special Projects Unit.</t>
  </si>
  <si>
    <t>100000_1914_San Diego County MOU Jail Bookings</t>
  </si>
  <si>
    <t>Addition of $1.4M for on-going non-personnel expenditures related to contracted rate increases with the County of San Diego, Sheriff for male and female Misdemeanant bookings.  The estimated FY 2023 rate is estimated to increase by 66% for female bookings and 18% for male bookings when compared to the previous FY 2014 - 2018 contract.</t>
  </si>
  <si>
    <t>Misdemeanor Booking ContractAddition of non-personnel expenditures to support services with the San Diego County, Sheriff for misdemeanor bookings.</t>
  </si>
  <si>
    <t>Addition of non-personnel expenditures for contractual services with the County of San Diego, Sheriff for misdemeanant bookings. This request is for rate increases for both male and female misdemeanant.</t>
  </si>
  <si>
    <t>100000_1914_POA Required Promotional Process</t>
  </si>
  <si>
    <t>Addition of $276K one-time non-personnel expenditure for the Department's bi-annual promotional process for Police Officer III, Detective, Sergeant and Lieutenant ranks.  Non-personnel expenditures related to consultant to conduct the promotional assessment process;  accommodations, travel and per diem for the assessors, and assessment rooms;  venue for written examination process; and other miscellaneous expenses such as mailing costs.  The promotional process is overseen by the Personnel Department.  The last promotional process was held in FY20.  </t>
  </si>
  <si>
    <t>Promotional Examination ProcessAddition of one-time non-personnel expenditures to support the bi-annual promotional process for Police Officer III, Detective, Sergeant and Lieutenant ranks. </t>
  </si>
  <si>
    <t>Addition of one-time non-personnel expenditure for the bi-annual promotional process for Police Officer III, Detective, Sergeant and Lieutenant ranks that is overseen by the Personnel Department. Non-personnel expenditures for consultant to conduct the promotional assessment process;  accommodations, travel and per diem for the assessors, and assessment rooms;  venue for written examination process; and other miscellaneous expenses such as mailing costs.</t>
  </si>
  <si>
    <t>100000_1914_CAD Upgrade</t>
  </si>
  <si>
    <t>Addition of $250K carry over funding from savings in the FY 2022 budget for non-personnel expenditure related to Computer Aided Dispatch (CAD) system. Savings from the FY 2022 approved budget for this item is requested in FY 2023.  The Department renewed its maintenance contract agreement in October 2020 with Hexagon (the CAD provider) for the Computer Aided Dispatch (CAD) system for three (3) years with two (2) one (1) year optional renewal terms. As part of the renewed contract agreement, the Police Department must upgrade its current CAD’s version from 9.3 to 9.4 to maintain support by Hexagon. This is mandated by the renewed contract in order for the system to receive continual support from Hexagon.  The version upgrade will bring the CAD system to the most up-to-date version which will include fixes and added features not available in the existing version. These new features will provide added functions for dispatchers and patrol officers. These added new features will allow dispatchers and patrol officers to streamline tasks and save valuable time, which may result in faster response time.  Without the upgrade, the Police Department's CAD system will lack the most up-to-date features of an industry standard CAD system. Without the most up-to-date features and system reliability, response time may suffer and may potentially put the public at risk.  Due to the customized features of the CAD system, the cost to upgrade and replicate all customized features costs $500K total. However, due to the time it will take to implement the upgrade, the entire upgrade is being split into two portions. In FY 2022 the Department expects to expend $250K and $250K will be reflected as savings in the FY 2022 IT Budget.  For FY2023, the Police Department is requesting $250K to fund the rest of the upgrade. The funding for this request will ensure the Police Department's CAD system continues to receive up-to-date technologies necessary to keep the features and capabilities current while meeting contractual agreement terms. By keeping the Computer Aided Dispatch system current with up-to-date technologies, it will allow dispatchers and police officers to take full advantage of the system's capabilities. Ultimately, it will result in better service delivery to the citizens of San Diego.</t>
  </si>
  <si>
    <t>Computer Aided Dispatch (CAD) UpgradeAddition of non-personnel expenditures of carry over funding due to Fiscal Year 2022 budget savings for the Computer Aided Dispatch (CAD) system.</t>
  </si>
  <si>
    <t>Addition of non-personnel expenditures from carry over funding of Fiscal Year 2022 budget savings for the Computer Aided Dispatch (CAD) system upgrade necessary for continual support from vendor/provider.  The CAD system will become dated and be without proper maintenance support if this request is unfunded.</t>
  </si>
  <si>
    <t>100000_1914_Crime Laboratory Contractual Required Increases</t>
  </si>
  <si>
    <t>Addition of $350K ongoing non-personnel expenditures for Crime Laboratory contracted required increases for various supplies relating to evidence processing and testing in various sections. The Forensic Biology Unit requires DNA purification chemistries and human identity DNA test kits. In addition, the Forensic Biology Unit uses various instruments in the DNA testing process. Those instruments require various consumables for operation that are also purchased. The Forensic Biology, Forensic Chemistry, Trace, and Crime Scene Units all purchase numerous consumables related to general evidence processing and testing. Due to COVID-19, supply shortages have occurred that has required the Department to order from various vendors.</t>
  </si>
  <si>
    <t>Crime Laboratory SuppliesAddition of non-personnel expenditures for crime laboratory supplies for evidence processing and testing.</t>
  </si>
  <si>
    <t>Addition of non-personnel expenditures for contracted Crime Laboratory supplies relating to evidence processing and testing in various sections.</t>
  </si>
  <si>
    <t>100000_1914_POA Required Uniform Allowance</t>
  </si>
  <si>
    <t>Addition of $400K ongoing non-personnel expenditures for POA MOU required Uniform Allowance.  Per negotiated agreements, the City is required to pay eligible sworn and civilians an initial equipment and uniform allowance.  The City is also required to pay existing sworn officers for maintenance and upkeep. In addition, initial and maintenance and upkeep payments are made to specialized Units including Special Weapons and Tactics (SWAT), Harbor Patrol, Beach Enforcement Team, Neighborhood Policing, Canine, Bike Patrol, Core instructors assigned to Regional Academy, Color Guard Team, and Motors.  </t>
  </si>
  <si>
    <t>Uniform Allowance Addition of non-personnel expenditures for Police Officers Association (POA) Memorandum of Understanding required uniform allowance.</t>
  </si>
  <si>
    <t>Addition of non-personnel expenditures for POA MOU required uniform allowance. Per negotiated labor agreements, the City is required to pay eligible sworn and civilians an initial equipment and uniform allowance and existing sworn officers for maintenance and upkeep.</t>
  </si>
  <si>
    <t>100000_1914_CleanSD Overtime to Support ESD</t>
  </si>
  <si>
    <t>ESD plans to propose three additional work crews, Monday through Friday, in order to increase illegal encampment abatements response. Two officers per team would be best for the safety of cleanup crews and officers.  Each shift is a 10 hour shift.  The officers will be working on an overtime basis.  The annual cost for this proposal to use SDPD on an overtime basis, assuming a 3.0% POA increase in FY23, is $1,034,044 ($1,019,225 - GL 500128 &amp;amp; $14,779 - GL 502051 for Fringe (1.45% FICA/Medicare Insurance)).Note:  This item is included in the Five Year Outlook; Outlook based upon FY22 POII rate and did not assume a 3.0% increase for POA in FY23.</t>
  </si>
  <si>
    <t>Clean SDAddition of overtime and associated fringe expenditures to support Environmental Services Department proposal to increase illegal encampment abatement response times.</t>
  </si>
  <si>
    <t>Addition in overtime and fringe expenditures to support ESD's proposal to increase illegal encampment abatements response times .</t>
  </si>
  <si>
    <t>100000_1914_Back to Work SD</t>
  </si>
  <si>
    <t>Addition of $250K ongoing non-personnel expenditures for the gang violence diversion program known as No Shots Fired. Collaboration with the gang commission, community groups, on reducing gun violence.  In FY 2021, the Department received $250K one-time in the General Fund the No Shots Fired program. The Department requests funding to continue the program.  No Shots Fired is an intervention and prevention program that seeks to mitigate violence with the use of strategic partnerships with faith leaders, community-based organizations, the San Diego Police Department (SDPD), the Commission on Gang Prevention and Intervention, and the Community Assistance Support Tea (CAST). The program offers a restorative approach to developing exit strategies from gang culture to ensure the reduction of gang violence in communities of concern.</t>
  </si>
  <si>
    <t>No Shots Fired Intervention and Prevention ProgramAddition of non-personnel expenditures associated to the No Shots Fired Intervention and Prevention Program.</t>
  </si>
  <si>
    <t>Addition of $250K ongoing non-personnel expenditures associated to the No Shots Fired Intervention and Prevention Program. No Shots Fired is an intervention and prevention program that seeks to mitigate violence with the use of strategic partnerships with faith leaders, community-based organizations, the San Diego Police Department (SDPD), the Commission on Gang Prevention and Intervention, and the Community Assistance Support Tea (CAST).</t>
  </si>
  <si>
    <t>100000_1613_Addition of Property Agent -Lease Admin-Supp</t>
  </si>
  <si>
    <t>Addition of 1.00 Property Agent in Lease Administration - Supplemental Position - Assist with clearing backlog of holdovers, rent reviews and inspections - per City Audit report going to Council in February.  Currently 25% of our real estate agreements are on holdover. A holdover occurs when a tenant continues to occupy and use the leased premises after the agreement term ends. If the landowner continues to accept rent payments, the holdover tenant can continue to legally occupy the premises. If holdover occurs, and if a new lease is not negotiated, the agreement’s terms still remain in effect. Some leases stipulate that such holding over may revert to a month-to-month tenancy, often at a higher rent.This request is responsive to City Auditor's Lease Holdover and Renewal Audit, Finding #1 - Recommendation #5. Finding #1 - The City has a much higher share of tenants in holdover than other jurisdictions, which may be leading to foregone revenue for the City and the persistence of outdated contract provisions. Recommendation #5: To ensure DREAM has the necessary staffing capacity to meet service demand and performance targets, DREAM should perform a staffing analysis to re-evaluate its staffing levels needed for addressing the high number of holdovers and performing its lease management practices.  If additional resources are needed to address the findings and recommendations from these audits, DREAM should request additional resources accordingly.DREAM has confirmed the current staffing levels are not adequate to support the backlog of holdover leases and lease management. The City Auditor benchmarked the leases per property agent and found City of SD agents manage 114 leases per agent compared to other jurisdictions ranging from 14-67 per agent. By adding these additional agents it will allow DREAM to allocate a more manageable number of leases per agent and provide the ability to address the backlog.Approved and recruited in FY22(Position #30000774)</t>
  </si>
  <si>
    <t>Lease AdministrationAddition of 5.00 Property Agents and non-personnel expenditures to support lease administration and address backlog of property holdovers, rent reviews, and inspections.</t>
  </si>
  <si>
    <t>Addition of 1.00 Property Agent in Lease Administration section to assist with backlog of holdovers, rent reviews, and inspections.</t>
  </si>
  <si>
    <t>100000_1914_Non-Standard Hour Maintain</t>
  </si>
  <si>
    <t>Addition of 50.14 FTE non-standard hour civilian and sworn positions to help the Police Department maintain existing service levels in the following units: Communications, Records, Human Resources, Data Systems, Special Events, Homeless Outreach Team, Sex Crimes, Domestic Violence, Backgrounds, and Collision Investigation Bureau.  Cal-ID Technician – Hourly - Supplement for the Records Unit which maintains 24-hr. operations 365 days/year.  On average, approximately 5 hours per day are required. (5 x 365 = 1,825) Clerical Assistant 2 – Hourly - The department's HR Unit maintains a pool of clerical staff to be used throughout the department whenever needs arise.  Based on history, three full-time equivalents are utilized in a year.  On average, 7 hours per day are required.  (260 working days in a year x 7 hours a day x 3 employees = 5,460)). Dispatcher 2 – Hourly - These supplement the Communications Unit during long term absences or during large events when the unit has to maintain constant staffing.  5 hours/day as historically used.  (260 working days in a year x 5 hours a day x 3 employees = 3,900 ). Management Intern – Hourly - Part time personnel to assist with the Department's IT needs.  On average, 6 hours per day are required.  (260 working days in a year x 6 hours a day x 1 employee = 1,560)) Police Dispatcher – Hourly - These supplement the Communications Unit during long term absences or during large events when the unit has to maintain constant staffing.  5 hours/day as historically used. (260 working days in a year x 5 hours a day x 2 employees = 2,525) Special Event Traffic Controller 1 – Hourly - These are the individuals that provide traffic control for large events, parades, street closures, etc.  There are typically several events throughout the City every day.  Expenses for many events are recouped through special event permit fees.  We use 6 average hours per shift and average 37 shifts per day for various events.  6 x 37 = Approx. 222 hours required every day of the year. 222 x 365 = Approx. 81,250 hours needed for the year. Senior Police Records Clerk – Hourly - Supplement for the Records Unit which maintains 24-hr. operations 365 days/year.  On average, 5 hours per day are required. (4.86 x 365 = 1,775).  This request will add 4 sworn provisional positions that work 600 hours per year (4 x 600 = 2,400).  Police provisional Police Officer 2 positions will be used to support the following Units: Homeless Outreach Team and Collision Investigation Bureau.  This will positively impact existing service levels by enhancing the Department's community policing efforts.  Additional HOT team staff will allow the Department to enhance its response to homelessness issues throughout the City by assisting homeless families and chronically homeless individuals find appropriate shelter and services to address their specific needs. Police provisional Police Detective positions will be used to support the following Units: Domestic Violence, Sex Crimes, Backgrounds, and Collision Investigation Bureau.  This request will add 5 positions that work 720 hours per year (5 x 720 = 3,600).  Additional provisional detectives will augment existing investigative staff and will enhance the Unit's ability to efficiently manage an increasing workload. This is an ongoing addition.</t>
  </si>
  <si>
    <t>Addition of 50.14 FTE non-standard hour civilian and sworn positions for the Police Department.  This adjustment will maintain current services levels and is based on an annual zero-based review.</t>
  </si>
  <si>
    <t>Homelessness Strategies &amp; Solutions</t>
  </si>
  <si>
    <t>Homelessness</t>
  </si>
  <si>
    <t>100000_1716_Coordinated Outreach</t>
  </si>
  <si>
    <t>An addition of $1,500,000 on-going, non-personnel expenditures for coordinated outreach in response to the Mayor’s commitment to the Coordinated Street Outreach approach that puts a focus on compassionate engagement with the City’s unsheltered population, the department, along with the San Diego Housing Commission has completed an assessment of the number of outreach workers required to achieve the levels of service required to meet demand and move the unsheltered population towards housing. In FY 22 the Mayor’s office invested $1Million in ARPA funding into street outreach. This was coupled with $1.5M in HHAP 2.0 funding for outreach. The department’s updated assessment notes that in addition to the current levels of outreach being conducted with the$ 3.5M, an additional 16 FTEs for Rapid Response team and 18 FTEs for mobile Homelessness Response Teams are needed to reach the levels required to achieve the City’s goals for sheltering and housing of the homeless population.  Likewise, in FY 22 the City initiated a partnership with Caltrans where we have invested into an outreach contract specific to outreach in the Caltrans locations. The FY 23 budget request assumes the continuation of the current levels of outreach in addition to the increased required to reach the Community Action Plan goals. Of the total of $5,463,425 required for the Coordinated Street Outreach Program, $3,963,425 will be allocated to HHAP grant funding, with $1,500,000 requested from the General Fund.</t>
  </si>
  <si>
    <t>Coordinated OutreachAddition of non-personnel expenditures to support coordinated outreach that puts a focus on compassionate engagement with the City’s unsheltered population.</t>
  </si>
  <si>
    <t>Addition of non-personnel expenditures to support coordinated outreach in response to the Mayor’s commitment to the Coordinated Street Outreach approach that puts a focus on compassionate engagement with the City’s unsheltered population. The addition will allow the City to obtain the necessary resources to reach the levels required to achieve the goals for sheltering and housing of the homeless population.</t>
  </si>
  <si>
    <t>100000_1613_Expenditure Increase_513002_Comp Maintence Contr</t>
  </si>
  <si>
    <t>As per a 2021 recommendation from the City Auditor’s Office, “DREAM should research and implement the use of REPortfolio or another lease administration system.” The current system is antiquated as it has not been updated since 2014, is no longer capable of serving the department’s needs and is not allowing DREAM to successfully administer it’s portfolio of over 800 agreements. This system could also be established to include City-owned facilities as no current system is available City-wide with readily available information about City-owned facilities.  The total cost is $500,000, split 25% with Airports and 75% funded with the General Fund.This split was determined based on percentage share of total leases needed to be managed by the software. The software company has not been identified yet. If the adjustment is approved, DREAM will issue an RFP for the lease software services and evaluate and select the service provider.   The estimated cost is based off a 2019 solicitation completed by the Port of San Diego for the same services.</t>
  </si>
  <si>
    <t>Lease AdministrationAddition of 5.00 Property Agent and non-personnel expenditures for lease administration software and support with backlog of property holdovers, rent reviews, and inspections.</t>
  </si>
  <si>
    <t>Expenditure increase to research and implement updated software for lease administration. The total cost is $500,000, split 25% with Airports and 75% funded by the General Fund.</t>
  </si>
  <si>
    <t>Communications</t>
  </si>
  <si>
    <t>100000_1415_Addition of 1.00 Program Manager</t>
  </si>
  <si>
    <t>Addition of 1.00 Program Manager in personnel expenditures in the Communications Department. The new position will oversee the citywide Translation and Interpretation Services Program, which will provide accurate and timely translation and interpretation services to City departments for documents, materials, applications, live interpretations during community meetings and in-person interactions with members of the public, on an as-needed basis and an hourly rate basis.• Background: Over the past year, the Communications Department has received requests from operational departments, City Council Offices and the Mayor’s Office to provide language access services. These services would be used for construction noticing related to CIP and other projects, also community meetings where non-English speakers don’t typically attend, to name a few.  • Funding: The contract portion will be funded through the PEG Fund which our Communications was approved for $200,000 for FY23.• Impact If Not Funded: Given the fast-paced, 24-hour news environment we deal with, unless there is a significant increase in policy-level and managerial decision-making oversight roles, the Communications team, the City (especially the Mayor’s office) and the community members we serve will remain at a disadvantage. This request restores the PM position in our department that was already approved through the Civil Service Commission and Council ordinance approved in 2019.</t>
  </si>
  <si>
    <t>Translation and Interpretation ServicesAddition of 1.00 Program Manager to support the implementation of the citywide Translation and Interpretation Services Program.</t>
  </si>
  <si>
    <t>Addition of 1.00 Program Manager for the implementation of the citywide Translation and Interpretation Services Program. </t>
  </si>
  <si>
    <t>100000_1613_Addition of Property Agent-Acq &amp; Disp-Supplemntl</t>
  </si>
  <si>
    <t>Addition of 1.00 FTE Property Agent in Acquisitions and Dispositions - Support backlog of surplus property declarations and maintain a normal standard moving forward. Current backlog is over 50 properties. This position was approved and recruited for in FY22(Position #30008083)</t>
  </si>
  <si>
    <t>Acquisition and DispositionAddition of 2.00 Property Agents to support property acquisition and disposition.</t>
  </si>
  <si>
    <t>Addition of 1.00 Property Agent in Acquisitions and Dispositions to assist with backlog of surplus properties. This is an approved FY22 supplemental position. </t>
  </si>
  <si>
    <t>100000_1613_Addition of Prop Agent -Municipal Assets-Supp</t>
  </si>
  <si>
    <t>Addition of 1.00 Property Agent Position in the Municipal Assets Section - Supplemental Position..  To support office of the future and return to work to optimize the office portfolio, this is consistent with Audit recommendation that the office portfolio be managed by DREAM as the lead to support the office needs of all 11,000 employees citywide.Approved and filled in FY22. Position #31015731</t>
  </si>
  <si>
    <t>Municipal Asset ServicesAddition of 2.00 Property Agents to support the City's office space portfolio.</t>
  </si>
  <si>
    <t>Addition of 1.00 Property Agent to support the office space portfolio in the Municipal Assets Section. This is an approved FY22 supplemental position. </t>
  </si>
  <si>
    <t>100000_1613_Addition of Supv Property Agent-Lease Admin-Supp</t>
  </si>
  <si>
    <t>Addition of 1.00 Supervising Property Agent in Lease Administration - Supplemental Position - Assist with clearing backlog of holdovers, rent reviews and inspections - per City Audit report going to Council in February.  Currently 25% of our real estate agreements are on holdover. A holdover occurs when a tenant continues to occupy and use the leased premises after the agreement term ends. If the landowner continues to accept rent payments, the holdover tenant can continue to legally occupy the premises. If holdover occurs, and if a new lease is not negotiated, the agreement’s terms still remain in effect. Some leases stipulate that such holding over may revert to a month-to-month tenancy, often at a higher rent.This request is responsive to City Auditor's Lease Holdover and Renewal Audit, Finding #1 - Recommendation #5. Finding #1 - The City has a much higher share of tenants in holdover than other jurisdictions, which may be leading to foregone revenue for the City and the persistence of outdated contract provisions. Recommendation #5: To ensure DREAM has the necessary staffing capacity to meet service demand and performance targets, DREAM should perform a staffing analysis to re-evaluate its staffing levels needed for addressing the high number of holdovers and performing its lease management practices.  If additional resources are needed to address the findings and recommendations from these audits, DREAM should request additional resources accordingly.DREAM has confirmed the current staffing levels are not adequate to support the backlog of holdover leases and lease management. The City Auditor benchmarked the leases per property agent and found City of SD agents manage 114 leases per agent compared to other jurisdictions ranging from 14-67 per agent. By adding these additional agents it will allow DREAM to allocate a more manageable number of leases per agent and provide the ability to address the backlog. This position was approved and filled in FY22.(Position #30000781)</t>
  </si>
  <si>
    <t>Addition of 1.00 Supervising Property Agent in Lease Administration section to assist with backlog of holdovers, rent reviews and inspections. This is an approved FY22 supplemental position. </t>
  </si>
  <si>
    <t>100000_1613_Addition of Supv Prop Agent-Supplemental-Disposi</t>
  </si>
  <si>
    <t>Addition of 1.00 FTE Supervising Property Agent in Acquisitions and Dispositions - Supplemental Position - Support backlog of surplus property declarations and maintain a normal standard moving forward. Current backlog is over 50 properties. This position was approved and filled in FY22(Position #31015753)</t>
  </si>
  <si>
    <t>Acquisition and DispositionAddition of 2.00 Property Agent to support property acquisition and disposition.</t>
  </si>
  <si>
    <t xml:space="preserve">Addition of 1.00 Supervising Property Agent in Acquisitions and Dispositions to assist with backlog of surplus properties. </t>
  </si>
  <si>
    <t>Fire-Rescue</t>
  </si>
  <si>
    <t>100000_1912_Facilities Maintenance</t>
  </si>
  <si>
    <t>Addition of facilities maintenance expenditures due to contractual increases, addition of new facilities and increased frequency of repairs due to aging infrastructure. The following services are not provided by City facilities staff and are vital to maintaining facilities for emergency operations and working conditions for personnel: fire station apparatus door repair and maintenance; fire station facilities flooring; fire station generator maintenance; janitorial services; elevator maintenance; HVAC maintenance; fire extinguisher maintenance service; and pest control services. The impact of not funding this request would compromise the safety and working conditions of our personnel; facilities will continue to degrade; and repair costs will increase.</t>
  </si>
  <si>
    <t>Facilities MaintenanceAddition of non-personnel expenditures to maintain new and aging facilities.</t>
  </si>
  <si>
    <t>Addition of non-personnel expenditures to support contractual increases, maintenance and operations of new facilities and an increased frequency in repairs to aging infrastructure.</t>
  </si>
  <si>
    <t>100000_1915_Non-Standard Hourly Enhance</t>
  </si>
  <si>
    <t>Addition of .35 FTE provisional Program Manager. This position will assist with COVID-19 disaster cost recovery and compliance with Federal mandates and audit compliance. This position is 100% grant reimbursable. Impact of not funding this position will create a technical void that current staff members are unable to fill.  </t>
  </si>
  <si>
    <t>Funding of .35 FTE Provisional position.  This is 100% reimbursable position supports OES with unique expertise.</t>
  </si>
  <si>
    <t>100000_1415_Addition of 1.00 Program Coordinator</t>
  </si>
  <si>
    <t>Addition of 1.00 Program Coordinator in personnel expenditures in the Communications Department. The new position will oversee the citywide marketing/promotional advertising services. Because we currently only use our social platforms for earned media attention, it will take a significant amount of staff time to research appropriate spending amounts for each platform. This position will handle contract management and will oversee the budget allocation under the City’s purchasing and contracting guidelines. Please refer to Form ID #53100 which includes an addition of $200,000 in non-personnel expenditures in the Communications Department to support citywide marketing/promotional advertising.</t>
  </si>
  <si>
    <t>Addition of Program CoordinatorAddition of 1.00 Program Coordinator to support citywide marketing and promotional advertising services.</t>
  </si>
  <si>
    <t>Addition of 1.00 Program Coordinator to oversee citywide marketing/promotional advertising services.</t>
  </si>
  <si>
    <t>100000_1716_PEER Program</t>
  </si>
  <si>
    <t>The additional $250,000 on-going, non-personnel expenditures are needed to support the Program For Engaged Educational Resources (PEER) program.   The PEER program, is the City's partnership with San Diego City College, which provides specialized education, training, and job placement assistance to develop the workforce needed for programs and services that help San Diegans experiencing homelessness.</t>
  </si>
  <si>
    <t>Program for Engaged Educational Resources (PEER) SupportAddition of non-personnel expenditures to support training and recruitment of staff for community-based service providers.</t>
  </si>
  <si>
    <t>Addition of non-personnel expenditures to support the Program For Engaged Educational Resources (PEER) program. The PEER program, is the City's partnership with San Diego City College, which provides specialized education, training, and job placement assistance to develop the workforce needed for programs and services that help San Diegans experiencing homelessness.</t>
  </si>
  <si>
    <t>Library</t>
  </si>
  <si>
    <t>100000_1713_DOF Adjustment to Pay In-Lieu</t>
  </si>
  <si>
    <t>Adjustments to expenditures associated with projected compensation to employees in-lieu of the use of annual leave.</t>
  </si>
  <si>
    <t>Salary and Benefit AdjustmentsAdjustments to reflect savings resulting from vacant positions for any period of the fiscal year, retirement contributions, retiree health contributions, and labor negotiations.</t>
  </si>
  <si>
    <t>100000_1713_Addition of NPE for Collection Dev Automation</t>
  </si>
  <si>
    <t>Addition of NPE to provide collection development automation services and includes analysis of materials for purchase of adult fiction and audio-visual library materials. A group of four Librarian IIs select books and audio-visual materials to be purchased for the entire library system. They use various sources to determine what materials to purchase, such as books reviews, past patron use of similar materials using a software program called CollectionHQ, and feedback from staff and patrons.  The NPE requested is to explore a trial version of the vendor selections to determine the cost benefit of partial automated selections for the library system. The Library will use Baker &amp;amp; Taylor, which offers a collection development service called ESP Enterprise along with book reviews, CollectionHQ, and circulation patterns among other public libraries serving similar communities to determine which titles to purchase, and for which library locations. These two areas of the collection are the easiest to select because they mostly contain best-selling authors, musicians, and block-buster or award-winning films. The cost of this service is $37,500 annually. There would be no impact on the Key Performance Indicator (KPI) target of annual circulation per capita.  If this investment of $37.5k is deemed successful, the department plans to reduce 1.0 or 2.0 FTE of a Librarian II position through normal attrition.  Modified Reductions to reflect vacant positions as of 2/2/22. </t>
  </si>
  <si>
    <t>Materials Budget AdditionAddition of non-personnel expenditures for materials in various formats to replace materials and fully shelve branches.</t>
  </si>
  <si>
    <t>Addition of non-personnel expense to provide collection development enhancement services for purchase of library materials in various formats.</t>
  </si>
  <si>
    <t>100000_1713_Public PC Replacement</t>
  </si>
  <si>
    <t>Addition of $357,248 in non-personnel expenditures for replacement of existing outdated public-use computers and technology refresh.  As recommended by the Dept of IT, replacement targets computers well past their lifecycle and allows for standardized computer models that makes it more cost effective and efficient to swap parts when repairs are required. The Library has 1,239 public-use computers and computing devices being used at 36 library locations which fit the criteria. None of this equipment is supported by the Department of IT and all the equipment requested to be replaced is 5 years past the end of their useful life cycle. The age and quantities of the PC’s are as follows: Of the 1,239 public-use PC’s 1,035 are between 7-8 years old. This request is to replace 345 computers of the 1,035 at $785.87 + tax/waste fees and 1,035 displays at $170.51 + tax/waste fees.Most of the equipment has become outdated, more susceptible to cybersecurity threats, and has begun to fall into disrepair. Additionally, the age of the equipment prevents the Library from offering state of the art software (e.g. for STEM and LibraryNext programs) that require the latest technology.  Library patrons, especially in low income neighborhoods, rely heavily on free computer resources and technology that is available to them at their local branch.The Library received a one-time allocation of funds and we purchased refurbished computers that did not function adequately or perform normal functions.  Experienced sowftware and operating system anolomies which ultimately The Library currently has $82,800 in G/L 513104 Hardware/Software-Discretionary earmarked for other failing IT equipment and is requesting an increase in the amount of $357,247.31 to cover the additional costs to refresh public use computers and monitors. The refresh plan includes replacing 345 devices over the next 3 years. If left unfunded, the impact will not allow the libraries to provide first literary experience to toddlers, empower the adult learner, support the professional’s pursuit of lifelong enrichment, or engage the hobbyist and enthusiast.  San Diego residents, private donors, and community partners expect and deserve a library system which provides opportunities to learn, use, and interact with the latest computing technology. This funding is required to meet the community's expectation the San Diego Public Library is a world class library system. Not funding the refresh will lead to widespread library patron dissatisfaction, negative media coverage and potential negative political impact for the Mayor, City Council and Library Management.</t>
  </si>
  <si>
    <t>Public PC ReplacementAddition of non-personnel expenditures to replace outdated computer hardware and software. </t>
  </si>
  <si>
    <t>Addition of non-personnel expenditures for replacement of existing outdated public-use computers and technology refresh.  As recommended by the Department of IT, replacement targets computers well past their lifecycle and allows for standardized computer models that makes it more cost effective and efficient.</t>
  </si>
  <si>
    <t>100000_1713_Addition of Materials</t>
  </si>
  <si>
    <t>Addition of $250,000 in non-personnel expenditures for materials (books, e-books,databases, periodicals, materials) (GL#511014) due to increased patron demand and modernization of material types including digital library, e-books,  subscriptions and other technology based resources, as well as decreasing one-time revenue sources used to pay for databases. The baseline annual materials expense is approximately $3.0M; $2.5M is General Fund while the remaining $450k - $500k is paid by donations and other funding sources.  The Library is funding this $450k of on-going expenses with one-time revenues, annually.  The $250k increase is specifically to pay for core databases and online resources which have come increasingly popular and (e-books, audio books, streaming services) used by the public.  The one-time moneys that have funded databases in the past is decreasing annually (e-rate) and in addition these one-time funds are being redirected towards other priority needs such as addressing aging infrastructure and replacement of out-of-date / non-supported equipment (network equipment, peripheral devices, data cabling, etc).  Databases provide access to thousands of patrons who are unable to get out to a branch, or see a librarian. Databases provide basic information through digital newsstands, allow students to complete school assignments, teach people how to speak another language, help entrepreneurs start businesses, and guide people to new careers.  Databases allow for equitable access of the San Diego Public Library collection, City-wide.  With 36 library locations, the City's Library Dept's book budget is the lowest amongst the 10 largest cities in the US with a materials per capita budget of $1.82, compared to the County of San Diego which has 33 locations, a $5.2M books budget and per capita spending of $4.67.  Increasing the materials budget by $250k this year would allow us to maintain services, decrease hold times on library materials, increase patron satisfaction. Furthermore, we have been unable to add many of the new electronic resources (ie: e-books and databases) that have been developed over the past few years. An increase in materials is critical for ensuring we can, not only, maintain what we are currently offering, but also add high demand materials and resources requested by the San Diego community.   </t>
  </si>
  <si>
    <t>Addition of $250,000 materials needed to replace and add to catalog to fully shelve branches  This increase in materials is needed in order to phase in the collection due to publication cycles.</t>
  </si>
  <si>
    <t>100000_1713_Addition of Window Washing</t>
  </si>
  <si>
    <t>Addition of $578,000 in non-personnel expenditures for Central Library window washing and structural inspection of window washing equipment per CAL OSHA.  The Central Library opened its doors in October 2014 and window washing has only been done once and postponed each year since opening. Delayed window washing compromises the structural integrity, increases deterioration of rubber window seals, and adds to the breakdown of the structural building steel that is apparent on lower visible areas. Further delays in window washing additionally prevents timely inspection of water damage to structure and windows.  Window washing this year will include associated power washing of the concrete exterior of the downtown Central Library.  Multiple new construction projects on properties directly adjacent to the Library have occured in recent years and continue in the surrounding area.  Dust, dirt, and grime has accumulated on the exterior of the library building producing stains on the concrete and windows that require washing, scrubbing, and power washing.  If the annual exterior cleaning does not occur, the new building will remain dirty for patrons and visitors and deferred attention can cause permanent blemishes and discoloration.   Further delays in window washing also risk permanently staining the glass with environmental salt stains and dirt buildup.  Window washing should occur every year, but at the least every other year.  Once the equipment passes inspection, and the power washing to remove build up and stains occurs, the cost of regular window washing is estimated to decrease significantly.</t>
  </si>
  <si>
    <t>Window Washing ServicesAddition of non-personnel expenditures for Central Library window washing and associated equipment certification.</t>
  </si>
  <si>
    <t>Addition of non-personnel expenditures for Central Library window washing and associated equipment certification.</t>
  </si>
  <si>
    <t>Expenditure (Climate Action Plan)</t>
  </si>
  <si>
    <t>100000_1713_Addition of $200K GF Match</t>
  </si>
  <si>
    <t>Addition of $200K in non-personnel expenditures for General Fund donation match. With 36 library locations, the current $1.0M match provides a donation incentive which directly benefits community libraries by providing funding needed to source equipment, programming, and materials that the City is otherwise not able to provide.  The match provides much needed flexibility in support of the City’s individual communities. In response to COIVID-19, the City, through the Library, will be able to purchase additional educational and recreational e-resources, as well provide remote programming. The estimated annual materials expense is $3.0M; $2.56M is General Fund while the remaining $450K is provided by donations, and other funding sources.  The Library partially depends on the match to buy new equipment or replace aging/non-functional equipment used by the public and provide some programming options that are not possible if relied on by the General Fund programming dollars.  Increasing the $1.0M match will immediately supplement the Library's ability to provide a donation incentive and enhance service levels to patrons.  Increasing the match allows the Library to maintain databases, e-books, online resources and other digital materials and patrons will maintain access to vital sources of information, E-Books, online resources, and programming paid for by the match granting such access to thousands of patrons who are unable to get out to a branch, or see a librarian.</t>
  </si>
  <si>
    <t>Library Donation MatchAddition to the City’s General Fund library donation match limit.</t>
  </si>
  <si>
    <t>Addition of City General Fund Match for Library Donations. Increasing the match will supplement the Library's ability to provide a donation incentive and enhance service levels to patrons.</t>
  </si>
  <si>
    <t>100000_1713_Addition of Security</t>
  </si>
  <si>
    <t>CENTRAL LIBRARYAddition of $350,000 in non-personnel expense for enhancement of security services at the Central Library and branch libraries. This addition is to address the need for public safety and increased monitoring of restrooms at the Central Library location in efforts to mitigate numerous safety incidents that occur on a daily basis at the Central Library, some of which may be critically dangerous to patrons and staff. With the increasing number of incidents occurring at Central, there is a need for increasing guards who to deal with tense situations that require appropriate de-escalation so that they don't become volatile.  Increasing guards for these purposes will provide relief for Central Library Staff and Administrators who are dealing with activities consisting of, but not limited to: crimes such as larceny; social and domestic disputes; verbal and physical altercations; public disturbances; prostitution; drug possession and use; trespass; assault; and other circumstances. BRANCH LIBRARIESAdditionally this request will increase security guard coverage at key branch locations to maintain safe environments for patrons and staff. The budget increase will help to address the impacts of substance abuse and crimes occurring on City property. The Library has recently redistributed hours to the libraries experiencing the highest and most serious security incidents; however, the lack of security forces library staff to take action in unsafe situations. Additional security hours have been added at high-risk branches and larger facilities. The ideal security staffing model would include a guard for each library branch during all open days/hours. There are still branch libraries without any guards.</t>
  </si>
  <si>
    <t>Security ServicesAddition of Security Services at Central and Branch Libraries to address the need for public safety.</t>
  </si>
  <si>
    <t>Addition of security services at the Central Library and branch libraries to address increased criminal activity. The additional funding will allow the Library to provide a higher sense of security at library locations.</t>
  </si>
  <si>
    <t>Citywide Program Expenditures</t>
  </si>
  <si>
    <t>Expenditure (Other Reduction)</t>
  </si>
  <si>
    <t>100000_9912_Reduction of GASB 87 Software</t>
  </si>
  <si>
    <t>In FY 2022, the City of San Diego procured a software solution to provide a tool to track, account for and disclose lessee and lessor agreements, in accordance with Governmental Accounting Standards Board Statement No. 87 – Leases (GASB 87) as well as provide a potential tool for lease management. This adjustment is to remove the ongoing non-personnel budget of $30,000 for FY2023. The budget will be added in the Department of Finance Budget Adjustment Form #53199 for FY2023.NOTE: The amount reduced in 9912 is more than the request in DOF. The ongoing budget added in FY22 was based on an estimate. Now that the contract has been executed, the ongoing need is less.</t>
  </si>
  <si>
    <t>GASB 87 ComplianceReduction of non-personnel expenditures for software maintenance to comply with Government Accounting Standards Board (GASB) 87, which will be budgeted in the Department of Finance instead.</t>
  </si>
  <si>
    <t>Reduction of GASB 87 software maintenance expense. To comply with GASB 87, budget was added to Citywide Program Expenditures in FY 2022 to track, account for, and disclose lessee and lessor agreements.The budget for this ongoing expense will be reduced in Citywide and added in the Department of Finance.</t>
  </si>
  <si>
    <t>Commission on Police Practices</t>
  </si>
  <si>
    <t>100000_1216_Addition of Legal Services Contract</t>
  </si>
  <si>
    <t>Addition of one-time non-personnel expenditures (NPE) in the amount of $180,000 to support the Commission in meeting the city mandate. In accordance with Charter section 41.2, the Commission must retain its own legal counsel, independent of the City Attorney, for legal support and advice in carrying out the Commission’s duties and actions. The Commission intends to hire a full-time City employee to serve as General Counsel to the Commission, once the City Council formally appoints Commission members and approved Commission rules and procedures. Until the General Counsel is hired, the Commission intends to continue contracting an outside legal firm on an as-needed basis. The contract expenditure will be offset by the reduction of the general counsel position for six months in FY23 for a savings of $79,132. The Commission also intends to maintain a contract with outside counsel for use on an ongoing, as-needed basis once the General Counsel is hired and at the discretion of the General Counsel, the Commission, or its Executive Director.</t>
  </si>
  <si>
    <t>Legal CounselReduction of one-time personnel and addition of non-personnel expenditures to retain independent legal counsel. </t>
  </si>
  <si>
    <t>Addition of one-time non-personnel expenditures in the amount of $180,000 for a legal services contract to support the Commission in meeting the city mandate to retain independent legal counsel. This will be offset with the reduction of the general counsel position for six months of FY23. </t>
  </si>
  <si>
    <t>100000_1613_Addition of Property Agent in Muncipal Asset Svc</t>
  </si>
  <si>
    <t>Addition of 1.00 Property Agent Position in the Municipal Assets Section.  To support office of the future and return to work to optimize the office portfolio, this is consistent with Audit recommendation that the office portfolio be managed by DREAM as the lead to support the office needs of all 11,000 employees citywide.</t>
  </si>
  <si>
    <t>Municipal Assets ServicesAddition of 2.00 Property Agent to support the City's office space portfolio.</t>
  </si>
  <si>
    <t>Addition of 1.00 Property Agent to support the office space portfolio in the Municipal Assets Section.</t>
  </si>
  <si>
    <t>100000_1613_Addition of Property Agent -Lease Administration</t>
  </si>
  <si>
    <t>Addition of 1.00 Property Agent in Lease Administration - Assist with clearing backlog of holdovers, rent reviews and inspections - per City Audit report going to Council in February.  Currently 25% of our real estate agreements are on holdover. A holdover occurs when a tenant continues to occupy and use the leased premises after the agreement term ends. If the landowner continues to accept rent payments, the holdover tenant can continue to legally occupy the premises. If holdover occurs, and if a new lease is not negotiated, the agreement’s terms still remain in effect. Some leases stipulate that such holding over may revert to a month-to-month tenancy, often at a higher rent.This request is responsive to City Auditor's Lease Holdover and Renewal Audit, Finding #1 - Recommendation #5. Finding #1 - The City has a much higher share of tenants in holdover than other jurisdictions, which may be leading to foregone revenue for the City and the persistence of outdated contract provisions. Recommendation #5: To ensure DREAM has the necessary staffing capacity to meet service demand and performance targets, DREAM should perform a staffing analysis to re-evaluate its staffing levels needed for addressing the high number of holdovers and performing its lease management practices.  If additional resources are needed to address the findings and recommendations from these audits, DREAM should request additional resources accordingly.DREAM has confirmed the current staffing levels are not adequate to support the backlog of holdover leases and lease management. The City Auditor benchmarked the leases per property agent and found City of SD agents manage 114 leases per agent compared to other jurisdictions ranging from 14-67 per agent. By adding these additional agents it will allow DREAM to allocate a more manageable number of leases per agent and provide the ability to address the backlog.</t>
  </si>
  <si>
    <t>Addition of 1.00 Property Agent (1 of 3) in Lease Administration section to assist with backlog of holdovers, rent reviews and inspections.</t>
  </si>
  <si>
    <t>Addition of 1.00 Property Agent (2 of 3) in Lease Administration section to assist with backlog of holdovers, rent reviews and inspections.</t>
  </si>
  <si>
    <t>Addition of 1.00 Property Agent (3 of 3) in Lease Administration section to assist with backlog of holdovers, rent reviews and inspections</t>
  </si>
  <si>
    <t>City Treasurer</t>
  </si>
  <si>
    <t>100000_1516_Addition of EDP NPE Investments</t>
  </si>
  <si>
    <t>Addition of non-personnel expenditures in the amount of $5K will fund EDP Services (512169) related to incremental annual increase for Sympro, accounting software used by the Investments Division. </t>
  </si>
  <si>
    <t>Software Cost IncreasesAddition of non-personnel expenditures to support cost increases in the investments accounting software.</t>
  </si>
  <si>
    <t>Addition of non-personnel expenditures to support contract services associated with Treasury Investments (Sympro).</t>
  </si>
  <si>
    <t>100000_1613_Addition of Supervising Property Specialist</t>
  </si>
  <si>
    <t>Addition of 1.00 FTE Supervising Property Specialist in Valuation section - In-House appraisals have increased exponentially due to budget cuts and are required for every agreement approved by Council and for rent reviews - also covered in the holdover and acquisitions audits</t>
  </si>
  <si>
    <t>Appraisal ValuationAddition of 1.00 Supervising Property Specialist to support property appraisal requests.</t>
  </si>
  <si>
    <t>Addition of 1.00 Supervising Property Specialist in the Valuation Section to support appraisal requests</t>
  </si>
  <si>
    <t>100000_1613_Addition of Program Manager</t>
  </si>
  <si>
    <t>Addition of 1.00 FTE Program Manager position in Department Management - This position was approved and filled in FY22. This position is needed due to the financial complexities of the department, support of key upcoming citywide projects and need for oversight of revenue projections(75% of position is funded by the General Fund.  The other 25% is funded by Airports.)Adjusted this to 1 FTE, and add revenue to offset 25% of it GL 424071, Reimbursement between Funds.</t>
  </si>
  <si>
    <t>Fiscal and Records ManagerAddition of 1.00 Program Manager and revenue to provide financial oversight in the department. The revenue is associated with the cost allocation of the position expenditures to the non-general fund in the department.</t>
  </si>
  <si>
    <t>Addition of 1.00 Program Manager in Department Management to provide financial oversight.</t>
  </si>
  <si>
    <t>Department of Finance</t>
  </si>
  <si>
    <t>100000_1517_GASB 87 Ongoing Costs</t>
  </si>
  <si>
    <t>The City of San Diego has procured a software solution to track, account for, and disclose lessee and lessor agreements, in accordance with Government Accounting Standards Board (GASB) Statement No. 87 - Leases which requires ongoing software maintenance expenditures to remain functional.  These costs had previously been budgeted within the Citywide Expenditures Department but expenses have occurred within the Department of Finance.  This adjustment is to align the budget with the expenses.  A corresponding reduction in budget is entered within the Citywide Expenditures Department.</t>
  </si>
  <si>
    <t>GASB 87 Software MaintenanceAddition of ongoing non-personnel expenditures for software maintenance to comply with Government Accounting Standards Board (GASB) issued statement No. 87 to track, account for, and disclose lessee and lessor agreements.</t>
  </si>
  <si>
    <t>The Government Accounting Standards Board (GASB) issued statement No. 87 - Leases that went into effect in Fiscal Year 2022.  The City has procured software to track, account for, and disclose lessee and lessor agreements and ongoing software maintenance costs are required to maintain compliance.</t>
  </si>
  <si>
    <t>Community Parks I</t>
  </si>
  <si>
    <t>100000_171412_8b. NF MBHS Tennis Courts Joint Use</t>
  </si>
  <si>
    <t>Addition of 0.50 FTE Grounds Maintenance Worker II and associated non-personnel expenditures related to maintain and support the Mission Bay High School Tennis Court Joint Use Facility. Maintenance responsibilities for this facility are anticipated to begin in July 2022. NPE will consist of janitorial cleaning supplies, unclassified material and supplies, security services and laundry services. This position will require a Ford Ranger or compact truck for removal of trash and transportation of staff, materials and tools.</t>
  </si>
  <si>
    <t>New Facility - Mission Bay High School Joint Use Tennis CourtsAddition of 0.50 FTE Grounds Maintenance Worker II and non-personnel expenditures to support the maintenance and operations of the Mission Bay Tennis Court Joint Use Facility. </t>
  </si>
  <si>
    <t>New Facility - Mission Bay Tennis Courts Joint Use (CD 2). This adjustment includes the addition of 0.50 Grounds Maintenance Worker II and associated non-personnel expenditures to support the maintenance and operations of the Mission Bay Tennis Court Joint Use Facility.</t>
  </si>
  <si>
    <t>Community Parks II</t>
  </si>
  <si>
    <t>100000_171413_1. Non Standard Hourly Maintain</t>
  </si>
  <si>
    <t>Funding allocated according to a zero-based annual review of hourly funding requirements</t>
  </si>
  <si>
    <t>100000_171414_1.Non-Standard Hour-Existing Service Level</t>
  </si>
  <si>
    <t>Funding allocated according to a zero-based annual review of hourly funding requirements. </t>
  </si>
  <si>
    <t>100000_1611_Sidewalk Vending</t>
  </si>
  <si>
    <t>This adjustment includes the addition of 5.00 FTE(s) positions (1.00 Program Manager, 1.00 Senior Zoning Investigator, 2.00 Zoning Investigators, and 1.00 Administrative Aide II) in CED to provide enforcement of the City's proposed sidewalk vending ordinance.</t>
  </si>
  <si>
    <t>Sidewalk Vending OrdinanceAddition of 5.00 FTE positions and associated non-personnel expenditures to provide enforcement of the City's proposed sidewalk vending ordinance.</t>
  </si>
  <si>
    <t>Addition of 5.00 FTE positions and associated non-personnel expenditures to provide enforcement of the City's proposed sidewalk vending ordinance. If not funded, enforcement of an established sidewalk vending ordinance could be delayed or affect the response times to other enforcement complaints.</t>
  </si>
  <si>
    <t>Administrative Services</t>
  </si>
  <si>
    <t>100000_171411_11. FY22 Supplemental Positions</t>
  </si>
  <si>
    <t>Addition of 1.00 Assistant Department Director, 2.00 Program Managers, 1.00 Senior Management Analyst, 1.00 Supervising Recreation Specialists, 2.00 Recreation Specialists, and 1.00 Clerical Assistant II and total expenditures of $947,751 in the Administrative Services Division to support supplemental positions added in FY22. 1.00 Program Manager is for Fiscal Operations, to oversee the Department overall OM and CIP Budget process and monitoring. 1.00 Program Manager will oversee the division Asset Management Team and CIP group. The Supv Rec Spec and 2.00 Rec Spec will work on recreation program equity. 1.00 Sr Management Analyst is being added to CIP team to help facilitate increased grant funds and opportunity's.  1.00 Clerical Assistant is in Training Division working on assisting division with trainings, and needed clerical assistance.  The 1.00 Asst. Department Director will oversee 3 divisions within the department, AS, CPI and CPII, for better span of control within the Department</t>
  </si>
  <si>
    <t>Addition of 1.00 Assistant Department Director, 1.00 Assistant Deputy Director, 2.00 Program Managers, 1.00 Supervising Management Analyst, 1.00 Senior Management Analyst, 1.00 Senior Planner, 1.00 Supervising Recreation Specialists, 2.00 Recreation Specialists, 1.00 Recreation Specialist (Aquatics), 1.00 Center Director 1, 6.00 Park Rangers and 1.00 Clerical Assistant II to support supplemental positions added in FY22.</t>
  </si>
  <si>
    <t>Public Utilities</t>
  </si>
  <si>
    <t>100000_200020_City Services Billed</t>
  </si>
  <si>
    <t>Adjustment to City services billed of $2000,000 for lake staff that charge the general fund for recreation services. Because these staff do not live in the general fund, adjustments to their salaries are not included in PEP automatically. This adjustment is expected to increase city services billed to the pay levels included in the FY 2022 Budget based on analysis prepared for the 2022 mid-year.</t>
  </si>
  <si>
    <t>Reservoir RecreationAddition of non-personnel expenditures to support recreation staff charges.</t>
  </si>
  <si>
    <t>Addition of non-personnel expenditures to support recreation staff charges to reflect prior year pay increases not automatically calculated in the budget.</t>
  </si>
  <si>
    <t>100000_171413_11. ADD FY22 Supplemental Adds</t>
  </si>
  <si>
    <t>Funding of 1.00 Recreation Specialist (Aquatics) and 1.00 Recreation Center Director I in the Community Parks II Division. The Recreation Specialist position assists with Aquatics recruiting efforts and the coordination of the Portable Pool Program. It also creates recreational programs that serve to train, prepare and recruit those interested in Aquatics positions, developing career paths for youth as aquatics programming and drowning prevention outreach programs serve as a foundation for building skills needed to be a lifeguard.The Recreation Center Director I position is responsible for oversight of the San Ysidro Teen Center, the historic building that was once the San Ysidro Library. It will function as a dedicated space for teens to use in the afternoons for multi-purpose activities and teen programming.</t>
  </si>
  <si>
    <t>Facility (Annualization)</t>
  </si>
  <si>
    <t>100000_171412_8c. NF Wagenheim Joint Use</t>
  </si>
  <si>
    <t>Addition of 0.22 FTE Grounds Maintenance Worker II and associated non-personnel expenditures related to maintain and support a 4.5 acre park. This park is anticipated to open in November 2022. Therefore, 0.17 FTE Grounds Maintenance Worker II will be annualized for a total addition of 0.50 FTE Grounds Maintenance Worker II once the park is fully online. NPE will consist of janitorial cleaning supplies, soil and conditioners, trash containers, small tools, low value assets, unclassified material and supplies, security services, laundry services, water and electric utility costs, etc. This position will require a Ford Ranger or compact truck for removal of trash and transportation of staff, materials and tools.</t>
  </si>
  <si>
    <t>New Facility – Wagenheim Middle School Joint UseAddition of 0.22 FTE Grounds Maintenance Worker II and non-personnel expenditures to support the maintenance and operations of the Wagenheim Middle School Joint Use. </t>
  </si>
  <si>
    <t>New Facility - Wagenheim Middle School Joint Use (CD 6). This adjustment includes the addition of 0.50 Grounds Maintenance Worker II and associated non-personnel expenditures to support the maintenance and operations of the Wagenheim Middle School Joint Use park.</t>
  </si>
  <si>
    <t>100000_171412_8d.NF Taft Joint Use</t>
  </si>
  <si>
    <t>Addition of 0.29 FTE Grounds Maintenance Worker II and associated non-personnel expenditures related to maintain and support a 5.90 acre park. This park is anticipated to open in December 2022. Therefore, 0.21 FTE Grounds Maintenance Worker II will be annualized for a total addition of 0.50 FTE Grounds Maintenance Worker II once the park is fully online. NPE will consist of janitorial cleaning supplies, soil and conditioners, trash containers, small tools, low value assets, unclassified material and supplies, security services, laundry services, water and electric utility costs, etc. This position will require a Ford Ranger or compact truck for removal of trash and transportation of staff, materials and tools.</t>
  </si>
  <si>
    <t>New Facility – Taft Middle School Joint UseAddition of 0.29 FTE Grounds Maintenance Worker II and non-personnel expenditures to support the maintenance and operations of the Taft Middle School Joint Use.</t>
  </si>
  <si>
    <t>New Facility - Taft Middle School Joint Use (CD 7). This adjustment includes the addition of 0.50 Grounds Maintenance Worker II and associated non-personnel expednitures to support the maintenance and operations of the Taft Middle School Joint Use park. </t>
  </si>
  <si>
    <t>100000_171412_8e. NF Salk Neighborhood Park</t>
  </si>
  <si>
    <t>Addition of 0.34 FTE Grounds Maintenance Worker II and associated non-personnel expenditures related to maintain and support a 6.10 acre park. This park is anticipated to open in December 2022. Therefore, 0.42 FTE Grounds Maintenance Worker II will be annualized for a total addition of 1.00 FTE Grounds Maintenance Worker II once the park is fully online. NPE will consist of janitorial cleaning supplies, soil and conditioners, trash containers, small tools, low value assets, unclassified material and supplies, laundry services, water and electric utility costs, etc. This position will require a Ford Ranger or compact truck for removal of trash and transportation of staff, materials and tools.</t>
  </si>
  <si>
    <t>New Facility – Salk Neighborhood ParkAddition of 0.34 FTE Grounds Maintenance Worker II and non-personnel expenditures to support the maintenance and operations of the Salk Middle School Joint Use.</t>
  </si>
  <si>
    <t>New Facility - Salk Neighborhood Park (CD 6). This adjustment includes the addition of 1.00 Grounds Maintenance Worker II and associated non-personnel expenditures to support the maintenance and operations of the Salk Neighborhood Park.</t>
  </si>
  <si>
    <t>100000_171411_12. Rec Programming Audit Recommendation Adds</t>
  </si>
  <si>
    <t>Addition of staffing, 5.00 FTE Positions to address Audit Recommendations on Recreation Programming Equity throughout the City Additional staffing and non-personnel expenditures will help create the desired data-driven organization to ensure a formalized approach for obtaining recreation programming feedback from the community at-large to address recreation programming equity.</t>
  </si>
  <si>
    <t>Recreation Programming Audit RecommendationsAddition of 5.00 FTE positions and non-personnel expenditure to support Recreation Programming Equity throughout the Parks System.</t>
  </si>
  <si>
    <t>Addition of 5.00 FTE Positions and non-personnel expenditures to support Recreation Programming Equity throughout the Parks System.</t>
  </si>
  <si>
    <t>100000_200020_WPD User Fee Increase Reservoirs</t>
  </si>
  <si>
    <t>Revised Revenue  Addition of on-going revenue of $440,929  to reflect revised Lakes and Recreation Program user fee revenue projections per the General Fund comprehensive user fee study.</t>
  </si>
  <si>
    <t>Revised RevenueAdjustment to reflect revised revenue projections for the General Fund Lakes Program.</t>
  </si>
  <si>
    <t>Adjustment to reflect revised revenue projections related to Lakes and Recreation Program user fee revenue projections per the General Fund comprehensive user fee study.</t>
  </si>
  <si>
    <t>100000_171412_1.Non Standard Hours (Existing)</t>
  </si>
  <si>
    <t>Economic Development</t>
  </si>
  <si>
    <t>100000_1316_Connect2Careers</t>
  </si>
  <si>
    <t>Connect2Careers (C2C) is in partnership with the Workforce Partnership and the City of San Diego to support opportunity youth employment. Through each program, SDWP works directly with young adults ages 16-24 who are not working and not in school, to develop and support their career goals through work-readiness training, case management, job coaching and paid work experiences. Approved by Shirley Reid, Supervising Management Analyst 1/11/2022.</t>
  </si>
  <si>
    <t>Connect 2 CareersAddition of non-personnel expenditures associated to Connect2Careers.</t>
  </si>
  <si>
    <t>Addition of non-personnel expenditures associated with Connect2Careers to support opportunity youth employment. This program works directly with young adults ages 16-24 who are not working and not in school, to develop and support their career goals through work-readiness training, case management, job coaching and paid work experiences.</t>
  </si>
  <si>
    <t>100000_1316_Maintain SBEP</t>
  </si>
  <si>
    <t>Restoration and enhancement of SBEP (small business enhancement program) with a focus on investments in communities of concern.  Expenses may include grant programs for businesses in communities of concern, to include building a website, hanging banners, programming special events, or creating/updating business directories; Restoration of the storefront improvement program and BID support for increasing focus on businesses and driving increased flexibility when they need it most.Approved by Shirley Reid, Supervising Management Analyst 1/11/2022.</t>
  </si>
  <si>
    <t>Small Business Enhancement ProgramAddition of non-personnel expenditures for the restoration and enhancement of the Small Business Enhancement Program with a focus on investments in communities of concern.</t>
  </si>
  <si>
    <t>Addition of non-personnel expenditures for the restoration and enhancement of the Small Business Enhancement Program with a focus on investments in communities of concern.</t>
  </si>
  <si>
    <t>Open Space</t>
  </si>
  <si>
    <t>100000_171415_11. Add  FY22 Supplemental Add 1.00 Park Range</t>
  </si>
  <si>
    <t>Funding of 1.00 Park Ranger in the Open Space Division (would replace the eliminated positions from the previous budget reduction).</t>
  </si>
  <si>
    <t>100000_1211_Addition of 2.00 Victim Srvc Coordinator</t>
  </si>
  <si>
    <t>Budget adjustment requested for the addition of 2.00 Victim Services Coordinators and one-time associated non-personnel expenditures to support the Family Justice Center (FJC) also known as Your Safe Place (YSP) by working in mobile clinics providing legal and social services. VSCs work with clients harmed by domestic violence, sexual assault, sex trafficking, intra-family violence, and elder or dependent adult abuse by conducting comprehensive needs assessments, developing individualized safety plans, providing direct services to clients, coordinating client services with community partners, and handle all follow-up case management. VSCs act as confidential advocates for clients, assisting during domestic violence and sexual assault forensic examinations, and interactions with prosecutors, law enforcement, the courts and other agencies. Currently, VSCs provide these services on-site at YSP.  To remove service barriers in outlying areas and for vulnerable populations in San Diego, the YSP has applied for renewed grant funding to support a VSC position in its outreach efforts. If awarded, under the grant, a VSC, together with a pro bono lawyer, will deploy into the community and serve clients at mobile clinics. This outreach team will provide safety planning and services to remote, often marginalized, victims. These mobile clinics will eliminate barriers and increase access to safety and support. The associated non-personnel expenditure is a one-time expense in office supplies for the initial set-up.</t>
  </si>
  <si>
    <t>Family Justice Center Victim Services CoordinatorsAddition of 2.00 Victim Services Coordinators and associated one-time associated non-personnel expenditures to support the Family Justice Center.</t>
  </si>
  <si>
    <t>Addition of 2.00 Victim Services Coordinators and associated one-time non-personnel expenditure will support the Family Justice Center to provide increase access to safety and support services to its clients in the community. Victim Services Coordinators work with clients harmed by domestic violence, sexual assault, sex trafficking, intra-family violence, and elder or dependent adult abuse.</t>
  </si>
  <si>
    <t>100000_1211_DOF Adjustments to Pay-In-Lieu</t>
  </si>
  <si>
    <t>100000_1211_Addition of 1.00 Assist for Comm Outreach FJC</t>
  </si>
  <si>
    <t>Budget adjustment is requested for an addition of 1.00 Assistant for Community Outreach and one-time associated non-personnel expenditures to support the Family Justice Center (FJC), also known as Your Safe Place (YSP). The Family Justice Center provides safety planning and services to those harmed by domestic violence, sexual assault, sex trafficking, intra-family violence, and elder or dependent adult abuse. Currently, YSP has no positions to assist with grant support or marketing efforts. State and federal governments regularly provide grant opportunities, and these grant applications require significant data and financial collection, research, written presentations, and budget preparation, often totaling hundreds of pages. YSP has no one position responsible for investigating, applying for, managing or maintaining compliance for grants. An Assistant for Community Outreach will be able to seek grant funds to support and expand YSP’s services. Additionally, YSP does not have personnel to develop and distribute traditional written marketing materials, digital materials or social media. An Assistant for Community Outreach will allow YSP to seek funding to support itself, as well as implement a marketing program to increase its visibility and outreach throughout San Diego. The associated non-personnel expenditure is a one-time expense in office supplies for the initial set-up.</t>
  </si>
  <si>
    <t>Community Outreach for the Family Justice CenterAddition of 1.00 Assistant for Community Outreach associated and one-time non-personnel expenditures to support the Family Justice Center.</t>
  </si>
  <si>
    <t>Addition of 1.00 Assistant for Community Outreach and associated one-time non-personnel expenditure to support the Family Justice Center and its effort to seek grant funding and build awareness for its services. The Assistant for Community Outreach will oversee the center's grant and marketing efforts and allow the center's leadership to focus on strategic development.</t>
  </si>
  <si>
    <t>100000_1211_Addition of 1.00 Deputy City Attorney GVRO</t>
  </si>
  <si>
    <t>Budget adjustment requested for an addition of 1.00 Deputy City Attorney (DCA) and associated one-time and ongoing non-personnel expenditures to support the Criminal Division under the Gun Violence Restraining Orders (GVRO) training grant. If the grant is received, it is expected half of 1.00 Deputy City Attorney position's salary and fringe will be paid by the GVRO training grant. A DCA is a necessary legal advocate for the City of San Diego, representing the San Diego Police Department, to obtain valid Gun Violence Restraining Orders (GVROs) as well as provide statewide training to law enforcement and their legal representatives. GVROs are court orders that prohibiting individuals who are a danger to themselves or others from possessing, owning, or obtaining a firearm or ammunition. The additional DCA will evaluate police cases, incident reports, and investigation reports submitted by SDPD to make a legal determination to petition the court for a GVRO. The DCA will regularly advise SDPD personnel, at various times of the day and night, in obtaining GVROs and search warrants. When sufficient evidence exists the DCA must ensure that court documents are prepared accurately and filed timely. When Temporary or Emergency GVROs are issued, the Deputy must appear in court for these time sensitive matters. The DCA may subpoena witnesses and will conduct evidentiary hearings to seek permanent GVROs in the Superior Court. When permanent orders are granted by the court, the DCA must continue to monitor cases that are close to expiration, assessing whether law enforcement should petition the court for a renewal to extend the order. Part of the renewal assessment includes investigating all police contacts or medical calls for service involving the restrained party. The DCA will become part of the current training team and provide ongoing training to all of the officers and sergeants in each of the SDPD divisions about GVRO law, the court process, and what to do once an order is granted. The GVRO law enforcement training may also require the DCA to travel throughout the County of San Diego and State of California to provide training to other law enforcement agencies and their legal representatives. Since the inception of the CAO’s GVRO program in 2017, the volume of cases submitted for GVRO review has sharply increased. The higher volume of time sensitive matters to be reviewed and processed, in addition to the increase in court appearances, cannot be done without an additional DCA. The associated non-personnel expenditure is a one-time expense in office supplies and ongoing tuition reimbursement. Under the terms of the City’s Memorandum of Understanding with the DCAA, the City reimburses each Deputy City Attorney up to $2,000 per fiscal year for attending Continuing Legal Education, seminars, training and other educational and professional development events to maintain and enhance job-related skills or knowledge, and to purchase electronic equipment for remote work, such as computers or printers.</t>
  </si>
  <si>
    <t>Support for the Gun Violence Restraining OrderAddition of 1.00 Deputy City Attorney and associated one-time and ongoing non-personnel expenditures to support the Gun Violence Retraining Orders (GVRO) training grant.</t>
  </si>
  <si>
    <t>Addition of 1.00 Deputy City Attorney and associated one-time and ongoing non-personnel expenditure to support the Criminal Division under the new Gun Violence Restraining Orders (GVRO) training grant. The additional Deputy City Attorney will evaluate police cases, incident reports, and investigation reports submitted by SDPD to make a legal determination to petition the court for a GVRO to remove firearms from dangerous individuals.</t>
  </si>
  <si>
    <t>Stormwater</t>
  </si>
  <si>
    <t>100000_2114_Stormwater Education and Outreach</t>
  </si>
  <si>
    <t>Addition of one-time NPE of $1.0M to comply with Stormwater Audit Recommendation #6 to educate stakeholders on the importance and valuation of Stormwater, 1.00 FTE (1.00 Program Manager), and ongoing non-personnel expense of $280K annually in contracted services to develop Think Blue education programs required by the Municipal Stormwater Permit (MS4 Permit), such as Stormwater basics, bacteria issues and prevention, over-irrigation runoff and proper maintenance of trash storage areas.  These will promote and encourage behavior change among San Diegans to assist with pollution prevention, to keep our water and beaches clean.  The MS4 Permit and Jurisdictional Runoff Management Program (JRMP) require Stormwater education and outreach.  These campaigns may include webpage updates, social media posts, videos, advertisements, collaterals, event sponsorships/booths, and other outreach avenues. If this work is not funded, the Stormwater Department’s current backlog of critical and failing assets will continue to grow resulting in: neighborhood flooding, impacts to transportation and mobility due to sinkholes and other issues, increase in claims and litigation, possible safety issues, and the potential for fines and penalties associated with violations and missed regulatory requirements. Request also includes $6K in one-time non-personnel expense for computers for the added staff.</t>
  </si>
  <si>
    <t xml:space="preserve">Stormwater Education and OutreachAddition of 1.00 Program Manager and non-personnel expenditures to support education and outreach programs. </t>
  </si>
  <si>
    <t>Addition of 1.00 Program Manager and non-personnel expense to support required education and outreach mandated by the Municipal Stormwater Permit and Jurisdictional Runoff Management Program.</t>
  </si>
  <si>
    <t>100000_1619_GIS Support</t>
  </si>
  <si>
    <t>This adjustment includes the reduction of (1.00) vacant Principal Engineering Aide and the addition of 1.00 GIS Analyst IV to align with the needs of the Department more closely. The GISA IV would coordinate and oversee the acquisition and implementation of numerous GIS applications and systems for departmental, citywide, and public use. Additionally, the GISA IV would manage the operations around the maintenance of dozens of complex spatial databases, layers, and web environments. The Planning Department has a heavy reliance on GIS and this position would ensure the greatest use of the technology to inform the decision-making process by processing specialized analysis and statistical reports and maps and applications. The expansion of GIS technology has placed an incredible demand on the City and the Department. This position would navigate the complex nature of the technology and deliver to the department solutions, strategies and plans to leverage GIS by collaborating with staff, management, external departments, and consultants.</t>
  </si>
  <si>
    <t>Geographical Information System (GIS) SupportAddition of 1.00 Geographic Information System Analyst 4 to support GIS systems and applications.</t>
  </si>
  <si>
    <t>Addition of 1.00 GIS Analyst IV to support GIS systems and applications, offset by the reduction of a vacant Principal Engineering Aide.</t>
  </si>
  <si>
    <t>100000_2114_CIP Program Ramp Up for WIFIA &amp; RWQCB Compliance</t>
  </si>
  <si>
    <t>CIP Planning &amp;amp; Management - Program is responsible for planning  and managing CIP projects that address failed Stormwater assets that protect against flooding; infrastructure to address the City's regulatory and water quality requirements; projects needed for Stormwater harvesting; and mitigation projects required to compensate for activities that impact wetlands. Currently, the program has 1.00 Sr Engineer-Civil and 1.00 Associate Engineer-Civil. Due to the expected ramp-up of CIP projects that must be delivered to meet regulatory milestones and the backlog of failed storm drain pipes (an average of $120M/year of CIP projects must be designed and implemented for the 5-year, $600M WIFIA financing plan), the program needs additional FTEs and funding to match the growing number of projects to be studied, planned and initiated annually and address the community engagement and input needed on CIP projects to meet the City's climate change, equity and stakeholder involvement goals.  In addition, staff is needed to review 70+ design plans per year for treatment control best management practices (BMPs) that come from the Public Works Dept.FY23: 1.00 Senior Civil Engineer, 4.00 Associate Engineer - Civil, 2.00 Assistant Engineer-Civil, 2.00 Geographic Information Systems Analyst 2, 1.00 Principal Engineering Aide, 1.00 Associate Procurement Contracting Officer, 1.00 Student Engineer, 1.00 Supervising Management Analyst,1.00 Association Management Analyst, 1.00 Account Clerk, one-time NPE $5.0M Watershed Master Planning (WMP) Consulting, $100K BMP Design Manual consultant, $119K for 4X4 SUV and sedan, $50K for IT equipment; ongoing NPE $1.9M for Project Management (PM) consulting, $100K TCBMP consulting, $52K grant consulting.Consequence of not funding: Increased risk of failing to meet regulatory deadlines required by the MS4 permit and TMDLs; risk of not meeting CMP audit requirements, risk of flooding and life safety of citizens due to not meeting mitigation requirements to perform maintenance and repair of flood control assets. In addition, without adequate review of projects, treatment control BMPs can potentially put the City at risk for regulatory compliance issues with the MS4 Permit, including TMDL compliance.</t>
  </si>
  <si>
    <t>Capital Improvements Program Ramp UpAddition of 15.00 FTE positions and non-personnel expenditures to address Capital Improvements Program projects to meet regulatory requirements and address backlog of failed storm drain pipes.</t>
  </si>
  <si>
    <t>Addition of 15.00 FTE and non-personnel expense to support the capital projects ramp up for Water Infrastructure Finance and Innovation Act and Regional Water Quality Control Board Compliance.</t>
  </si>
  <si>
    <t>100000_2114_Street Sweep Efficiency &amp; Expansion - Audit Resp</t>
  </si>
  <si>
    <t>Water Quality Improvement Plan related tasks to provide 6,000 miles of additional street sweeping, sweeping of existing bike paths and planned new FY23 bike paths, and the conversion of 40 existing, non-posted street sweeping routes to posted routes. The additional sweeping complies with the results of the FY21 Street Sweeping Audit. The 40 new routes will be in areas with increased levels of sediment and pollutants as well as high priority watersheds. This request assumes an increase in the Street Sweeping parking bail amount from $52.50 to $63.00 in FY23.Street Sweeping to include 7.00 FTE  (1.00 Public Works Superintendent, 3.00 Motor Sweeper Operators, 2.00 Utility Worker II, 1,00 Heavy Truck Driver II). One-time NPE of $1.5M  for equipment:2 sweepers, 1 Roll-Off truck for Sweeper bins, 2 F450 trucks and $52K for IT equipment. Consequence if not funded: potential noncompliance with Municipal Stormwater Permit and all existing cycle tracks would not be swept.40 New Street Sweeping Routes include 3.00 FTE (1.00 Parking Enforcement Supervisor, 2.00 Parking Enforcement Officer 1), one-time NPE of $2.9M to post signage on the new routes, one -time NPE $214K for 6 electric vehicles and $10K for IT equipment.Revenue from the bail increase assumes net increase of $10.50 per citation on 102,150 cites issued annually for existing routes = $1.1MRevenue from 40 new routes assumes 5.00 PEOs (+ 1.00 Parking Enforcement Supervisor), each PEO issuing 9,200 citations and the PEO Supervisor issuing 3,067 annually, at $50.50 revenue per citation ($63 less $12.5 State surcharge) for $1.1MItem also adds back to the baseline operating budget $169,000 of NPE budget that was reduced during the FY21 budget reduction process. This request is needed in FY23 and will be on-going. The addition of budget will be used to implement the Street Sweeping Route Optimization Task Order. This task order assists with the review of new routes Citywide. If this budget request is not funded, street sweeping will not have the ability to prioritize and add new routes as new residential developments are integrated and accepted by the City (including the FY21 Street Sweeping Audit).</t>
  </si>
  <si>
    <t xml:space="preserve">Street Sweep ExpansionAddition of 10.00 FTE positions, non-personnel expenditures, and revenue to expand street sweeping, sweep bike paths, and add posted routes to comply with the Municipal Stormwater Permit. </t>
  </si>
  <si>
    <t>Addition of 10.00 FTE, non-personnel expense and revenue to support street sweeping efficiency and expansion for compliance with the Municipal Stormwater Permit.</t>
  </si>
  <si>
    <t>Facilities Services</t>
  </si>
  <si>
    <t>100000_2113_2.Add  Position and NPE for Preventative Maint.</t>
  </si>
  <si>
    <t>Addition of 1.00 Program Coordinator to oversee Facilities Work Control Section, which will be focused on the establishment and maintenance of a Preventative Maintenance Program and Asset Management Plan in the SAP/EAM system.   Position will oversee all IT aspects for the division including input and output of data into SAP/EAM, addition of modules to better track preventative maintenance, and monitoring SAP/EAM to ensure that the division is meeting PM expectations.Addition of NPE in the amount of $3,910 is associated with increased staff to support the Facilities Work Control Section Preventative Maintenance Program. </t>
  </si>
  <si>
    <t>Addition of Program CoordinatorAddition of 1.00 Program Coordinator and non-personnel expenditures to support the Facilities Enterprise Asset Management Program and the Facilities Work Control Section Preventative Maintenance Program. </t>
  </si>
  <si>
    <t>Addition of 1.00 Program Coordinator to support the Facilities EAM Program and Asset Management Plan and addition of Non Personnel Expense associated with 1.00 FTE for the Facilities Work Control Section Preventative Maintenance Program.</t>
  </si>
  <si>
    <t>100000_1912_Swift Water / Cliff Rescue Training</t>
  </si>
  <si>
    <t>This budget request is for the restoration of Swift Water/Cliff Rescue Training that was reduced in the FY21 Adopted Budget. At the time the FY21 reduction was proposed, the Department planned to satisfy the certification requirement by conducting in-service training and seeking a different boating certification to be conducted by a third party provider understanding that the cost would be cheaper. The training was studied and found to be not relevant and more costly. For this reason, in addition to changes to the State flood requirements with the California State Fire Marshall, a restoration of this reduction is needed. A 40 hour a year refresher training is required to maintain and comply with State certifications. The training is scheduled to be conducted before the San Diego rainy season to ensure all rescuers are well trained, certified, and up to date with state and national safety standards before Swiftwater rescue activity starts in the county.  This training is run like an actual flood incident and is safely conducted in controlled realistic conditions. This training has been designed to also include SDFD TRT members. Due to extreme and perpetual drought conditions, finding safe realistic waterflow that mirrors San Diego flood conditions in California is difficult.  The current practice of traveling to a river that has good safe access to flood like conditions has been found to be the most safe, cost effective, and efficient way to conduct this training. Funding of this request is needed due to increased extreme conditions generating hazardous flooding and swift water rescues in the San Diego region as well as State Flood requirements with California State Fire Marshal changes. The impact of not funding this request will compromise maintaining the required state certifications.</t>
  </si>
  <si>
    <t>Swift Water and Cliff Rescue TrainingAddition of non-personnel expenditures for the restoration of Swift Water Rescue Team and Cliff Rescue Instructor Training.</t>
  </si>
  <si>
    <t>Addition in non-personnel expenditures to provide Swift Water Rescue Team (SRT) and Cliff Rescue Instructor Training.</t>
  </si>
  <si>
    <t>100000_1912_Wellness Physical Exams</t>
  </si>
  <si>
    <t>Addition of non-personnel expenditures related to the contractual increase with San Diego Sports Medicine, which is among the department's largest contracts, for firefighter physical exams. In FY20, a Wellness RFP was awarded and as a result, an additional $306,849 (plus 5% escalator each year) was funded in FY21. This adjustment, as a result of the annual contract escalator, is anticipated to fully fund the contract for the Fire-Rescue Wellness Program per Local 145 MOU Article 53 Section B.  The impact of not funding this request would cause a decrease in wellness services provided to Fire-Rescue's sworn personnel.</t>
  </si>
  <si>
    <t>Wellness Physical ExamsAddition of non-personnel expenditures associated with increases for firefighter wellness physical exams.</t>
  </si>
  <si>
    <t>Addition of non-personnel expenditures related to contractual increases for firefighter wellness physical exams.</t>
  </si>
  <si>
    <t>100000_1912_Wellness Behavioral Services</t>
  </si>
  <si>
    <t>Addition of non-personnel expenditures related to Focus Psychological Services for behavioral wellness services for Fire-Rescue's personnel. In conjunction with San Diego Police Department, this contract increased as a result of additional service hours from 100 hours to 250 hours per month and new contract became effective November 2020.This adjustment, not budgeted previously, will fully fund the contract at existing service levels.  The impact of not funding this request would result in decreased behavioral services provided to Fire-Rescue's personnel.</t>
  </si>
  <si>
    <t>Wellness Behavioral ServicesAddition of non-personnel expenditures associated with increases for firefighter psychological services.</t>
  </si>
  <si>
    <t>Addition of non-personnel expenditures related to contractual increases for firefighter psychological services.</t>
  </si>
  <si>
    <t>100000_1912_SCBA Compressor Maintenance</t>
  </si>
  <si>
    <t>Addition of non-personnel expenditures for SCBA Compressor Maintenance. Cal OSHA has required annual testing of all Self-Containing Breathing Apparatus (SCBA) compressor and ASME storage tank pressure relief valves. Currently, there are 20 fixed SCBA compressors in various fire facilities with an annual maintenance budget of $38K. An additional $70K is needed for the relief valve maintenance to be complaint with Cal OSHA regulation Title 8, 465 (b)(3)(B). Local 145 MOU Article 7 Section D requires that all equipment be maintained to local, state and federal regulations.  The impact of not funding this request would compromise the safety and working conditions of the equipment and our personnel in additional to maintaining the required state certifications and avoid any potential fines. </t>
  </si>
  <si>
    <t>Maintenance of Self-Containing Breathing Apparatus CompressorAddition of non-personnel expenditures to comply with state mandated testing of all self-containing breathing apparatus compressors and storage tank pressure relief valves.</t>
  </si>
  <si>
    <t>Addition of non-personnel expenditures for Cal OSHA required annual testing of all SCBA compressors and ASME storage tank pressure relief valves.</t>
  </si>
  <si>
    <t>21</t>
  </si>
  <si>
    <t>100000_1912_Air Bag Kits on Truck Companies</t>
  </si>
  <si>
    <t>Addition of non-personnel expenditures for the one-time replacement of aging/expired vehicle extrication air bag kits (Paratect Air Bags and regulators) carried on truck companies that are 15-20 years old and beyond their service life.  This adjustment would replace twenty (20) units currently in service at $12K for each kit. Total cost is $240K spread evenly over a three year period.  The impact of not funding this request would compromise the safety and reliability of equipment used by firefighters when performing rescues.  The same level of extrication service will not be provided across the City equally when responding to emergency calls if all units are not replaced at once.  The older equipment is expired per manufacture standards.</t>
  </si>
  <si>
    <t>Air Bag Kit ReplacementsAddition of one-time non-personnel expenditures to replace vehicle extrication air bag kits that are beyond their service life.</t>
  </si>
  <si>
    <t>Addition of one-time non-personnel expenditures to replace vehicle extrication air bag kits that are beyond their service life.</t>
  </si>
  <si>
    <t>100000_171411_17. Asset Management/PMP resources</t>
  </si>
  <si>
    <t>Addition of Asset Management personnel, 3.00 Park Designers, 1.00 Project Ofc II, 1.00 GIS 3, 1.00 GIS Tech to support the division implementation of the Park Master Plan.</t>
  </si>
  <si>
    <t>Asset Management Staffing to support Parks Master PlanAddition of 6.00 FTE positions and non-personnel expenditures to support the implementation of the Park Master Plan.</t>
  </si>
  <si>
    <t>Addition of 3.00 Park Designers, 1.00 Project Ofc II, 1.00 GIS 3, 1.00 Geographic Information Systems Tech and associated non-personnel expenditures to support the division implementation of the Park Master Plan.</t>
  </si>
  <si>
    <t>100000_171415_9. Add-MADS General Benefit</t>
  </si>
  <si>
    <t>Mandatory General Benefit Contribution Adjustment in State-mandated funding for the general benefit contribution for Open Space Decrease in the transfer of funds to the Maintenance Assessment Districts for the maintenance of parks per Proposition 218. The average per acre maintenance cost decreased from $60.12 to $59.16, a decrease of $0.96 per acre.</t>
  </si>
  <si>
    <t>Mandatory General Benefit ContributionAdjustment in State-mandated funding for the general benefit contribution for City parks maintained by Maintenance Assessment Districts.</t>
  </si>
  <si>
    <t>Addition of non-personnel expenditures associated with the Mandatory General Benefit contribution. This increase is for the Mandatory General Benefit contribution adjustment which reflects an increase in expenditures for the Department associated with general benefit contribution for City parks maintained by Maintenance Assessment Districts (MADs).</t>
  </si>
  <si>
    <t>100000_171415_26. Add Convert Hrly Rec Staff to Full Time</t>
  </si>
  <si>
    <t xml:space="preserve">Reduction of 0.52 Recreation Leader I - Hourly positions and addition of 1.00 Assistant Recreation Center Director full-time benefited positions to support recreation center operations, to enhance employee retention and meet department's needs for consistent staffing for Chollas Lake Park (park open sunrise to sunset seven days a week and requires an opening and closing shift each day).  </t>
  </si>
  <si>
    <t>100000_171415_1.Non-Standard Hour-Existing Service Level</t>
  </si>
  <si>
    <t>100000_1912_New Seasonal Lifeguard Towers</t>
  </si>
  <si>
    <t>Seasonal Lifeguard Towers have a 30 year lifespan. The City of San Diego must start slowly replacing five (5) lifeguard towers and adding seasonal towers to spread the cost over several years. This request is to replace one of the five towers at $45K. These structure provide a high observation point for surveillance and protection from the elements and the public. Deferring replacement costs have reached the point of costly maintenance expenses. The longer these replacements are deferred, the larger the annual maintenance expenses become and leads to a large significant one-time expenditure to replace failed towers. These towers are the main structures that provide shade and shelter for employees in the field. Failing to provide adequate shade for employees will be a safety concern and make it challenging to comply with OSHA.  The impact of not funding this request is seasonal towers will degrade and repair costs will increase. Additionally, lifeguards will have to operate from chairs and umbrellas if towers become beyond repair.  </t>
  </si>
  <si>
    <t>Replacement of Seasonal Lifeguard TowersAddition of non-personnel expenditures for the replacement of aging lifeguard towers.</t>
  </si>
  <si>
    <t> Addition of one-time non-personnel expenditures for the replacement of aging lifeguard towers that are beyond their useful life.</t>
  </si>
  <si>
    <t>100000_1912_Exhaust Extraction Systems Replacement</t>
  </si>
  <si>
    <t>Addition of non-personnel expenditures to replace aging exhaust extraction systems at seven priority fire stations as required by the Local 145 MOU (Article 7, Section A.2). The manufacturer of these systems do not make parts for most of the older systems we have. Each apparatus has an individual hose drop. Replacement of each drop includes a new hose, track, electronics, hard piping, and installation. Local 145 is requiring all diesel and gasoline engine vehicles have an exhaust extraction drop. Currently, our stations only have exhaust drops for diesel vehicles. A total of 30 fire stations need exhaust extraction systems replaced and will be spread over a five year period. Funding for five priority fire station replacements were approved in FY22. This adjustment will replace an additional seven fire stations in FY23.  The impact of not funding this request will result in firefighters exposure to carcinogens in fire station living quarters, and not meeting the requirements outlined in the Local 145 MOU. </t>
  </si>
  <si>
    <t>Exhaust Extraction Systems ReplacementAddition of one-time non-personnel expenditures to replace aging exhaust extraction systems at seven fire stations as mandated by Local 145 MOU Article 7, Section A.2.</t>
  </si>
  <si>
    <t xml:space="preserve">Addition of one-time non-personnel expenditures to replace aging exhaust extraction systems at seven priority fire stations as mandated by Local 145 MOU Article 7, Section A.2. </t>
  </si>
  <si>
    <t>100000_2114_Pump Station Repair &amp; Automate - RWQCB Req</t>
  </si>
  <si>
    <t>Funding provides flood prevention through pump maintenance &amp;amp; repair. This funds additional support to ensure reliability, safer equipment operation, enhanced motor protection, advanced automated controls and produce energy cost savings.  Additionally it allows for the replacement and repair of 5 motors or engines each year by in-house City crews. Over the past 12 months considerable amount of time has been spent re-designing, building, and replacing antiquated telemetry devices at Low Flow Diversion stations.  Additional resources and funding are needed to assess and prioritize the City's pump station and low flow facilities to improve water quality and minimize flood risk. FTE requested to provide appropriate span of control and supervise staff for all pump infrastructure (pumps and low flow diversions/interceptor pump stations/tide and flood gates), prioritize workload, support workload management systems associated with IAM, and ensure reliability of the existing systems. This item includes 20.00 FTE (3.00 Assistant Civil Engineer; 3.00 Associate Civil Engineer; 2.00 Equipment Operator 1; 2.00 Equipment Tech 1; 2.00 Equipment Tech 2; 1.00 Plant Process Control Electrician; 2.00 Plant Process Control Supervisor (Plant Maintenance Coordinator), 1.00 Public Works Supervisor, 1.00 Information Systems Analyst 4, 1.00 Information Systems Analyst 2, 1.00 Safety and Training Manager, 1.00 Assistant Deputy Director) One- time non-personnel expense for equipment $1.4M: 1 - Ford Explorer 4x4, 1 - Forklift, 1- F150 4x4 extended cab,  3 Vactors - 3 Transit 350 Utility Van, 5-F450 4X4 standard cab with utility bed and crane, 1-F250 4X4 extended cab with utility bed. One-time non-personnel expense of  313K for IT equipment. Ongoing non-personnel expense of; $300K per year to restore prior year budget cuts for as-needed contract for pump rental equipment for emergency bypass locations due to corrugated metal pipe failures; $50K per year for as-needed consultant support to address Pump Station maintenance needs; $108K for software licenses; one-time non-personnel expense of $1.5M for Capital Expenditure Equipment for backup generators. Consequences if not funding include potential noncompliance with Stormwater Permit, potential fines from the Regional Water Quality Control Board, failure of pump stations to remain at 80% per KPI, and potential increase in flood risk through accelerated deterioration of pump station equipment</t>
  </si>
  <si>
    <t>Pump Station Repair &amp;amp; AutomationAddition of 20.00 FTE positions and non-personnel expense to support pump station repairs and automation to comply with the Municipal Stormwater Permit.</t>
  </si>
  <si>
    <t>Addition of 20.00 FTE and non-personnel expense to support pump station repairs and automation for compliance with the Municipal Stormwater Permit.</t>
  </si>
  <si>
    <t>100000_2113_3.Add Positions and NPE for Minor Repair_AMP</t>
  </si>
  <si>
    <t xml:space="preserve">Addition of 1.00 Project Officer II and 1.00 Construction Estimator to oversee the Minor Repair/Construction Process and Asset Management Plan for Facilities. This position is essential to the successful implementation of various projects under the minor repair and minor construction process while adhering to the applicable contractual and municipal codes of the City. Additionally, this position will oversee the Asset Management Plan, which will include updating the SAP/EAM database and administration of the backlog information related to deferred maintenance and assisting with Long Term Projections related to facilities.Addition of NPE in the amount of $7,820 is associated with increased staff to support the Minor Repair/Construction process and Asset Management Plan. </t>
  </si>
  <si>
    <t>Minor Repair/Construction Process and Asset Management Plan SupportAddition of 1.00 Project Officer 2, 1.00 Construction Estimator and non-personnel expenditures to support the Minor Construction Process and Asset Management Plan for Facilities. </t>
  </si>
  <si>
    <t xml:space="preserve">Addition of 1.00 Project Officer II and 1.00 Construction Estimator to support the Minor Construction Process and Asset Management Plan for Facilities and Non Personnel Expense associated with 2.00 FTE for the  Minor Repair/Construction process and Asset Management Plan for Facilities. </t>
  </si>
  <si>
    <t>100000_2113_4.Addition of NPE for Asbestos Remediation</t>
  </si>
  <si>
    <t>Addition of NPE in the amount of $150,000 for Contracts to support the increased expense related to asbestos, mold and lead remediation. Various buildings within the City were constructed prior to 1981 and contain asbestos. With the anticipation of necessary component replacements within these buildings, the asbestos, mold, and lead remediation needs are anticipated to increase. Moreover, the rates associated with the contract have increased over time. The additional amount would allow Facilities to make necessary repairs to plumbing, electrical and structures while ensuring the  building is safe and operational for occupants. </t>
  </si>
  <si>
    <t>Asbestos RemediationAddition of non-personnel expenditures to support asbestos remediation in various City buildings. </t>
  </si>
  <si>
    <t>Addition of Non Personnel Expense for contracts to support asbestos remediation in various City buildings constructed prior to 1981. </t>
  </si>
  <si>
    <t>100000_1912_Addition of 1.00 PSU Fire Captain</t>
  </si>
  <si>
    <t>Addition of 1.00 Fire Captain for the Professional Standards Unit with the Emergency Services Division. The approval of this position would allow for the Professional Standards Unit to address the backlog of discipline cases in order to comply with the  one (1) year MMBA requirements; and respond timely to complaints. In comparison, the Police Department Internal Affairs Division maintains a 25-person workforce to manage their complaints, investigations, and discipline process. The impact of not funding this request will result in the continued inability to address the case backlog (and meet the MMBA requirement), limits the Department from handling complaints, addressing concerns, conducting investigations, processing discipline, and ensuring a thorough and professional process is in place to uphold and maintain the highest level of integrity and meet City and Department standards.</t>
  </si>
  <si>
    <t>Professional Standards Unit Fire Captain Addition of 1.00 Fire Captain to support the Professional Standards Unit.</t>
  </si>
  <si>
    <t>Addition of 1.00 Fire Captain to support Fire-Rescue's Employee Services Division, Professional Standards Unit addressing the backlog of discipline cases to comply with the 1 year MMBA requirement and respond timely to complaints.</t>
  </si>
  <si>
    <t>100000_1912_Addition of 2.00 Marine Safety Lieutenants</t>
  </si>
  <si>
    <t>This adjustment proposes to add 2.00 Marine Safety Lieutenants. Adding two additional Marine Safety Lieutenant positions and rescheduling two existing Marine Safety Lieutenants which will provide for a second level supervisor 24 hours each day to respond to and manage emergency operations in the coastal area. Currently, the second level supervisor responds from home to after hour emergencies. There are approximately 200 after hours calls for service a year. Currently, the duties of these positions have been performed on overtime. The addition of these positions will eliminate the need for overtime; increase safety for lifeguards working at night; and increase the span of control for supervisors to rescuers at the Boating Safety Unit.  The impact of not funding this request is Marine Safety Lieutenants will continue to respond to night calls from home and generate overtime for after hours call outs. </t>
  </si>
  <si>
    <t>Increased Marine Safety SupportAddition of 2.00 Marine Safety Lieutenants to provide the Lifeguard Division with second level 24-hour a day.</t>
  </si>
  <si>
    <t>Addition of 2.00 Marine Safety Lieutenants and the rescheduling of two existing Marine Safety Lieutenants will provide the Lifeguard division with a second level supervisor 24 hours each day to respond to and manage emergency operations in the coastal area.</t>
  </si>
  <si>
    <t>100000_1912_Addition of 2.00 Recruiters</t>
  </si>
  <si>
    <t>Addition of 2.00 Fire Fighter 2 positions, serving as Recruiters, to work with Recruitment (currently one Recruitment Officer) to provide continuous presence at the four high school Fire Tech programs, EMT classes, colleges, academies, attend community events, create social media content, host interns, facilitate the fire recruit testing process, and serve as overall brand ambassadors for our department in support of recruitment and diversity.  The impact of not funding this request will inhibit our efforts to diversify the department.</t>
  </si>
  <si>
    <t>Diversity Recruitment SupportAddition of 2.00 Fire Fighter 2's to support diversity.</t>
  </si>
  <si>
    <t>Addition of 2.00 Fire Fighter 2 positions to support diversity in recruitment for the Fire-Rescue Department.</t>
  </si>
  <si>
    <t>100000_1912_Boating Safety Unit Locker Room Trailer</t>
  </si>
  <si>
    <t>Addition of one-time non-personnel expenditures to replace the Lifeguard Division's Boating Safety Unit Locker Room Trailer. This is a 40-year old modular trailer that is used 365 days a year and beyond its service life. It is in desperate need of replacement, as repair costs continue to increase as this trailer ages. The repair and maintenance costs will increase as the trailer continues to age.</t>
  </si>
  <si>
    <t>Boating Safety Unit Locker Room TrailerAddition of one-time non-personnel expenditures to replace the boating safety locker room trailer.</t>
  </si>
  <si>
    <t>Addition of one-time non-personnel expenditures to provide a replacement locker room trailer for Lifeguard's Boating Safety Unit.</t>
  </si>
  <si>
    <t>100000_1912_Northern Garage  Sleep Quarters</t>
  </si>
  <si>
    <t>Addition of one-time non-personnel expenditures to replace the Lifeguard Division's Northern Garage  Sleep Quarters. This is a 40-year old modular trailer that is used 365 days a year as the sleep quarters for the lifeguard rescuers in La Jolla. This trailer is beyond its service life and the space and layout of this facility is inadequate for its use. Repair and maintenance costs have continued to increase annually. The repair and maintenance costs will increase as the trailer continues to age.</t>
  </si>
  <si>
    <t>Lifeguard Sleeping Quarters ReplacementAddition of one-time non-personnel expenditures to replace the sleeping quarters for lifeguard rescuers.</t>
  </si>
  <si>
    <t>Addition of one-time non-personnel expenditures to replace the sleeping quarters facility for lifeguard rescuers.</t>
  </si>
  <si>
    <t>25</t>
  </si>
  <si>
    <t>100000_1912_Salary &amp; Benefit Overtime Adjustment</t>
  </si>
  <si>
    <t>Adjustment to increase base level overtime to account for general salary and add-on pay increases (2.5% for sworn and general salary increase; 1% for EMT increase). The impact of not funding this request will result in budget monitoring variances throughout the fiscal year.</t>
  </si>
  <si>
    <t>Salary and Benefit Overtime AdjustmentAddition of personnel expenditures to increase base level overtime to account for general salary and add-on pay increases.</t>
  </si>
  <si>
    <t>Addition of personnel expenditures to increase base level overtime to account for general salary and add-on pay increases. </t>
  </si>
  <si>
    <t>100000_171412_26._ADD Convert Hrly Rec Staff to Standard Hrs</t>
  </si>
  <si>
    <t>Reduction of 30.00 Recreation Leader I - Hourly positions and addition of 30.00 Recreation Leader I full-time benefited positions to support recreation center operations, to enhance employee retention and meet department's needs for consistent staffing.</t>
  </si>
  <si>
    <t>100000_1216_Reclassification of Positions</t>
  </si>
  <si>
    <t>Reclassification of 3.00 FTE positions (1.00 Budget/Legislative Analyst 1, 1.00 Community Development Coordinator and 1.00 Performance Auditor - unclassified). The Office of the Commission on Police Practices reviewed currently budgeted positions and is looking to reclassify to other positions that would more appropriately fit the department’s needs. The positions will be reclassified to the following: 1.00  Senior Management Analyst to support the budgeting and fiscal responsibilities of the Commission. The Senior Management Analyst will provide fiscal and administrative analyses, review of budget requests, financial projections, management of expenditures and other related fiscal duties.  1.00 Program Coordinator to support the investigative mandate of the Commission. The Program Coordinator will serve as an independent investigator for select officer-involved shootings, in-custody deaths, and other significant incidents for the Office of the Commission on Police Practices. 1.00 Program Manager to support the department by overseeing the audit function of the Office of the Commission on Police Practices and use quantitative and qualitative analysis of data to determine compliance with San Diego Police Department’s goals, objectives, policies, and practices.</t>
  </si>
  <si>
    <t>Reclassification of PositionsReclassification of 3.00 FTE positions to align with the department’s needs.</t>
  </si>
  <si>
    <t>Reclassification of 3.00 FTE positions. The Office of the Commission on Police Practices reviewed currently budgeted positions and is looking to reclassify to other positions that more appropriately fit the department’s needs. </t>
  </si>
  <si>
    <t>100000_1914_Required Salary Adjustments</t>
  </si>
  <si>
    <t>Adjustment to increase overtime (GL 500128) by $2.1M and reimbursement revenue from other funds (GL 424071) by $352K to include contractual salary increases for department POA and MEA employees that were negotiated after the FY22 budget development process was complete.  These adjustments assume a POA 6.3% compounded increase to budget for the combined unbudgeted salary increases in FY22 (3.2%) and FY23 (3.0%) and an MEA 9.2% compounded increase to budget for the combined unbudgeted salary increase in FY22 (4.0%) and FY23 (5.0%).  Adjustments also assume Special Event expenses and revenue are approximately 60% sworn and 40% civilian.  Reimbursement revenue to the General Fund from other funds includes various grant revenue and revenue as a result of special events at Petco Park.  This also includes a $30K (1.45%) increase for FICA/MEDICARE (GL 502051) related to the increased overtime expense.</t>
  </si>
  <si>
    <t>Labor Union AdjustmentsAddition of overtime expenditures and revenue as a result of Fiscal Year 2022 Police Officers Association (POA) and Municipal Employees' Association (MEA) labor union negotiated salary increases.</t>
  </si>
  <si>
    <t>Addition of overtime expenditures and revenue as a result of Fiscal Year 2022 POA and MEA labor union negotiated salary increases.</t>
  </si>
  <si>
    <t>100000_1912_Non-Standard Hourly Personnel Funding</t>
  </si>
  <si>
    <t>This request is for non-standard hour/hourly funding to maintain existing service levels. The City provides lifeguard services to cover approximately 17 miles of coastline and 4,600 acres around Mission Bay Park.  To help provide lifeguard coverage throughout the year (7 days a week, 52 weeks a year), especially during peak beach-going seasons and for a Lifeguard Academy in support of advanced training in disciplines that include law enforcement, cliff rescue and swift water rescue, the department utilizes over 200 Lifeguard 1s. Also, for attrition mitigation and training purposes the department also carries hourly Fire Dispatchers.  The impact of not funding this request would be the inability to maintain existing service levels provided by the hourly positions.</t>
  </si>
  <si>
    <t>100000_171412_9. ADD MADs General Benefit</t>
  </si>
  <si>
    <t>Mandatory General Benefit Contribution Adjustment in State-mandated funding for the general benefit contribution for City parks maintained by Maintenance Assessment Districts. Decrease in landscape maintenance per acre costs from $6,527 per acre to $6,481 per acre.</t>
  </si>
  <si>
    <t>100000_171412_11. ADD Supplemental Adds</t>
  </si>
  <si>
    <t>Funding of 1.00 Supervising Management Analyst in the Community Parks I Division. This position oversees and develops Right-of-Entry and Joint Use Agreements, Operations and Maintenance Agreements with private entities, Special Use Permits with non-profit agencies, as well as managing the formal bid processes.  The position also monitors all contracts and ensure that all parties remain in compliance during the term of the contract. The position will coordinate with Department’s unclassified management team and with 15 Division supervisors to evaluate existing and new contracts/agreements/leases, evaluate impacts and make recommendations for future actions. This position will develop specifications and provide direction and guidance for all contracts. This position would supervise the Senior Management Analyst position (the Senior Management Analyst position supervises one (1) Account Clerk, one (1) Payroll Specialist II and one (1) Administrative Aide II) and will oversee a budget of over $34 million annually and collection of over $3 million in revenue annually. </t>
  </si>
  <si>
    <t>100000_171412_13. ADD Rec Program Audit Recommendations</t>
  </si>
  <si>
    <t>Addition $78,125 of ongoing non-personnel expenditures for Recreation contractual program equity and the San Diego Back to Work initiative in the Community Parks I Division.</t>
  </si>
  <si>
    <t>Back to Work SDAddition non-personnel expenditures for Recreation contractual program equity and the San Diego Back to Work initiative.</t>
  </si>
  <si>
    <t>Addition of non-personnel expenditures to support Recreation contractual program equity and the San Diego Back to Work initiative.</t>
  </si>
  <si>
    <t>100000_1516_Addition for STRO Program</t>
  </si>
  <si>
    <t>Addition of 5.00 FTE (1.00 Program Manager, 1.00 Supervising Management Analyst, 1.00 Associate Management Analyst, 2.00 Administrative Aide II) and $68K in non-personnel expenditures to support the addition of the Short-Term Residential Occupancy (STRO) Program.The 5.00 positions will assist with the development and implementation of policies and procedures ensuring timely and efficient administration and enforcement of the STRO Ordinance.The NPE addition of $68K will fund the following: Training-in Town (GL512070)($3K), Office Supplies (GL511010)($4K), Postage/Mailing (GL511011)($3K), Photocopy Services (GL512077)($1K), Print Shop Services (GL512080)($1K),  and Miscellaneous Professional/Technical Services (GL512059)($55K) including costs associated with DSD service level agreement.</t>
  </si>
  <si>
    <t>Short-Term Residential Occupancy ProgramAddition of 5.00 FTE positions, associated expenditures, and revenue to support the implementation of the Short-Term Residential Occupancy Program as mandated by Ordinance O-21305.</t>
  </si>
  <si>
    <t>Addition of 1.00 Program Manager, 1.00 Supervising Management Analyst, 1.00 Associate Management Analyst, 2.00 Administrative Aide II positions and non-personnel expenditures to support the implementation and ongoing support of the Short-Term Residential Occupancy Program.</t>
  </si>
  <si>
    <t>100000_171412_19. ADD Dusty Rhodes NP and Dog Park</t>
  </si>
  <si>
    <t>Addition of 1.00 Grounds Maintenance Worker 2, 1.00 Grounds Maintenance Worker, 1.00 Irrigation Specialist and associated non-personnel expenditures to maintain Dusty Rhodes Neighborhood Park and Dog Park, previously performed by a Contractor. Non-personnel expenditures includes 2 vehicles and 1 utility cart. This park was previously contractually maintained, however, new bid processes for maintenance at this park have been unsuccessful.</t>
  </si>
  <si>
    <t>Dusty Rhodes Neighborhood Park MaintenanceAddition of 1.00 Grounds Maintenance Worker 2, 1.00 Grounds Maintenance Worker, 1.00 Irrigation Specialist and associated non-personnel expenditures to maintain Dusty Rhodes Neighborhood Park and Dog Park.</t>
  </si>
  <si>
    <t>Addition of 1.00 Grounds Maintenance Worker 2, 1.00 Grounds Maintenance Worker, 1.00 Irrigation Specialist and associated non-personnel expenditures to maintain Dusty Rhodes Neighborhood Park and Dog Park.</t>
  </si>
  <si>
    <t>100000_171413_16. ADD SD Humane SocietyDedicated Park Patrol</t>
  </si>
  <si>
    <t>Addition of $350,000 for the San Diego Humane Society Dedicated Park Patrol throughout the Parks and Recreation Department.</t>
  </si>
  <si>
    <t>SD Humane Society Dedicated Park PatrolAddition of non-personnel expenditures to support the San Diego Humane Society Dedicated Park Patrol throughout parks citywide.</t>
  </si>
  <si>
    <t>Addition of non-personnel expenidtures to support the San Diego Humane Society Dedicated Park Patrol throughout the Parks and Recreation Department.</t>
  </si>
  <si>
    <t>City Clerk</t>
  </si>
  <si>
    <t>100000_1152_DOF Adjustments to Pay-In-Lieu</t>
  </si>
  <si>
    <t>Pay-in-Lieu of Annual Leave AdjustmentsAdjustment to expenditures associated with projected compensation in-lieu of the use of annual leave.</t>
  </si>
  <si>
    <t>Department of Information Technology</t>
  </si>
  <si>
    <t>100000_1314_FY23 GF PC Replacement Lease Payment</t>
  </si>
  <si>
    <t>Addition of ongoing non-personnel expenditures in the amount of $250,000 within the PC Replacement Program to update General Fund departments' computers and support mobile and telework capabilities. The five-year lease is expected to total approximately $1.2 million. This lease payment pays for the first year as well as the anticipated interest. Funding for this request includes a modification to the program to achieve a 50% goal of replacing PCs with laptops by FY25 and stabilizes the program to replace approximately 1,040 per fiscal year.Failure to fund the program increases the risk of PC failure and performance degradation, impacting the City employees' ability to conduct city operations and business. Without funding, it may impact the ability for some City employees to work remotely. If not replaced, aging computers may pose a high risk in compromising the City's security posture.</t>
  </si>
  <si>
    <t>PC Lease Replacement ProgramAddition of ongoing non-personnel expenditures to support the General Fund PC Replacement Program.</t>
  </si>
  <si>
    <t>Addition of non-personnel expenditures to support a five-year PC lease payment to support the General Fund PC Replacement Program. Failure to fund the program increases the risk of PC degradation failure, compromising the City's security posture and City employees' ability to conduct City operations and business.</t>
  </si>
  <si>
    <t>100000_1516_Addition for TOT</t>
  </si>
  <si>
    <t>One-time addition of $15K in Computer Maintenance/Contracts will allow for address validation improvements to the TOT system.</t>
  </si>
  <si>
    <t>Transient Occupancy Tax System UpgradesAddition of one-time non-personnel expenditures for computer maintenance and contracts that will upgrade the Transient Occupancy Tax (TOT) system.</t>
  </si>
  <si>
    <t>Addition of one-time non-personnel expenditures to support improvements to the TOT system.</t>
  </si>
  <si>
    <t>100000_1152_Addition 1.00 FTE Program Manager Position</t>
  </si>
  <si>
    <t>Addition of 1.00 FTE (Program Manager) position. The City Clerk's Archives and Records Management Division initially hired a consulting archivist when the Archives Access &amp;amp; Preservation Program launched in 2014.  This made the best sense back then because the Archives did not employ a full-time City archivist, but the plan was always to phase-in a full-time in-house position.  The consulting archivist was hired in 2014 to work with Archives staff in order to sort and identify collections, analyze, and choose archival best standards of preservation of different media types, and establish written guidelines to support those archival best practices for staff use.Now that the foundation of the Archives has been established, we require an in-house position for a City archivist /program manager much like the county of San Diego has. The needs of the Archives have expanded to educating City departments on the role of the City Clerk Archives as the central repository for the City of San Diego’s historical records (we have facilitated access to a plethora of historical pictures, over half a million historical documents and 757 books and maps through our Digital Archives).The City of San Diego (City) produces a significant amount of records annually. The requested position will establish policies and procedures and ensures that mechanisms are in place to circumvent critical legal and historical records from being destroyed, misidentified, or thrown away. It is imperative that City departments are trained and educated on the historical and legal significance of City records. This position will serve as the point-of-contact in advising, not only the Office of the City Clerk but all the City departments on how to appropriately handle records. This position will also assess and preserve documents, artifact collections and other items that may have historical and legal importance to the City.          The Archivist PM will oversee the Archives holdings and apply specialized knowledge (City records, archives, and libraries) in a government setting.  The position will set priorities for Archival projects, objectives and goals measured by the City Clerk’s standards.  The Archivist PM will coordinate with various internal Department Directors in the assessment and retrieval of historical and legal records for their corresponding department.  This position will also:·         Identify and assess City Clerk historical records, for future collections to be uploaded to Digital Archives·         Work collaboratively with non-profit organizations (collaborate on applying for grant funding, preservation efforts and displays)·         Review historical writeups for Digital Archives for historical significance and accuracy·         Create educational forums for other City departments·         Host the “City Clerk’s Annual Archives Month” tours, and lectures·         Identify, plan and assign historical and legal records for escalated preservation·         Train, advise and guide volunteers and staff on archival best practices regarding proper handling, treatment and processing of various types of historical material·         Effectively collaborate with internal City departments, and other government agencies for the assessment of their historical records·         Review/verify “Department In-House Records Destruction Request” and destruction reports of City Department Schedules per the City Administrative Regulation 85.10, San Diego Municipal Code-Chapter 2, Article 2, Division 26, and the City of San Diego City Clerk Administrative Guidelines·         Oversee the entire Archives section including supervision</t>
  </si>
  <si>
    <t>Archives and Records Management SupportAddition of 1.00 Program Manager to support archiving historical City records and documents. </t>
  </si>
  <si>
    <t>Addition of 1.00 Program Manager in the Archives and Records Management Division to support the City's Record Management Program and City Clerk Archives Access and Preservation Project in the preservation, retention, retrieval and disposition of City records and archival documents.</t>
  </si>
  <si>
    <t>100000_1314_FY23 SD Access 4 All_Digital Equity Public Wi-Fi</t>
  </si>
  <si>
    <t>Addition of ongoing non-personnel expenditures in the amount of $261,000 within the SD Access 4 All, Digital Equity Program. The SD Access 4 All, Digital Equity program provides public Wi-Fi for San Diego low income communities at 40 libraries, 6 parks, 10 SD Unified Schools, 255 street level hotspots, and locations in the San Diego Promise Zone. The funding will provide continued services at these locations through FY23, and the communications and marketing for community awareness.If not funded, public Wi-Fi at libraries, parks, SD Unified Schools, 255 street locations, the San Diego Promise Zone, and Chicano Park will no longer be provided.</t>
  </si>
  <si>
    <t>SD Access 4 AllAddition of non-personnel expenditures to continue providing public Wi-Fi in communities of concern. </t>
  </si>
  <si>
    <t>Addition of non-personnel expenditures to support public Wi-Fi at libraries, parks, SD Unified Schools, 255 street locations, the San Diego Promise Zone, and Chicano Park to support the SD Access 4 All, Digital Equity Program. If not funded, public Wi-Fi at these locations will no longer be provided.</t>
  </si>
  <si>
    <t>100000_9912_Reduction of Property Tax Administration</t>
  </si>
  <si>
    <t>The Property Tax Admin Fee for FY23 is projected at $4,457,052. A decrease of $96,023 from what was budgeted in FY2022.</t>
  </si>
  <si>
    <t>Property Tax Administration FeesReduction of non-personnel expenditures related to the property tax administration fees paid to the County of San Diego.</t>
  </si>
  <si>
    <t>Reduction of non-personnel expenditures related to the property tax administration fees paid to the County of San Diego. The total budget would be $4.5 million.</t>
  </si>
  <si>
    <t>100000_9912_Addition of ROW SDG&amp;E Reimbursement</t>
  </si>
  <si>
    <t xml:space="preserve">This is a proposed adjustment to the transfer from the General Fund to reimburse the E&amp;amp;CP fund for non-billed costs incurred by E&amp;amp;CP's personnel related to inspections performed in the right-of-way for utility permits issued to San Diego Gas and Electric. In FY 2022, $761,462. was budgeted for this transfer (to reimburse for FY 2020 inspections related to right of way utility permits). In FY 2023, the total to be reimbursed (for inspections performed in FY2021) is $1,740,190, which requires an increase of $978,728. </t>
  </si>
  <si>
    <t>Right-of-Way Permit ReimbursementAddition of non-personnel expenditures for the transfer to the Engineering and Capital Projects Fund associated with Fiscal Year 2021 inspections for right-of-way utility permits.</t>
  </si>
  <si>
    <t>Addition of non-personnel expenditures for the transfer to the Engineering and Capital Projects Fund associated with Fiscal Year 2021 inspections for right-of-way utility permits.</t>
  </si>
  <si>
    <t>100000_171413_13. ADD Rec Program Equity &amp; Back to Work SD</t>
  </si>
  <si>
    <t>Addition $1,171,875 of ongoing non-personnel expenditures for Recreation contractual program equity and the San Diego Back to Work initiative in the Community Parks II Division to replicate the funding received in Fiscal Year 2022.</t>
  </si>
  <si>
    <t>Performance &amp; Analytics</t>
  </si>
  <si>
    <t>100000_1312_Pay Equity Study Carry Over</t>
  </si>
  <si>
    <t>This request is to carry over $150,000 from $250,000 currently funded in FY22 for the City's second Pay Equity Study. The study is expected to be contracted in the spring of 2022, and the bulk of the contract spending will occur in FY23. Unspent funds from FY22 will be contributed back to the General Fund as surplus, making this a net-neutral request. Continued funding of this study is critical to support the research dedicated to understanding the root causes of pay disparities within the City.</t>
  </si>
  <si>
    <t xml:space="preserve">Pay Equity StudyAddition of non-personnel expenditures associated with the completion of the Pay Equity Study in Fiscal Year 2023. </t>
  </si>
  <si>
    <t>This request is to carry over $150,000 from $250,000 currently funded in FY22 for the City's second Pay Equity Study. The study is expected to be contracted in the spring of 2022, and the bulk of the contract spending will occur in FY23.</t>
  </si>
  <si>
    <t>100000_1314_FY23 SD Access 4 All_Digital Literacy</t>
  </si>
  <si>
    <t>Addition of ongoing non-personnel expenditures in the amount of $180,000 within the SD Access 4 All, Digital Equity Program. The SD Access 4 All digital equity program provides digital literacy training and digital equity support for San Diego Residents who are using SD Access 4 All programs. The funding will provide:1. Enhancement to Digital Literacy program in partnership with the SD Futures Foundation for a mobile training program visiting various City locations and training 220 residents weekly - $180,0000.If not funded, these programs will be discontinued, and digital literacy training and digital equity support will no longer be provided.</t>
  </si>
  <si>
    <t>SD Access 4 All - Digital Equity ProgramAddition of non-personnel expenditures to expand on SD Access 4 All and provide digital equity training and support.</t>
  </si>
  <si>
    <t>Addition of non-personnel expenditures to support digital literacy training and digital equity support for San Diego Residents who are using SD Access 4 All programs. If not funded, these programs will be discontinued, and digital literacy training and digital equity support will no longer be provided.</t>
  </si>
  <si>
    <t>100000_1152_Non-Standard Hour (Maintain)</t>
  </si>
  <si>
    <t>The Clerk fulfills a variety of mandated functions - these functions allow the City to conduct business - whether it's on the Legislative side of government through a City Council Meeting, or on the Executive side of the house through records management support.  The volume and flow of work is almost always unpredictable and/or difficult to estimate.  If this request for hourly wages is not granted this could impact the office's ability to respond to mandated deadlines and legal requirements that could have long-term consequences for the City. The request for 360 hours is based on a reasonable time-frame for requesting a Personnel certification, interviewing candidates and hiring new staff. This request is allocated to a zero-based annual review of hourly funding requirements. The department is adding 0.17 FTE (90000347) Legislative Recorder 2-NP and 0.15 FTE (90000539) Clerical Assistant 2-NP.</t>
  </si>
  <si>
    <t>100000_171413_25. Convert hourly Aquatics staff to full-time</t>
  </si>
  <si>
    <t>Reduction of 13.80 Pool Guard II-Hourly positions and addition of 22.00 Pool Guard II full-time benefited positions and 14.00 Pool Manager I full-time benefited positions to support all aquatics programs and to enhance employee retention and meet department's needs for consistent staffing.</t>
  </si>
  <si>
    <t>Aquatic Staffing NeedsAddition of 36.00 FTE positions to support all aquatics programs and to enhance employee retention and meet department's needs for consistent staffing.</t>
  </si>
  <si>
    <t>100000_171413_26. Convert Hourly Rec Staff to full-time</t>
  </si>
  <si>
    <t>Reduction of 14.68 Recreation Leader I - Hourly positions, 8.11 Recreation Leader II-Hourly positions, and the addition of 25.00 Recreation Leader I, 10.00 Recreation Leader II, and 5.00 Therapeutic Recreation Leader full-time benefited positions to support recreation center operations, to enhance employee retention and meet department's needs for consistent staffing.</t>
  </si>
  <si>
    <t>100000_1914_Termination Pay</t>
  </si>
  <si>
    <t>This is an adjustment for an additional $600K in Termination Pay (GL 500028) based on the past two Fiscal Year actual expenditures of $2.3M in FY20 and $2.0M in FY21.  The current budget for Termination Pay is $1.38M.  Note, our current expenditure for FY22 through period 5 is already $1.4M and our total expenditure projection for FY22 is $2.5M.</t>
  </si>
  <si>
    <t>Termination Pay AdjustmentAdjustment to expenditures associated with projected compensation to employees for termination pay.</t>
  </si>
  <si>
    <t>Adjustment to expenditures associated with projected compensation to employees for termination pay.</t>
  </si>
  <si>
    <t>15</t>
  </si>
  <si>
    <t>100000_1914_Canine Pay Technical Adjustment</t>
  </si>
  <si>
    <t>This is a technical adjustment for an additional $292K in overtime for Canine Pay (GL 500076) as mandated by POA MOU Article 32 Section H.  The FY23 Budget Inquiry Report indicates that PEP is projecting a budget amount of $198K but the department's FY22 M id-Year projection is $490K, an increase of approximately $292K.  Note, our current expenditure for FY22 through period 5 is already $326K.</t>
  </si>
  <si>
    <t>Canine Pay OvertimeAddition of overtime expenditures associated with projected compensation to care for police canines.</t>
  </si>
  <si>
    <t>Technical adjustment to expenditures associated with projected compensation to employees for union negotiated overtime to care for police canines.</t>
  </si>
  <si>
    <t>Compliance</t>
  </si>
  <si>
    <t>100000_1623_Funding for Reclassified Deputy Director</t>
  </si>
  <si>
    <t>Budget adjustment requested for addition of 1.00 Deputy Director position. This position was reclassified and filled during FY 2022. The OM PCN number is 31009817. Funding for this position is needed for continued support of the department's audit work, day-to-day department operations, leading the occupational safety and health and administrative hearings teams, and providing support to the Executive Team as needed. The Deputy Director position was filled in December 2021 and will continue next fiscal year.</t>
  </si>
  <si>
    <t>Department Operational LeadershipAddition of 1.00 Deputy Director to support day-to-day department operations.</t>
  </si>
  <si>
    <t>Addition of funding for 1.00 Deputy Director position to support the department's audit work, lead the occupational safety, health and administrative hearings teams, assist the Chief Compliance Officer in managing day-to-day department operations, and provide support to the Executive Team as needed. This position was reclassified and filled in Fiscal Year 2022 and will continue as a position next fiscal year.</t>
  </si>
  <si>
    <t>100000_1623_Addition of 2.00 FTE and NPE</t>
  </si>
  <si>
    <t>The Compliance Department was created by bringing together multiple programs residing in other City departments. Though staff are very knowledgeable about specific programs, there is a lack of administrative and budgetary support that has caused difficulty for the department to pay its invoices, and monitor and develop its budget. The 1.00 Senior Management Analyst, 1.00 Administrative Aide 2 and associated one-time non-personnel expenditures for new IT equipment will be budgeted in the Compliance Department but will also be used to support the Commission for Arts and Culture and the Performance and Analytics Department, who also lack similar administrative support. The Senior Management Analyst will be tasked with budget monitoring and budget development work, assisting with grant management, and other duties as assigned. The Administrative Aide 2 will assist with purchases and invoice payments, as well as labor compliance case tracking. The reasoning behind these two positions being added to the Compliance Department but also assisting the other departments is that all three departments are General Fund departments, thus avoiding positions that are split funded as no costs would need to be recouped and and making the reporting structure easier to manage. This was following a discussion with Department of Finance leadership.</t>
  </si>
  <si>
    <t>Department Administration SupportAddition of 1.00 Senior Management Analyst, 1.00 Administrative Aide 2 and associated one-time non-personnel expenditures to provide administrative support to the department.</t>
  </si>
  <si>
    <t>Addition of 1.00 Senior Management Analyst, 1.00 Administrative Aide 2 and associated one-time non-personnel expenditures to provide administrative and budgetary support to the Compliance Department, the Commission for Arts and Culture, and the Performance and Analytics Department. The Senior Management Analyst will be tasked with budget monitoring and budget development work, assisting with grant management, and other duties as assigned. The Administrative Aide 2 will assist with purchases and invoice payments, as well as labor compliance case tracking.</t>
  </si>
  <si>
    <t>100000_1516_Addition of 3 FTE Associated to Revenue</t>
  </si>
  <si>
    <t xml:space="preserve">Addition of 3.00 FTE Accountant 3 positions and $324K revenue increase to support Cannabis Business Tax compliance within the Office of the City Treasurer. The additional 3.00 positions will conduct Cannabis Business Tax compliance audits and increase revenue $324K. </t>
  </si>
  <si>
    <t>Cannabis Business TaxAddition of 3.00 Accountant 3s and matching revenue to support Cannabis Business Tax compliance within the Office of the City Treasurer.</t>
  </si>
  <si>
    <t>Addition of 3.00 FTE Accountant 3 positions and related revenue increase to support Cannabis Business Tax compliance within the Office of the City Treasurer.</t>
  </si>
  <si>
    <t>100000_1516_Reclass 1 FTE Coll. Invest. and 1 FTE PM</t>
  </si>
  <si>
    <t>Reduction of 1.00 FTE Collections Investigator 1 and addition of 1.00 FTE Program Manager in the Office of the City Treasurer Delinquent Accounts Program to support the overall reorganization succession planning proposal and ensure proper management oversight for the Program.</t>
  </si>
  <si>
    <t>Delinquent Accounts ProgramReduction of 1.00 Collections Investigator 1 and addition of 1.00 Program Manager in the Delinquent Accounts Program as part of the overall reorganization succession planning proposal.</t>
  </si>
  <si>
    <t>Reduction of 1.00 Collections Investigator 1 and addition of 1.00 Program Manager as part of the overall reorganization succession planning proposal.</t>
  </si>
  <si>
    <t>100000_9912_Reduction of Disclosure Counsel</t>
  </si>
  <si>
    <t>Reduction of $50,000 for the Disclosure Counsel. The budget for these costs was added to the City Attorney's Office in FY 2022.</t>
  </si>
  <si>
    <t>Disclosure CounselReduction of non-personnel expenditures for disclosure counsel. This budget was added to the Office of the City Attorney in FY 2022.</t>
  </si>
  <si>
    <t>Reduction of non-personnel expenditures for disclosure counsel. This budget was added to the Office of the City Attorney in FY 2022.</t>
  </si>
  <si>
    <t>Sustainability &amp; Mobility</t>
  </si>
  <si>
    <t>100000_1621_CAP Analysis</t>
  </si>
  <si>
    <t>The Office of the City Auditor conducted a performance audit of the City of San Diego Climate Action Plan (CAP) in 2021. Recommendation #2 required an analysis of the staffing required to implement the Climate Action Plan.  The analysis resulted in a recommendation for nine new staff positions for the Sustainability &amp;amp; Mobility Department over the next three years. In Fiscal Year 2023, 5 General Fund FTE are identified:       * 1.0 Associate Planner in the Climate Action Division - provides coordination and leadership on grant funding opportunities for decarbonization of the built environment, supports the just transition needed for those affected by these targets, targeted focus on resiliency and new sequestration solutions (Strategies 5 and 6), and OnBase intake/routing support.- (Entered in PBF Form 53525)·       * 1.0 Associate Management Analyst: Climate Action Division - supports building decarbonization policy and engagement activities, annual department workplan support, monitoring and reporting activities, coordination with SDCP and SDG&amp;amp;E on community-facing programs around electrification in buildings and OnBase intake/routing support.  (Entered in PBF Form 53525)·       * 1.0 Administrative Aide II: Climate Action Division - manages OnBase intake for the CAP section of the new staff report, stakeholder and community engagement planning and logistics, and communication support for all CAP and Department activities.  (Entered in PBF Form 53525)·       * 1.0 Senior Planner: Mobility Division - supports the development of the Mobility Master Plan, Transportation Department coordination on the Bike Master Plan, MTS and SANDAG coordination on various mobility initiatives.  (Entered in PBF Form 53525)·       * 1.0 GIS Analyst 3: Mobility Division – provides ArcGIS and transportation modeling support to implementation of Mobility Master Plan, Bike Master Plan, community parking district planning, and public power feasibility/SDG&amp;amp;E as-built analysis. </t>
  </si>
  <si>
    <t>Climate Action Staffing AnalysisAddition of 1.00 Associate Management Analyst, 1.00 Associate Planner, 1.00 Administrative Aide 2, 1.00 Senior Planner, and 1.00 Geographic Info Systems Analyst 3 to support the implementation and monitoring of the City's Climate Action Plan. </t>
  </si>
  <si>
    <t>Addition of 1.00 Associate Management Analyst, 1.00 Associate Planner, 1.00 Administrative Aide 2, 1.00 Senior Planner, and 1.00 Geographic Info Systems Analyst 3 to support the implementation and monitoring of the City's Climate Action Plan. </t>
  </si>
  <si>
    <t>100000_1621_CAP Technical and Outreach Support</t>
  </si>
  <si>
    <t>* Technical and outreach/engagement support for the development of the building decarbonization strategy identified CAP Strategy 1. * Builds on and continues Benchmarking Ordinance program in order to utilize infrastructure and relationships already established with over 900 building owners and property managers and expand this program investment to accelerate the City's ambitious goal to address electrification of new and existing buildings across the jurisdiction.* The absence of this funding will delay the implementation of the most ambitious measures identified in the CAP and shorten the timeframe for completion of 90% of natural gas removed from all buildings to no more than 12 years. </t>
  </si>
  <si>
    <t>Climate Action Plan SupportAddition of non-personnel expenditures to support the City's de-carbonization efforts related to the Climate Action Plan.</t>
  </si>
  <si>
    <t>Addition of non-personnel expenditures to support the City's de-carbonization efforts related to the Climate Action Plan.</t>
  </si>
  <si>
    <t>100000_1623_Wage Enforcement Solution</t>
  </si>
  <si>
    <t>The Compliance Department's Office of Labor Standards and Enforcement (OLSE) uses an automated payroll review system to ensure City contractor compliance with the City's Prevailing Wage and Living Wage Ordinance programs. The City's current solution is also used by Purchasing and Contracting's Equal Opportunity Contracting program. Compliance and Purchasing and Contracting are exploring contracts for Fiscal Year 2023 and whether a solution can be found that fits the needs of both departments. This budget request includes the estimated cost of an IT wage monitoring solution for the Living and Prevailing Wage teams. Costs are dependent upon the responses to the RFP solicitation. Costs for the current solution did not transfer to the Compliance Department with the transfer of the Living Wage and Prevailing Wage teams.</t>
  </si>
  <si>
    <t>Wage Monitoring SystemAddition of non-personnel expenditures for an IT wage monitoring solution system to ensure City contractor compliance with the City's Prevailing Wage and Living Wage Ordinance programs.</t>
  </si>
  <si>
    <t>Addition of non-personnel expenditures for an IT wage monitoring solution to support the Office of Labor Standards and Enforcement Living Wage and Prevailing Wage teams. The wage monitoring software is currently used by these programs, but the expenditures budget for this solution did not transfer to the Compliance Department with the transfer of these programs.</t>
  </si>
  <si>
    <t>100000_1713_Reclass 1 FTE Acct Clerk and 1 FTE Admin Aid</t>
  </si>
  <si>
    <t>Reduction of 1.00 Account Clerk and addition of 1.00 Administrative Aide 1 to support Library Programming administration and budget monitoring.  The Library department is proposing to remove 1.00 Account clerk and Add 1.00 Admin Aide I. The position will provide contract administration for the citywide programming. The Admin Aide I is responsible for coordinating between 60-90 unique vendors and seeing them through the contract and insurance process for holding approximately 1,500 programs at 36 locations every 6 months.  That’s up to 180 vendors or 3,000 programs per year (in this example).  Before processing the Purchase Requisition, the Admin Aide needs to verify that budget is available as multiple funding sources are used to fund these public programs and activities. The reporting is critical to ensure balancing expenses between General Fund and Non-General Fund resources to optimize the use of all funds. This proposed organization change also provides succession planning and growth opportunities within the Library Department’s administrative section.</t>
  </si>
  <si>
    <t>Reclassification of PositionsReduction of 1.00 Account Clerk and addition of 1.00 Administrative Aide 1 to support Library Programming administration and budget monitoring.</t>
  </si>
  <si>
    <t>Reduction of 1.00 Account Clerk and addition of 1.00 Administrative Aide 1 to support Library Programming administration and budget monitoring.</t>
  </si>
  <si>
    <t>100000_1621_Climate Ambassadors Program</t>
  </si>
  <si>
    <t>* Establishes Climate Ambassadors Program across the city with focus in CoCs built on pilot program in SE San Diego in FY20 under P4P grant which direct education and communication of over 200 residents from Communities of Concern and increased capacity for local community based organizations. * Establishing a citywide Climate Ambassadors program was one of the five recommendations of the Equity Stakeholder Working Group as a follow on of the development of the Climate Equity Index.* Trains and compensates “Climate Ambassadors” to work in communities as educators and as resources for community members wanting to take advantage of climate (and resiliency) related programs, rebates, opportunities; and help navigate government systems and processes to access funding or other opportunities. * Department will be seeking grant opportunities, partnerships with local institutions, etc.    </t>
  </si>
  <si>
    <t>Climate Action Ambassadors ProgramAddition of one-time non-personnel expenditures to create Climate Ambassadors.</t>
  </si>
  <si>
    <t>Addition of one-time non-personnel expenditures to create Climate Ambassadors to work with communities on climate related programs.</t>
  </si>
  <si>
    <t>100000_1621_ZEV Strategy development</t>
  </si>
  <si>
    <t>* Zero Emissions Vehicles (ZEV) Strategy development – technical consultant for citywide ZEV strategy (CAP Strategy 2 action) and ongoing funding for future programs, actions, and policy development support identified in the strategy.* This funding allows for the City to initialize the steps necessary to transition to an all-electric vehicles throughout the city - public, workplace, and fleet - and meet our ambitious 2035 CAP goals* Coordinated with efforts occuring regionally which can be utilized when applying for external funding to support EV efforts.</t>
  </si>
  <si>
    <t>Zero Emissions Vehicles StrategyAddition of non-personnel expenditures to support the Zero Emissions Vehicles Strategy. </t>
  </si>
  <si>
    <t>Addition of non-personnel expenditures to support the Zero Emissions Vehicles Strategy Development related to the Climate Action Plan. </t>
  </si>
  <si>
    <t>100000_1621_EV Charging for Evan Jones Parkade</t>
  </si>
  <si>
    <t>* Installation of off-grid, solar powered EV charging facilities at Evan Jones Parkade for city visitors and staff. * Potential grant funding opportunity for first purchase as pilot. </t>
  </si>
  <si>
    <t>Evan Jones Parkade Electric Vehicle ChargingAddition of one-time non-personnel expenditures to install off-gird solar powered charging facilities at the Evan Jones Parkade. </t>
  </si>
  <si>
    <t>Addition of one-time non-personnel expenditures to install off-gird solar powered charging at the Evan Jones Parkade. </t>
  </si>
  <si>
    <t>100000_1621_Sweep Contract Increase</t>
  </si>
  <si>
    <t>*Increase annual funding by $120,000 for contract to enforce scooter usage in the right-of-way from $360,000 to $480,000.  This will increase the service level from 9hrs/day, 7days/wk to 12hrs/day, 7 days/wk.  This reduces the risk of accessibility-related liability, may mitigate pending legal action, and provides prompt response to community concerns.* Offset by SMD program revenues</t>
  </si>
  <si>
    <t>Shared Mobility Device Enforcement Addition of non-personnel expenditures to increase enforcement of Shared Mobility Devices.</t>
  </si>
  <si>
    <t>Addition of non-personnel expenditures to increase contract services for Shared Mobility Device Public Right Of Way enforcement.</t>
  </si>
  <si>
    <t>100000_1621_Mobility Master Plan</t>
  </si>
  <si>
    <t>* Technical and outreach/engagement support for the mobility targets identified CAP Strategy 3. * Provides consultant services to continue the development of mobility strategies, including the Mobility Master Plan (MMP), and to identify specific steps that will help better align the City's capital improvement project prioritization process with our committment to meet equity, mode share, and climate goals/targets in the CAP.* The MMP will address equity not only from a transportation standpoint but from environmental, health, and socioeconomic lens.* Without these funds, the City may not be able to fully implement Climate Action Plan Strategy 3. </t>
  </si>
  <si>
    <t xml:space="preserve">Mobility Action Plan Addition of non-personnel expenditures associated with the Mobility Action Plan. </t>
  </si>
  <si>
    <t>Addition of non-personnel expenditures associated with the Mobility Action Plan.</t>
  </si>
  <si>
    <t>100000_9912_Addition of Public Liability Claims Transfer</t>
  </si>
  <si>
    <t>PLACEHOLDER AMOUNT - BASED ON 5 YEAR. Per Mid-Year, The Public Liability Operating Fund is projected to have expenditures exceed revenues by $24.5 million; for the Mid-Year Report, a transfer of $15.1 million is recommended while we continue to monitor anticipated claims. AN ADDITIONAL $9.4M IN PENDING CLAIMS. Need to determine: Fund the rest in the Proposed or wait until Q3/May Revise?Per the Fy23-FY27 Outlook, public liability claims and non-claims are projected to increase by $3.4 million in FY 2023, and remain consistent through the outlook period, based on the recent three-year average of public liability operating expenditures.The addition of $3,380,363 will bring the budget up to $20,480,363 matching the funding requirement on the latest 5 year outlook for FY2023.</t>
  </si>
  <si>
    <t>Public Liability Operating Fund TransferAddition of non-personnel expenditures for a transfer from the General Fund to the Public Liability Operating Fund to support public liability claims.</t>
  </si>
  <si>
    <t>Addition of non-personnel expenditures for a transfer from the General Fund to the Public Liability Operating Fund to support public liability claims.</t>
  </si>
  <si>
    <t>100000_1621_Complete Streets Design Guidelines</t>
  </si>
  <si>
    <t>* Technical and outreach/engagement support for the development of the mobility strategies identified CAP Strategy 3. * Utilize consultant services for the development of Complete Streets Design Guidelines that could include, but are not limited to, improvements relating to pedestrian and bicycle facilities, such as pedestrian promenades, paseos, plazas, public spaces, alley activation, and different types of barriers to consider in the implementation of separated and protected bikeways, as well as street lighting, transit stops, utilities, landscaping, and signage.* Complete Streets Design Guidelines are needed to ensure that San Diego street design considers the full range of users for every roadway type. Design guidelines would allow for utilization of more innovative engineering solutions when designing and constructing projects in the public right-of-way.</t>
  </si>
  <si>
    <t>Complete Streets Design Addition of non-personnel expenditures associated with the Complete Streets Design Guidelines.</t>
  </si>
  <si>
    <t>Addition of non-personnel expenditures associated with the Complete Streets Design Guidelines.</t>
  </si>
  <si>
    <t>100000_9912_Addition of GL and Excess Insurance Program</t>
  </si>
  <si>
    <t>For FY23 a budget adjustment of $4,059,665 is needed for Insurance Premiums (9912001322), this will get us from the $17,673,924 in FY22 to the $21,733,589 that’s anticipated be needed in FY23 to support the General Liability and Excess Insurance programs.</t>
  </si>
  <si>
    <t>General Liability and Excess Insurance ProgramsAddition of non-personnel expenditures to support the General Liability and Excess Insurance programs run by Risk Management.</t>
  </si>
  <si>
    <t>Addition of non-personnel expenditures to support the General Liability and Excess Insurance programs run by Risk Management. The total budget would be $21.7 million.</t>
  </si>
  <si>
    <t>100000_1313_3. Addition of NPE for Total Compensation Survey</t>
  </si>
  <si>
    <t>Addition of non-personnel expenditures in the amount of $200K for the Total Compensation Study. The Consultant will complete up-to seven Fiscal Year (FY) 2023 Total Compensation Surveys for represented and unrepresented positions. Specifically, the Consultant will prepare total compensation surveys for (1) American Federation of State, County, and Municipal Employees Local 127, (2) San Diego Municipal Employees Association, (3) California Teamsters Local 911, (4) San Diego Police Officers Association, (5) San Diego Deputy City Attorneys Association, (6) International Association of Firefighters Local 145, and (7) unclassified and unrepresented positions. The Consultant will collect information regarding benchmark classifications from comparable agencies on all current compensation including flexible benefits, retirement benefits, agency-provided leaves, applicable add-on/specialty pays, and other compensation; and conduct a market analysis of that compensation. The Consultant will produce up to seven Total Compensation Survey Reports and will provide as-needed related services during the FY 2023 contract negotiations, including but is not limited to, making necessary changes on format, content, or methodology to the Reports as agreed-upon between the City and the Recognized Employee Organizations (REOs); addition or deletion of survey agencies and survey/benchmark classifications; preparation of supplemental reports/charts to support the City’s position and/or evaluate REO proposals; perform additional work related to the FY 2023 Total Compensation Surveys that arise throughout the FY 2024contract negotiations; and provide additional related information as requested. In addition, the Consultant will provide responses to questions from the REOs related to specific research methodology and results of the FY 2023 Total Compensation Surveys and, upon request by the Human Resources Department, will participate during contract negotiations to address inquiries received from the REOs. Also, the Consultant will perform as-needed additional work related to the FY 2023 Total Compensation Survey Report for unrepresented positions. The City is contractually obligated through the Memoranda of Understandings (MOUs) with the REO to provide a Total Compensation Survey in preparation for economic proposals in advance of the meet and confer (i.e., contract negotiations) process for successor MOUs. The City is currently in the process of FY23 contract negotiations with  the three safety REOs (Local 145/POA/Teamsters Local 911) and depending on the outcome of the negotiations process if we are able to obtain multi-year MOUs there will not be a need to fund the Total Compensation Surveys for FY24. However, if through the good faith negotiations process the City is not able to reach a multi-year MOU then we will need to provide the Total Compensation Survey Reports again to the applicable REOs in advance of economic proposals being submitted. This request was previously paid through the Citywide department. Funding and payments are now requested through Human Resources, who manages the agreement.</t>
  </si>
  <si>
    <t>Total Compensation SurveyAddition of non-personnel expenditures to support the Total Compensation Survey for represented and unrepresented positions.</t>
  </si>
  <si>
    <t xml:space="preserve">Addition of non-personnel expenditures to support consultant services for the Total Compensation Survey for represented and unrepresented positions. The Total Compensation Surveys are contractually obligated under the Memorandum Of Understandings with the Recognized Employee Organizations. </t>
  </si>
  <si>
    <t>Revenue (New)</t>
  </si>
  <si>
    <t>100000_1621_Interns</t>
  </si>
  <si>
    <t>Sustainability CAP Team and Mobility requests 3.75 hourly Management Interns to assist with CAP update, CAP outreach, ZEV strategy and Grants, Mobility planning and Curb and Parking planning. 1,560 hours is being requested per intern. </t>
  </si>
  <si>
    <t>Addition of 3.75 Management Interns to support the implementation and maintenance of the City's Climate Action Plan and Mobility Planning.</t>
  </si>
  <si>
    <t>100000_1313_8. Addition of 1.00 EE Engmt Program Coordinator</t>
  </si>
  <si>
    <t>Addition of one (1.00) FTE Program Coordinator. Position will be responsible for implementing all aspects of the Citywide Employee Rewards and Recognition program. Activities will include: Proactively assisting departments with the identification and recognition of City employees, Planning, organizing, and coordinating employee appreciation and recognition events such as Employee of the Quarter, Employee of the Year, and Employee Appreciation Month. The position will also consult with leadership to develop, implement, and improve employee recognition strategic objectives.</t>
  </si>
  <si>
    <t>Employee Rewards and Recognition SupportAddition of 1.00 Program Coordinator who will be responsible for the Citywide Employee Rewards and Recognition program. </t>
  </si>
  <si>
    <t>Addition of 1.00 Program Coordinator to oversee the Citywide Employee Rewards and Recognition Program.</t>
  </si>
  <si>
    <t>100000_9912_Addition of Park Improvement Funds Transfer</t>
  </si>
  <si>
    <t>The FY23 revenue projection for Mission Bay is $31,763,380, so total budgeted transfer is $11,763,380. The incremental change needed to reach $11.8M is $$3,939,347. Based on Lease Revenues provided by Real Estate Assets Department.  All revenue over $20 million in Mission Bay Park Rents and Concessions are allocated to Parks Improvement Funds.The City of San Diego Charter, Article V, Section 55.2 requires that three quarters of all lease revenues collected from Mission Bay in excess of $20.0 million (or the remainder of those revenues if less than 75 percent is available after the allocation to the San Diego Regional Parks Improvements Fund has been made) be allocated to the Mission Bay Improvements Fund to solely benefit the Mission Bay Improvements Zone while one-quarter of all lease revenues collected from Mission Bay Park in excess of $20.0 million, or $2.5 million (whichever is greater), be allocated to the Regional Parks Improvements Fund to solely benefit San Diego Regional Parks.</t>
  </si>
  <si>
    <t>Mission Bay and Regional Park Improvements FundsAddition of non-personnel expenditures for the transfer for the Mission Bay and Regional Park Improvements Funds per City Charter section 55.2.</t>
  </si>
  <si>
    <t>Addition of non-personnel expenditures for the transfer for the Mission Bay and Regional Park Improvements Funds per City Charter section 55.2. The total budget for these transfers would be $11.8 million.</t>
  </si>
  <si>
    <t>100000_1621_Public Power Feasibility Study</t>
  </si>
  <si>
    <t>*On-going professional technical, economic, and policy consulting services supporting  City Public Power Feasibility Study to identify the process, costs, opportunities, and risks associated with municipalizing the electricity distribution system in the City of San Diego. * The study will be executed in phases based on findings and direction of the Mayor’s Office and City Council following the completion of report(s) identified for each phase.  * $1 million is for the estimated consulting work needed in FY 23.</t>
  </si>
  <si>
    <t>Public Power Feasibility StudyAddition of one-time non-personnel expenditures associated with a feasibility study to pursue municipalization of the electricity grid.</t>
  </si>
  <si>
    <t>Addition of one-time non-personnel expenditures associated with a feasibility study to pursue municipalization of the electricity grid.</t>
  </si>
  <si>
    <t>100000_1313_1. Addition of PE for CA For All Grant</t>
  </si>
  <si>
    <t xml:space="preserve">Addition of four (4.00) FTE (1.00 Program Manager, 1.00 Payroll Specialist I, 2.00 Assistant Trainer) to support the addition of the California for All Grant.The 1.00 Program Manager will develop, manage, and maintain the new California for All Program. Key duties will include building partnerships with external stakeholders to identify San Diego youth to place into approximately 300 Interns and trainees positions per year, work with City department leadership to identify intern and trainee opportunities, and monitoring of grant budget and reporting requirements. This position will be reimbursable from the California for All Grant.The 1.00 Payroll Specialist I will create and onboard approximately 300 interns and trainees per year in support of the California for All Program. The position will also provide ongoing payroll services for positions created for the program. This position will be reimbursable from the California for All Grant.The 2.00 Assistant Trainer positions will support, train and onboard approximately 300 interns and trainees per year in support of the California for All Program. In addition, the positions will develop a comprehensive City Employee Mentoring Academy to provide employees with the skills and abilities to create meaningful internship opportunities for interns and trainees in the program. These positions will be reimbursable from the California for All Grant. </t>
  </si>
  <si>
    <t xml:space="preserve">California for All GrantAddition of 1.00 Program Manager, 1.00 Payroll Specialist I, 2.00 Assistant Trainer and associated revenue to support the addition of the California for All Grant. </t>
  </si>
  <si>
    <t>Addition of 1.00 Program Manager, 1.00 Payroll Specialist I, and 2.00 Assistant Trainer and associated revenue to support the addition of the California for All Grant.</t>
  </si>
  <si>
    <t>100000_9912_Reduction of Public Use Leases</t>
  </si>
  <si>
    <t>The need by property is noted below. Reduction is primarily associated with the final payment for imperial marketplace.Public Use Leases             FY23Imperial Marketplace         $136,985  FY23 is the final payment which is less than the $273,969 need for FY22. Las Americas Parcel A-1   $496,402Las Americas Parcel BC    $811,773Total                                   $1,445,160</t>
  </si>
  <si>
    <t>Public Use LeasesReduction of non-personnel expenditures associated with public uses leases at Las Americas and Imperial Partners, per the terms of the lease agreements.</t>
  </si>
  <si>
    <t>Reduction of non-personnel expenditures associated with public uses leases at Las Americas and Imperial Partners, per the terms of the lease agreements. The reduction is related to the final payment for Imperial Marketplace, which is planned for FY23. Total budget for these expenses would be $1.4 million.</t>
  </si>
  <si>
    <t>100000_1313_10. Reduction of WPO Addition of AAII</t>
  </si>
  <si>
    <t>Addition of one (1.00) FTE Administrative Aide II (AAII) position along with the reduction of one (1.00) FTE Word Processing Operator (WPO) position. The Administrative Aide II position will assist department leadership in the execution of department administrative duties. Duties will include: monitoring department email boxes and drafting correspondence; schedule trainings and meeting that support Citywide professional development, internship, and employee engagement programs; assist in the preparation and development of budgets; monitor budget expenditures; prepare charts, displays, correspondence, and reports to support department leadership and labor negotiations. The AAII position will replace the WPO position budgeted in the department in FY22 and prior.</t>
  </si>
  <si>
    <t>Administrative SupportAddition of 1.00 Administrative Aide 2 and the reduction of 1.00 Word Processing Operator to assist department leadership in the execution of administrative duties.</t>
  </si>
  <si>
    <t>Addition of 1.00 Administrative Aide II and reduction of 1.00 Word Processing Operator to assist department leadership in the execution of department administrative duties.</t>
  </si>
  <si>
    <t>100000_1313_11. Reduction of OES3 Addition of Program Coord</t>
  </si>
  <si>
    <t>Reduction of one (1.00) FTE Organizational Effectiveness Specialist 3 (OES III) along with the addition of one (1.00) FTE Program Coordinator. The Program Coordinator position will be responsible for coordinating citywide employee learning, development, and performance management programs. This position will work independently to develop, plan, and implement a digital/online learning strategy including driving employee engagement in the use of LinkedIn Learning. They will also lead the citywide performance evaluation program for unclassified employees, which requires review and consulting with managers on highly sensitive and confidential performance documentation, launching large scale process documentation in SuccessFactors, and creating communications and project milestone planning with senior executives. Additionally, the position will coordinate with all departments citywide to develop and provide organizational and operational training support which will include meeting independently with representatives from Department management to create a training specific to that Department. The Program Coordinator position will replace the OES III position budgeted in the department in FY22 and prior.</t>
  </si>
  <si>
    <t>Employee Development SupportAddition of 1.00 Program Coordinator and the reduction of 1.00 Organizational Effectiveness Specialist 3 to support citywide employee learning, development, and performance management programs.</t>
  </si>
  <si>
    <t>Addition of 1.00 Program Coordinator and reduction of 1.00 Organizational Effectiveness Specialist 3 to support Citywide employee learning, development, and performance management programs.</t>
  </si>
  <si>
    <t>100000_1621_Community Parking Districts</t>
  </si>
  <si>
    <t>Addition of 1.00 FTE Senior Planner to identify, plan, and create new community parking districts across the city and support the development and implementation of new community parking district policies. This position is fully funded by Community Parking District funds. </t>
  </si>
  <si>
    <t>Community Parking DistrictsAddition of 1.00 Senior Planner to support the development of new community parking districts.</t>
  </si>
  <si>
    <t>Addition of 1.00 Senior Planner to support the development of new community parking districts utilizing Community Parking District Funds.</t>
  </si>
  <si>
    <t>100000_1516_Addition IT Disc. STRO</t>
  </si>
  <si>
    <t>Addition of $25K in Computer Maintenance/Contracts (GL513002) to support costs associated with the Accela module for the new Short-Term Residential Occupancy Program.</t>
  </si>
  <si>
    <t>100000_1312_Addition of FTE to Support Get It Done</t>
  </si>
  <si>
    <t>Addition of 1.00 FTE Program Coordinator to support the expansion of Get It Done services to other City Departments. Inability to fund this key position will result in serious risks. 1) System Failure: The addition of at least 150 employee users and 6 new service offerings presents an intensified risk of system failure to Get It Done, if the necessary oversight is not possible. Since 2016, numerous departments and functional areas have been added to the system, without a corresponding increase in staff levels. Opportunity Cost: Inclusion of departments on Get It Done allows for a greater level of transparency and presents process improvement opportunities. Without people to analyze the data and identify areas of improvement, the City will miss an opportunity to capitalize on the substantial investment in the Get It Done platform. Adding this role as soon as possible is critical, as later this spring, the Parks &amp;amp; Recreation Department and the Performance &amp;amp; Analytics Department have partnered to launch the addition of Parks &amp;amp; Recreation to the Get It Done system. Related FTE addition requests to support Get It Done for Park and Recreation requested on Form ID 53028.</t>
  </si>
  <si>
    <t>Get It Done SupportAddition of 1.00 Program Coordinator to support the expansion of Get It Done services for the Parks and Recreation Department.</t>
  </si>
  <si>
    <t>Addition of 1.00 Program Coordinator to support the expansion of Get It Done services for the Parks and Recreation Department.</t>
  </si>
  <si>
    <t>Purchasing &amp; Contracting</t>
  </si>
  <si>
    <t>100000_1514_Addition of 1.00 Admin Aide 1</t>
  </si>
  <si>
    <t>The addition of 1.00 Administrative Aide 1 will support critical operations by increasing efficiency in the department. The position will provide intake and organizational support to Purchasing and Contracting's Equal Opportunity Contracting Program (EOC). Currently, intake and organizational duties have been reassigned to EOC analysts due to increased volume, which causes a delay in review mayoral and council items.</t>
  </si>
  <si>
    <t>Addition of Personnel for Equal Opportunity ContractingAddition of 1.00 Program Coordinator and 1.00 Administrative Aide 1 to support the Equal Opportunity Contracting program.</t>
  </si>
  <si>
    <t>Addition of 1.00 Administrative Aide 1 to support the Equal Opportunity Contracting program through intake and organization support as volume of work has increased.</t>
  </si>
  <si>
    <t>100000_1216_DOF Adjustments to Pay-In-Lieu</t>
  </si>
  <si>
    <t>100000_1514_Provider for Bonding Assistance Program</t>
  </si>
  <si>
    <t>Addition of on-going non-personnel expenditures to create a bonding assistance program. A bonding assistance program is a program that assists small businesses, primarily contractors, obtain bid, payment, and performance bonds in order to participate in City contracts, as well as help these businesses increase their bonding capacity. This request is in response to recommendations made by the City of San Diego’s Disparity Study which concluded in 2021. The objective of the Disparity Study was to assess whether minority-, woman- and disabled veteran-owned businesses face barriers as part of the City of San Diego’s contracting processes. Information from the study helped the City assess its efforts to encourage the participation of minority- and woman-owned businesses in local contracts and help recommend any refinements that the City might make to its implementation of the City’s Equal Opportunity Contracting program or state-level contracting policies. One recommendation from the study was bonding assistance programs to help the business community build the capacity required to compete for relatively large City contracts and procurements. The expenditure request provided will be used to hire a contractor or consultant to provide this service of behalf of the City and is based upon estimates the department has received over the past six months. San Diego Municipal Code Chapter 2 Article 2 Division 31 requires bonds for many types of procurements, including for relatively small construction projects, and requires bid bonds for all Capital Improvements Projects except job order contracts. Projects of that size are relatively accessible to small businesses but the bonding requirements on that work present a substantial barrier for small businesses, as indicated in anecdotal evidence that the study team collected. The City will offer bonding assistance to small businesses pursuing City work and will evaluate the value of the bonds required for minor public works projects, which are generally set aside for certified Small Local Business Enterprises and Emerging Local Business Enterprises. The City will establish its own bid deposit and bonding assistance program under the current City Small Business Administration.</t>
  </si>
  <si>
    <t>Small Business Bonding AssistanceAddition of non-personnel expenditures to support a bonding assistance program to assist small businesses obtain bid, payment, and performance bonds in order to participate in City of San Diego contracts.</t>
  </si>
  <si>
    <t xml:space="preserve">Addition of non-personnel expenditures to support a bonding assistance program for the City of San Diego. A bonding assistance program is a program that assists small businesses obtain bid, payment, and performance bonds in order to participate in City of San Diego contracts, as well as help these businesses increase their bonding capacity. </t>
  </si>
  <si>
    <t>Government Affairs</t>
  </si>
  <si>
    <t>100000_1418_DOF Adjustment to Pay In-Lieu</t>
  </si>
  <si>
    <t>100000_1623_DOF Adjustment to Pay In-Lieu</t>
  </si>
  <si>
    <t>Office of the Chief Operating Officer</t>
  </si>
  <si>
    <t>100000_1001_DOF Adjustments to Pay-In-Lieu</t>
  </si>
  <si>
    <t>100000_1514_Addition to Animal Services Contract</t>
  </si>
  <si>
    <t>Addition of funding to support the Animal Services Program, including a spay/neuter voucher program, per the agreement approved by City Council on December 17, 2019. Per Amendment 2 of the SDHS Contract (RR-312803), the contract will be adjusted each year based on the Consumer Price Index, San Diego Area, for all urban customers (CPI-U) included in the animal services contract to a maximum of 5% or the annual Living Wage increase. For this request, the annual ongoing cost includes an increase of 5% each year on July 1 beginning in FY 2021. The amount requested also includes a one-time/approval needed costs such as deferred maintenance and unanticipated costs associated with animal services. The amounts are subject to prior written approval from City Staff. A similar increase was requested last fiscal year.</t>
  </si>
  <si>
    <t>Addition to Animal Services ContractAddition of non-personnel expenditures to support the maintenance and annual costs of the Animal Services Program.</t>
  </si>
  <si>
    <t>Addition of funding to support the Animal Services Program, including a spay/neuter voucher program, per the agreement approved by City Council on December 17, 2019. The amount requested is for an annual 5% increase in ongoing costs as well as a one-time/approval needed cost for deferred maintenance and unanticipated costs associated with animal services. The amounts are subject to prior written approval from City Staff.</t>
  </si>
  <si>
    <t>Council Administration</t>
  </si>
  <si>
    <t>100000_1151_DOF Adjustments to Pay-In-Lieu</t>
  </si>
  <si>
    <t>Pay-In-Lieu of Annual Leave of AdjustmentsAdjustments to reflect savings resulting from vacant positions for any period of the fiscal year, retirement contributions, retiree health contributions, and labor negotiations.</t>
  </si>
  <si>
    <t>Office of the IBA</t>
  </si>
  <si>
    <t>100000_1153_DOF Adjustments to Pay-In-Lieu</t>
  </si>
  <si>
    <t>100000_1212_DOF Adjustments to Pay-In-Lieu</t>
  </si>
  <si>
    <t>100000_1514_Provider for Technical Assistance Program</t>
  </si>
  <si>
    <t>Addition of non-personnel expenditures to create a technical  assistance program for the City of San Diego. A technical assistance program will help provide equitable access to resources and support related to contracting. Assistance can include areas such as: understanding wage requirements; accounting; business certifications; how to submit a bid; understanding complex regulations, etc. This request is in response to recommendations made by the City’s Disparity Study which concluded in 2021. The objective of the Disparity Study was to assess whether minority-, woman- and disabled veteran-owned businesses face any barriers as part of the City of San Diego’s contracting processes. Information from the study helped the City assess its efforts to encourage the participation of minority- and woman-owned businesses in local contracts and help recommend any refinements that the City can make to its implementation of the City’s Equal Opportunity Contracting Program or state-level contracting policies. One recommendation from the study was the creation and implementation of technical assistance programs to help the business community build the capacity required to compete for large City contracts and procurements. The expenditure request provided will be used to hire a contractor or consultant to provide this service of behalf of the City and is based upon estimates the department has received over the past six months.</t>
  </si>
  <si>
    <t>Small Business Technical AssistanceAddition of non-personnel expenditures to implement a technical assistance program to help provide equitable access to resources and support related to contracting.</t>
  </si>
  <si>
    <t>Addition of non-personnel expenditures to implement a technical assistance program for the City of San Diego. A technical assistance program will help provide equitable access to resources and support related to contracting. Assistance can include areas such as: understanding wage requirements; accounting; business certifications; bid submission; and understanding complex regulations.</t>
  </si>
  <si>
    <t>100000_1313_DOF Adjustments to Pay-In-Lieu</t>
  </si>
  <si>
    <t>100000_1514_DOF Adjustments to Pay-In-Lieu</t>
  </si>
  <si>
    <t>100000_1516_DOF Adjustments to Pay-In-Lieu</t>
  </si>
  <si>
    <t>100000_1613_Adjustments of Pay-In-Lieu</t>
  </si>
  <si>
    <t>100000_1619_DOF Adjustments to Pay-In-Lieu</t>
  </si>
  <si>
    <t>100000_1621_DOF Adjustments to Pay-In-Lieu</t>
  </si>
  <si>
    <t>100000_1517_GASB 87 Staffing</t>
  </si>
  <si>
    <t>Addition of 1.00 Finance Analyst 3 and 1.00 Finance Analyst 2 to support the City’s implementation of Government Accounting Standards Board (GASB) Standard 87 – Leases. This Statement requires recognition of certain lease assets and liabilities for leases that previously were classified as operating leases and recognized as inflows of resources or outflows of resources based on the payment provisions of the contract. The standard is required to be implemented by June 30, 2022. The Department of Finance has procured a software system to help with the implementation, however all lease agreements including new leases need to be reviewed and interpreted to see if it qualifies under the standard. The positions will also prepare the disclosures in the Annual Comprehensive Financial Report and will be responsible for reviewing contracts and inputting data.</t>
  </si>
  <si>
    <t>GASB 87 SupportAddition of 1.00 Finance Analyst 3 and 1.00 Finance Analyst 2 to support the City's Governmental Accounting Standards Board (GASB) Statement No. 87 reporting requirements.</t>
  </si>
  <si>
    <t>Addition of 1.00 Finance Analyst 3 and 1.00 Finance Analyst 2 to support the City's GASB 87 reporting requirements.</t>
  </si>
  <si>
    <t>100000_1001_Budget Adjustment</t>
  </si>
  <si>
    <t>Addition of one-time non personnel expenditure of $36,000 to pay annual leave of 1.00 Program Managers retirement.</t>
  </si>
  <si>
    <t>Salary and Benefit AdjustmentAdjustments to reflect savings resulting from vacant positions for any period of the fiscal year, retirement contributions, retiree health contributions, and labor negotiations.</t>
  </si>
  <si>
    <t>100000_1517_Proposition B Staffing</t>
  </si>
  <si>
    <t>Addition of 2.00 Finance Analyst 2’s to support the City’s effort in unwinding Proposition B. On June 5, 2012, City of San Diego voters approved Proposition B, a pension reform initiative amending the San Diego City Charter (Charter). While in effect, Proposition B prevented all employees hired on or after July 20, 2012, other than sworn police officers, from participating in the City’s defined benefit plan. Instead, those employees were only eligible to participate in a defined contribution plan (SPSP-H Plan). In early 2021, the California Supreme Court invalidated Proposition B in a quo warranto proceeding. The City must now comply with the Court’s order to strike the Proposition B provisions from the Charter and conform to the San Diego Municipal Code (Municipal Code) and any related enactments accordingly. The City must also comply with a directive from the California Court of Appeal related to a ruling of the Public Employment Relations Board (PERB). The PERB case was separate but related to the quo warranto case that was brought forward by four of the City’s six Recognized Employee Organizations (REOs). PERB had ruled that the City violated the Meyers-Milias-Brown Act when it failed to meet and confer with the REOs over the language of Proposition B prior to place it in on the June 2012 ballot and that the City must make whole the affected employees.</t>
  </si>
  <si>
    <t>Department of Finance ReorganizationAddition of 5.00 FTE Positions and the reduction of 1.00 Assistant Department Director to support various citywide efforts including CIP, Proposition B, and systems and to align positions with department structure.</t>
  </si>
  <si>
    <t>Addition of 2.00 Finance Analyst 2 positions to support the City's effort in unwinding Proposition B</t>
  </si>
  <si>
    <t>100000_1517_CIP Staffing</t>
  </si>
  <si>
    <t xml:space="preserve">Addition of 1.00 Finance Analyst 3 and 1.00 Finance Analyst 2 positions to support the CIP Program.  One FA2 to support Stormwater for both O&amp;amp;M &amp;amp; CIP activities.  With the funding strategy nearing completion, funding streams are beginning to come to fruition. The Stormwater WIFIA and SRF loans are soon to be executed; and stormwater capital funding is expected in increase from $1M to over $100M per year. This will result in additional support services being requested from the DoF CIP team to approve council and mayoral actions; budget and monitor project activity, ensure timely capitalization; perform proactive monitoring; review required reporting documents; and manage the fiscal oversight of the SW operating and capital programs.  The other FA2 will support increased infrastructure activity and pure water.  Pure water has entered the construction phase with an large increase in activity monitoring, document review, and expenditure corrections to ensure accurate reporting. The overall CIP program budget has more than doubled in the last five years, yet staffing resources dedicated to the CIP oversight have decreased. This position is needed to help provide manageable and effective oversight and span of control. </t>
  </si>
  <si>
    <t>Addition of 1.00 Finance Analyst 3 and 1.00 Finance Analyst 2 positions to support the CIP Program.  Stormwater funding strategy is nearing completing and the capital funding for the department is expected to increase from $1M to over $100M per year.  This will require additional support services from the Department of Finance to review actions, budget and monitor project activity, ensure timely capitalization and manage the fiscal oversight of the Stormwater operating and capital programs.  Additionally, Pure Water as entered the constructions phase with a large increase in activity monitoring, document review and expenditure corrections to ensure accurate reporting.  Overall CIP program budget has more than double in the last five years, yet staffing resources dedication to the CIP oversight have decreases.  These positions are needed to provide manageable and effective oversight and span of control</t>
  </si>
  <si>
    <t>100000_1517_Assistant Director Reduction</t>
  </si>
  <si>
    <t>Reduction of 1.00 Assistant Department Director to match with department structure.Position is currently being utilized in an interim capacity as Financial Operations Manager until temporary staffing questions can be answer.</t>
  </si>
  <si>
    <t>Reduction of 1.00 Assistant Department Director to match with department structure.</t>
  </si>
  <si>
    <t>100000_2000201312_Contractual Services</t>
  </si>
  <si>
    <t>The city is a member of the San Dieguito River Park JPA, with two city council members on the board. The Public Utilities Department pays for the City's contributions to the JPA as part of its general fund budget. The increase reflects the increase costs based on the City's 2022 required contributions. This is a non-discretionary payment.</t>
  </si>
  <si>
    <t>San Dieguito River Park Support Addition of non-personnel expenditures to support City's increased required contribution to the San Dieguito River Park.</t>
  </si>
  <si>
    <t>Addition of non-personnel expenditures to support City's increased required contribution to the San Dieguito River Park.</t>
  </si>
  <si>
    <t>100000_1912_DOF Adjustment to Pay In-Lieu</t>
  </si>
  <si>
    <t>100000_1914_DOF Adjustment to Pay In-Lieu</t>
  </si>
  <si>
    <t>100000_1915_DOF Adjustment to Pay In-Lieu</t>
  </si>
  <si>
    <t>100000_2113_DOF Adjustment to Pay In-Lieu</t>
  </si>
  <si>
    <t>100000_2114_DOF Adjustment to Pay In-Lieu</t>
  </si>
  <si>
    <t>100000_1216_Addition of Investigative Consultant Contract</t>
  </si>
  <si>
    <t>Addition of an on-going non-personnel expenditure in the amount of $200,000 to support the Office of the Commission on Police Practices (Commission) to meet its investigative requirements as stated in Section 41.2 of the City Charter. The Commission intends to contract with investigative professionals to address, high-volume caseloads, cases that require specific expertise, and other relevant work on an as-needed basis.</t>
  </si>
  <si>
    <t>Investigative ServicesAddition of non-personnel expenditure for investigative services to address high caseload volume and cases requiring specific expertise.</t>
  </si>
  <si>
    <t>Addition of on-going non-personnel expenditure in the amount of $200,000 to contract investigators with specific expertise to meet its investigatory obligations  requirements per Section 41.2 of the City Charter.</t>
  </si>
  <si>
    <t>100000_1216_Addition of One-time Executive Search Contract</t>
  </si>
  <si>
    <t>Addition of one-time non-personnel expenditures in the amount of $100,000 to support the Commission on Police Practices to contract with an executive search firm to hire four (4) highly specialized supervisory positions.</t>
  </si>
  <si>
    <t>Executive Hiring ServicesAddition of one-time non-personnel expenditure for executive hiring services for four highly specialized supervisory positions. </t>
  </si>
  <si>
    <t>Addition of one-time non-personnel expenditures in the amount of $100,000 to support the Commission on Police Practices in finalizing a contract with an executive search firm to hire four (4) highly specialized supervisory positions.</t>
  </si>
  <si>
    <t>100000_1517_Systems Program Coordinator</t>
  </si>
  <si>
    <t>Addition of 1.00 Program Coordinator to support the Business Process Coordinator responsibilities of the SAP Finance modules.  This budget add is intended to replace a current supplemental Finance Analyst 4 position that recently became vacant (PCN 30000444).</t>
  </si>
  <si>
    <t>Addition of 1.00 Program Coordinator to support the Business Process Coordinator responsibilities of the SAP Finance modules.</t>
  </si>
  <si>
    <t>100000_1001_Addition of a Program Coordinator Position</t>
  </si>
  <si>
    <t>Addition of 1.00 Full - Time Program Coordinator Position. Position was supplemental in FY22 and will now be made a full time position in FY23.</t>
  </si>
  <si>
    <t>Supplemental PositionAddition of 1.00 Program Coordinator to help support the Docket Office.</t>
  </si>
  <si>
    <t>Addition of 1.00 Full - Time Program Coordinator Position</t>
  </si>
  <si>
    <t>100000_1914_Get IT Done Parking Enforcement Staff Increase</t>
  </si>
  <si>
    <t>Parking Enforcement activities are currently limited -not enough staff are available to provide coverage every day or in all areas. Customers are advised that parking enforcement is only actively enforced Monday - Friday, 7 a.m. -5:30p.m. Calls for service have increased, while the City's ability to respond has not kept pace with the growing demand generated from customers utilizing Get It Done and enforcement to support investments in new infrastructure, such as: bike lanes, carpool lanes, additional meters, multi-space meters, time-limited zones, residential parking permits, etc.  Adding two Parking Enforcement squads, as detailed below, would allow for 7-day a week coverage, improved response times, and more consistent coverage throughout the City. The addition of two squads is projected to generate revenue which would cover the additional expense associated with the requests outlined in sections 1 and 2 of this memorandumRequest includes Two (2) Parking Enforcement Supervisors, six (6) Parking Enforcement Officer ll's, and twelve (12) Parking Enforcement Officer l's. This request includes ongoing non-personnel expenditure of $26,640 for parking ticket wireless service and uniform allowance; and one-time non-personnel expenditures of $800K for vehicles and $136K for equipment and supplies.The annual projected revenue is based upon 18.00 FTEs (6.00 PEOIIs and 12.00 PEOIs) multiplied by an average annual revenue of $350K each.  The department assumes it will take approximately 6 months to fill and train the additional revenue generating positions and, therefore, does not expect the increase in revenue to be realized until half way through FY23 ($3.15M for 6 Months).  The full revenue increase projected for Fiscal Year 2024 and future years is $6.3M.</t>
  </si>
  <si>
    <t>Parking EnforcementAddition of 20.00 FTE positions and non-personnel expenditures to support the Get IT Done Parking Enforcement program.</t>
  </si>
  <si>
    <t>Get IT Done Parking Enforcement Staff Increase</t>
  </si>
  <si>
    <t>100000_1516_Addition of Parking Citation Processing Contract</t>
  </si>
  <si>
    <t xml:space="preserve">Addition of non-personnel expenditures in the amount of $112K will fund Computer Maintenance/Contracts (513002) related to parking citation processing contract increases associated with the addition of 20.00 FTE in Police who will issue additional parking citations - Form 53753. </t>
  </si>
  <si>
    <t>Parking Citation Processing Addition of non-personnel expenditures to support an increase in parking citation processing due to an increase in enforcement officers.</t>
  </si>
  <si>
    <t>Addition of non-personnel expenditures to support parking citation processing contract increase due to an increase in enforcement officers.</t>
  </si>
  <si>
    <t>100000_9912_Addition of Climate Equity Fund Contribution</t>
  </si>
  <si>
    <t xml:space="preserve">NOTE: Decisions about what projects to be funded TBD. The Fiscal Year 2023 Proposed Budget includes $7.2 million in funding for the Climate Equity Fund contribution to be used for City infrastructure projects, acquisitions and activities within underserved communities to help these communities effectively respond to the impacts of climate change. This contribution to the Climate Equity Fund is composed of the following:&lt;ul&gt;&lt;li&gt;$2 million to support projects as part of the $20 million commitment for the funding of the Climate Equity Fund&lt;/li&gt;&lt;/ul&gt;&lt;ul&gt;&lt;li&gt;10.0 percent of the total General Fund revenue received through the annual gas and electric franchise fees.&lt;/li&gt;&lt;/ul&gt;Fiscal Year 2023 General Fund gas and electric franchise revenues are estimated at $51.7 million, so the budgeted contribution for the Climate Equity Fund in Fiscal Year 2023 is 10.0 percent of the total General Fund Revenue, plus the additional $2M. </t>
  </si>
  <si>
    <t>Climate Equity Fund TransferAddition of one-time non-personnel expenditures for the contribution to the Climate Equity Fund.</t>
  </si>
  <si>
    <t>100000_1151_Addition of Interpreting Services</t>
  </si>
  <si>
    <t>Provide interpreting services for committee meetings and for various City Council office events/meetings.</t>
  </si>
  <si>
    <t>Interpreting ServicesAddition of interpreting services for committee meetings and for various City Council office events and meetings.</t>
  </si>
  <si>
    <t>Addition of interpreting services for committee meetings and for various City Council office events/meetings.</t>
  </si>
  <si>
    <t>100000_9912_Addition for Prop H</t>
  </si>
  <si>
    <t>In accordance with City Charter section 77.1, the City is required to place certain unrestricted General Fund revenues into an Infrastructure Fund to be used for new infrastructure costs, including financing costs, related to General Fund capital improvements such as streets, sidewalks and buildings, and the maintenance and repair of such improvements. The deposits to the Infrastructure Fund are calculated based upon the three following categories:- Major revenue increment – an amount equal to 50.0 percent of the year over year growth in property tax revenues, unrestricted General Fund TOT, and unrestricted franchise fees for FY 2018 through FY 2022 only;- Sales tax increment – an amount equal to the annual change in sales tax revenue when compared to the sales tax baseline (FY 2016) as inflated by the lesser of California Consumer Price Index (CCPI) or 2.0 percent; and- General Fund Pension Cost Reduction – any amount if pension costs for any fiscal year that are less than the base year (FY 2016).The request for $14,309,539 represents the portion of the deposit calculation only required from the sales tax increment.</t>
  </si>
  <si>
    <t>Transfer to Infrastructure FundAddition of one-time non-personnel expenditures for the transfer to the Infrastructure Fund per City Charter Section 77.1.</t>
  </si>
  <si>
    <t>Addition of one-time non-personnel expenditures for the transfer to the Infrastructure Fund per City Charter Section 77.1.</t>
  </si>
  <si>
    <t>100000_9912_Reduction and Addition for Zuniga Jetty</t>
  </si>
  <si>
    <t>In FY 2020, $200,000 in non-personnel expenditures was included in Citywide Program Expenditures budget for the enforcement, monitoring, towing, and abatement of vessels at the Zuniga Jetty Shoal. This request would reduce that ongoing budget of $200,000 and add back $50,000 in one-time funding to align with a proposed MOU between the City of San Diego, Port, City of Coronado, and State Lands Commission. The current proposal is for a total of $200,000, broken down as follows:1) Port of San Diego - $75k2) City of San Diego - $75k ($50k hard money; $25k SAVE Grant set aside)3) City of Coronado - $50k ($35k hard money; $15k SAVE grant set aside) State Lands Commission  </t>
  </si>
  <si>
    <t>Zuniga Jetty Shoal PatrolReduction of non-personnel expenditures associated with the enforcement, monitoring, towing, and abatement of vessels at the Zuniga Jetty Shoal.</t>
  </si>
  <si>
    <t>Reduction of $200,000 in ongoing non-personnel expenditures, and addition of $50,000 in one-time non-personnel expenditures to align with a pending MOU related to the enforcement, monitoring, towing, and abatement of vessels at the Zuniga Jetty Shoal.</t>
  </si>
  <si>
    <t>100000_1912_DOF Entry Overtime Fringe Adjustment</t>
  </si>
  <si>
    <t>Addition of fringe benefits associated to overtime expenditures. The reason for this adjustment is due to Fringe Benefits adjustments not rolling over year to year. The adjustment is calculated for Fire-Rescue personnel (Lifeguards, Non-sworn, and Sworn) for their additional SPSP-H (Post-Prop B only) and Medicare contributions. Methodology : SPSP-H: Each personnel class is multiplied by a weighted average of the amount of Post-Prop B employees working overtime times their SPSP-H contribution amount. Medicare: Base budget times 1.45%</t>
  </si>
  <si>
    <t>Overtime Fringe Adjustment Addition of fringe benefits associated to overtime expenditures.</t>
  </si>
  <si>
    <t>Addition of fringe benefits associated to overtime expenditures.</t>
  </si>
  <si>
    <t>100000_1152_User Fees Budget Adjustment</t>
  </si>
  <si>
    <t>This adjustment is associated to the FY 2023 comprehensive user fee analysis conducted by the City Clerk Department.The department currently anticipates updating 8 fees which will result in an increase of $23,352 in Revenue from the Fiscal Year 2023 base budget. The current assumptions for the volume of fees are 5,742.</t>
  </si>
  <si>
    <t>Revised User Fee Revenue from New/Revised User FeesAdjustment to reflect anticipated User Fee revenue increase from the implementation of new and/or revised user fees.</t>
  </si>
  <si>
    <t>User Fee revenue adjustment associated to new and/or revised user fees in the City Clerk Department associated with Fiscal Year 2023 comprehensive user fee analysis.</t>
  </si>
  <si>
    <t>100000_1211_Addition of 1.00 DCA Econ Dev</t>
  </si>
  <si>
    <t>Budget adjustment requested for an Addition of 1.00 Deputy City Attorney and one-time associated non-personnel expenditures to support the Civil Advisory Division, Public Finance unit. This is an existing position and is currently filled and should be added to the budget adjustments for fiscal year 2023. This position will provide a sufficient level of support for Economic Development matters, at the specific request of the City’s Economic Development Director, Christina Bibler and with approval of the Chief Financial Officer. This is a critical position because the Office did not previously have sufficient resources to address the current and anticipated future legal workload of Economic Development matters, including time-sensitive affordable housing projects subject to funding deadlines from the awarding public agencies. The Deputy City Attorney’s workload will be prioritized, to the extent possible, on Economic Development matters that can be billed to a special funding source so that the fiscal impact to the City’s General Fund is minimized. For example, the Deputy City attorney will be assigned to work on affordable housing projects, Community Development Block Grant matters, and assessment districts, among other areas.The associated non-personnel expenditure is a one-time expense in office supplies of $2,500 and ongoing tuition reimbursement of $2,000. Under the terms of the City’s Memorandum of Understanding with the DCAA, the City reimburses each Deputy City Attorney up to $2,000 per fiscal year for attending Continuing Legal Education, seminars, training and other educational and professional development events to maintain and enhance job-related skills or knowledge, and to purchase electronic equipment for remote work, such as computers or printers.</t>
  </si>
  <si>
    <t>Support for Economic DevelopmentAddition of 1.00 Deputy City Attorney and associated one-time non-personnel expenditures to support the Public Finance Unit for Economic Development matters.</t>
  </si>
  <si>
    <t>Addition of 1.00 Deputy City Attorney and associated one-time and ongoing non-personnel expenditure to support the Civil Advisory Division, Public Finance Unit for Economic Development matters.</t>
  </si>
  <si>
    <t>100000_1211_Addition of 1.00 DCA Homelessness</t>
  </si>
  <si>
    <t>Budget adjustment requested for an Addition of 1.00 Deputy City Attorney and one-time associated non-personnel expenditures to support the Civil Advisory Division, Government &amp;amp; Council Relations unit. This is an existing recently-added position in process of being filled and should be added to the budget adjustments for fiscal year 2023. The City Attorney’s Office requires a Deputy City Attorney to provide a sufficient level of support for housing and homelessness matters. This is a critical position because the Office does not presently have enough resources to handle the current and anticipated legal workload on housing and homelessness, including the significant increased need for attorney assistance on Housing Authority actions at the Council’s request for greater oversight of the Housing Commission. Additionally, the Office anticipates significant increases in time-sensitive work related to the City’s new Homelessness Services and Solutions Department and the City’s efforts to address homelessness, some of which may be directed back to the City as suggested by the Council’s Housing Authority Working Group. Considering the Covid-19 pandemic’s impact on rental housing, we also anticipate additional legal work related to the City’s eviction moratorium and the Tenant’s Right to Now ordinance as state and federal protections expire. The Deputy City Attorney’s workload will be prioritized, to the extent possible, on housing and homelessness matters, some of which can be billed to a special funding source so that the fiscal impact to the City’s General Fund is minimized.The associated non-personnel expenditure is a one-time expense in office supplies of $2,500 and ongoing tuition reimbursement of $2,000. Under the terms of the City’s Memorandum of Understanding with the DCAA, the City reimburses each Deputy City Attorney up to $2,000 per fiscal year for attending Continuing Legal Education, seminars, training and other educational and professional development events to maintain and enhance job-related skills or knowledge, and to purchase electronic equipment for remote work, such as computers or printers.</t>
  </si>
  <si>
    <t>Support for Housing and HomelessnessAddition of 1.00 Deputy City Attorney and associated one-time non-personnel expenditures to support the Government and Council Relations unit for housing and homelessness matters.</t>
  </si>
  <si>
    <t>Addition of 1.00 Deputy City Attorney and associated one-time and ongoing non-personnel expenditures to support the Civil Advisory Division for housing and homelessness matters.</t>
  </si>
  <si>
    <t>User Fees (Revised – Decrease)</t>
  </si>
  <si>
    <t>100000_1212_User Fees Budget Adjustments</t>
  </si>
  <si>
    <t>This adjustment is associated to the FY 2023 comprehensive user fee analysis conducted by the Personnel DepartmentThe department currently anticipates updating 1 fee which will result in a decrease of $810.00 in Revenue from the Fiscal Year 2023 base budget. The current assumptions for the volume of fees are 77.</t>
  </si>
  <si>
    <t>Revised User Fee Revenue from New/Revised User FeesAdjustment to reflect anticipated User Fee revenue decrease from the implementation of new and/or revised user fees.</t>
  </si>
  <si>
    <t>User Fee revenue adjustment associated to new and/or revised user fees in the Personnel Department associated with Fiscal Year 2023 comprehensive user fee analysis.</t>
  </si>
  <si>
    <t>100000_1516_User Fees Budget Adjustment</t>
  </si>
  <si>
    <t>This adjustment is associated to the FY 2023 comprehensive user fee analysis conducted by the City Treasurer DepartmentThe department currently anticipates updating 4 fees which will result in a decrease of $550,132.00 in Revenue from the Fiscal Year 2023 base budget. The current assumptions for the volume of fees are 23,093.</t>
  </si>
  <si>
    <t>User Fee revenue adjustment associated to new and/or revised user fees in the City Treasurer Department associated with Fiscal Year 2023 comprehensive user fee analysis.</t>
  </si>
  <si>
    <t>100000_1611_User Fees Budget Adjustment</t>
  </si>
  <si>
    <t>This adjustment is associated to the FY 2023 comprehensive user fee analysis conducted by the Development Services DepartmentThe department currently anticipates updating 5 fees which will result in a decrease in Revenue of $28,987.00 from the Fiscal Year 2023 base budget. The current assumptions for the volume of fees are 1,926.</t>
  </si>
  <si>
    <t>Revised User Fee Revenue from New/Revised User FeesAdjustment to reflect anticipated On-Going User Fee revenue decrease from the implementation of new and/or revised user fees.</t>
  </si>
  <si>
    <t>User Fee revenue adjustment associated to new and/or revised user fees in the Development Services Department associated with Fiscal Year 2023 comprehensive user fee analysis.</t>
  </si>
  <si>
    <t>100000_1713_User Fees Budget Adjustment</t>
  </si>
  <si>
    <t>This adjustment is associated to the FY 2023 comprehensive user fee analysis conducted by the Library DepartmentThe department currently anticipates updating 10 fees which will result in a decrease of $100,183 in Revenue from the Fiscal Year 2023 base budget. The current assumptions for the volume of fees are 1,667,654.</t>
  </si>
  <si>
    <t>User Fee revenue adjustment associated to new and/or revised user fees in the Library Department associated with Fiscal Year 2023 comprehensive user fee analysis.</t>
  </si>
  <si>
    <t>100000_1912_User Fees Budget Adjustment</t>
  </si>
  <si>
    <t>This adjustment is associated to the FY 2023 comprehensive user fee analysis conducted by the Fire-Rescue DepartmentThe department currently anticipates updating 82 fees which will result in an increase of $738,318.00 in Revenue from the Fiscal Year 2023 base budget.</t>
  </si>
  <si>
    <t>User Fee revenue adjustment associated to new and/or revised user fees in the Fire-Rescue Department associated with Fiscal Year 2023 comprehensive user fee analysis.</t>
  </si>
  <si>
    <t>100000_1914_User Fees Budget Adjustment</t>
  </si>
  <si>
    <t>This adjustment is associated to the FY 2023 comprehensive user fee analysis conducted by the Police DepartmentThe department currently anticipates updating 53 fees which will result in an increase of $3,312,248 in Revenue from the Fiscal Year 2023 base budget. The current assumptions for the volume of fees are 228,850.</t>
  </si>
  <si>
    <t>User Fee revenue adjustment associated to new and/or revised user fees in the Police Department associated with Fiscal Year 2023 comprehensive user fee analysis.</t>
  </si>
  <si>
    <t>100000_1211_Restoration of PE Budget</t>
  </si>
  <si>
    <t>In Fiscal Year 2022, the City Attorney's personnel expenditures budget was reduced by $2,135,009 to account for a citywide reduction. This budget adjustment is for the restoration of that reduction to the FY 2023 budget.</t>
  </si>
  <si>
    <t>Restoration of Citywide ReductionRestoration of half of the personnel expenditures associated to citywide reduction in Fiscal Year 2021.</t>
  </si>
  <si>
    <t>Addition of personnel expenditures associated to reduction in Fiscal Year 2022.</t>
  </si>
  <si>
    <t>100000_1914_Scooter Enforcement</t>
  </si>
  <si>
    <t xml:space="preserve">Adjustment for addition of $300k for overtime related to shared mobility device enforcement. This funding will allow for approximately 85 overtime details, 4 officers and a sergeant, to conduct specialized enforcement related to shared mobility devices.   This addition is expected to be supported by revenue from the regulation of mobility devices.  The officers will be deployed in areas of the City that receive a high number of citizen complaints, and areas where the Department has seen injury collisions </t>
  </si>
  <si>
    <t>Shared Mobility Device EnforcementAddition of overtime and associated fringe expenditures for shared mobility device enforcement to reduce shared mobility device violations and improve safety for all roadway users.</t>
  </si>
  <si>
    <t>Addition of personnel expenditures for the shared mobility device enforcement to reduce shared mobility device violations and improve safety for all roadway users.</t>
  </si>
  <si>
    <t>100000_1211_Addition of 3.00 FTEs and NPE for STRO</t>
  </si>
  <si>
    <t>Addition of 3.00 FTE positions [1.00 Deputy City Attorney, 1.00 City Attorney Investigator and 1.00 Legal Secretary II] and associated ongoing and one-time non-personnel expenditures to support the Community Justice Division in enforcing Short Term Rental regulations. These positions are to support enforcement of regulations concerning Short Term Rentals, and the corresponding increase in Code Enforcement Unit case referrals and prosecutions in FY2023. The increased referrals will be generated by dedicated positions in the San Diego Police Department and the Development Services Department Code Enforcement Division. Absent similarly dedicated positions in the City Attorney’s Code Enforcement Unit, it will have insufficient resources to prosecute all cases referred to it by SDPD and DSD, cases that also involve nuisance properties, marijuana dispensaries and substandard housing. Costs should be partially offset by fees generated under the Short Term Rental Ordinance.</t>
  </si>
  <si>
    <t>Support for the Short-Term Rental OrdinanceAddition of 1.00 Deputy City Attorney, 1.00 City Attorney Investigator, 1.00 Legal Secretary 2 and associated non-personnel expenditures to support the enforcement of the Short Term Rental Ordinance.</t>
  </si>
  <si>
    <t>Addition of 1.00 Deputy City Attorney, 1.00 City Attorney Investigator, 1.00 Legal Secretary II and associated non-personnel expenditures to support the Community Justice Division in enforcing Short Term Rental regulations. The positions are to support enforcement of regulations concerning Short Term Rentals, and a corresponding increase in Code Enforcement Unit case referrals and prosecutions.</t>
  </si>
  <si>
    <t>100000_1001_Budget Adjustment Office of Child and Youth</t>
  </si>
  <si>
    <t>Supplies, Information Technology, and Contract needed for the Office of Child and Youth Success. Also an addition of a Program Coordinator (Child Care Coordinator) and a Senior Management Analyst</t>
  </si>
  <si>
    <t>Support for the Office of Child and Youth SuccessAddition of 1.00 Senior Management Analyst, 1.00 Program Coordinator, and non-personnel expenditures to support  the Office of Child and Youth Success.</t>
  </si>
  <si>
    <t>Addition of one-time Personnel Expenditure for 1.00 Senior Management Analyst, 1.00 Program Coordinator, and addition of on-going non-personnel expenditures to support critical operations for the Office of Child and Youth Success.</t>
  </si>
  <si>
    <t>Office of Race &amp; Equity</t>
  </si>
  <si>
    <t>100000_1419_Addition of Program Coordinators</t>
  </si>
  <si>
    <t>Addition of 2.00 FTE (annualized) to support the Office of Race and Equity with alignment and implementation outlined in the San Diego Municipal Code, Article 2, Division 55 (22.5501). Theses positions are prorated to a November 2022 start date.The program coordinator positions will have individualized roles in monitoring training results within the learning and development plan and will provide technical assistance for City departments to operationalize equity. The primary focus for these positions is in three distinct areas: Learning and Development, Equity-Centered Coaching, and Inclusive Community Engagement. The requested positions are responsible for continually updating customized equity-focused trainings for City departments, Mayoral appointees, and City Council offices.</t>
  </si>
  <si>
    <t>Personnel Expenditure Program Support Addition of 2.00 Program Coordinators to develop an equity-driven strategy for City Departments and administration of the Community Equity Fund. </t>
  </si>
  <si>
    <t>Addition of 2.00 FTE prorated positions to support the Office of Race and Equity in developing equity-driven strategies for City Departments and administration of the Community Equity Fund. The budgeted start date is November, 2022. </t>
  </si>
  <si>
    <t>100000_9912_Addition of Climate Equity Fund Contribution Pt2</t>
  </si>
  <si>
    <t>RELATED TO FORM ID 53783.This form adds an additional $232,801 to the amount included in 53783, for a new total of $7,404,246. The additional $230k is related to a higher estimate of revenue received through the annual gas and electric franchise fees than originally included in form 53783. See text below from other form:NOTE: Decisions about what projects to be funded TBD. The Fiscal Year 2023 Proposed Budget includes $7.2 million in funding for the Climate Equity Fund contribution to be used for City infrastructure projects, acquisitions and activities within underserved communities to help these communities effectively respond to the impacts of climate change. This contribution to the Climate Equity Fund is composed of the following: 1) $2 million to support projects as part of the $20 million commitment for the funding of the Climate Equity Fund; 2) 10.0 percent of the total General Fund revenue received through the annual gas and electric franchise fees.Fiscal Year 2023 General Fund gas and electric franchise revenues are estimated at $51.7 million, so the budgeted contribution for the Climate Equity Fund in Fiscal Year 2023 is 10.0 percent of the total General Fund Revenue, plus the additional $2M.</t>
  </si>
  <si>
    <t>100000_9912_Addition for Prop H (Feb)</t>
  </si>
  <si>
    <t>In accordance with City Charter section 77.1, the City is required to place certain unrestricted General Fund revenues into an Infrastructure Fund to be used for new infrastructure costs, including financing costs, related to General Fund capital improvements such as streets, sidewalks and buildings, and the maintenance and repair of such improvements. The deposits to the Infrastructure Fund are calculated based upon the three following categories:- Major revenue increment – an amount equal to 50.0 percent of the year over year growth in property tax revenues, unrestricted General Fund TOT, and unrestricted franchise fees for FY 2018 through FY 2022 only;- Sales tax increment – an amount equal to the annual change in sales tax revenue when compared to the sales tax baseline (FY 2016) as inflated by the lesser of California Consumer Price Index (CCPI) or 2.0 percent; and- General Fund Pension Cost Reduction – any amount if pension costs for any fiscal year that are less than the base year (FY 2016).The request to increase the Prop H contribution to $33,752,902 based on the February Sales Tax clean-up payment (represents the portion of the deposit calculation only required from the sales tax increment)t.</t>
  </si>
  <si>
    <t>100000_1713_Non-Standard Hourly Positions DYH@L</t>
  </si>
  <si>
    <t>Program Administration - Do Your HW at the Library Program:  Based on funding level necessary to cover HW tutoring program schedule of 16hr/wk, 18 tutoring sites/branches, 36 weeks. Same schedule assumed in FY20 as in FY19 to maintain current service levels.  The program is very popular and is a mayoral initiative.</t>
  </si>
  <si>
    <t>100000_211611_Addition of Graffiti Abatement Contracts</t>
  </si>
  <si>
    <t>This request also includes an additional $300,000 in contractual services tosupport graffiti abatement on private property.</t>
  </si>
  <si>
    <t>Graffiti Abatement Program SupportAddition of non-personnel expenditures to support Citywide graffiti abatement.</t>
  </si>
  <si>
    <t>1151_100000_Restoration of 4% Reduction</t>
  </si>
  <si>
    <t>Addition of personnel expenditures to partially restore funding levels for department operations.</t>
  </si>
  <si>
    <t>Restoration of Citywide ReductionPartial restoration of personnel expenditures associated to the citywide reduction in Fiscal Year 2021.</t>
  </si>
  <si>
    <t>1153_100000_Restoration of 4% Reduction</t>
  </si>
  <si>
    <t>100000_1914_$1.0M reinstatement of Extension of Shift</t>
  </si>
  <si>
    <t>Restoration of Half of Extension of Shift OvertimeRestoration of overtime expenditures to support extension of shift.</t>
  </si>
  <si>
    <t>Addition of overtime to support Extension of Shift activities. This adjustment is for the reinstatement of half of the $2 million in Extension of Shift related overtimeremoved from the department’s budget in Fiscal Year 2022 that the Department has been unable to realize</t>
  </si>
  <si>
    <t>100000_211611_Addition of Weed Abatement Contacts</t>
  </si>
  <si>
    <t>The Department requests to add contractual funding of $400,000 per year and staffing to abate weeds in the right-of-way within seven (7) days of requests forservice.  This work will concentrate on medians, shoulders, sidewalks, bike lanes and occasional paper streets.</t>
  </si>
  <si>
    <t>Weed Abatement Program SupportAddition of non-personnel expenditures to support weed abatement in the right-of-way.</t>
  </si>
  <si>
    <t>100000_211611_Addition of Sidewalk Repair &amp; Replace</t>
  </si>
  <si>
    <t>Sidewalk Repair &amp;amp; ReplacementAddition of 6.00 FTE positions, non-personnel expenditures and associated revenue to provide sidewalk replacement and repair services.</t>
  </si>
  <si>
    <t>Addition of 6.00 FTE positions, non-personnel expenditures and associated revenue to provide sidewalk replacement and contractual repairservices.</t>
  </si>
  <si>
    <t>100000_1211_Addition of 1.00 Paralegal Civil Litigation</t>
  </si>
  <si>
    <t>Budget adjustment requested for an addition of 1.00 Paralegal and one-time associated non-personnel expenditures to support the Civil Litigation Division’s responsibilities relating to MEA Paralegal classification. Paralegal, under the general supervision of an attorney, review case files to determine documents and witnesses required; draft legal documents that include: pleadings (e.g., complaints and answers, motions to compel, motions-in-limine, motions for summary judgment, motions to strike, motions to continue, etc.); discovery requests and responses (e.g., interrogatories, requests for production, requests for admission); draft expert witness designations and declarations in support; prepare deposition summaries and legal memoranda; prepare jury instructions; subpoenas duces tecum; assist at trials, hearings, and Council meetings; use litigation and document management software and e-Discovery tools to review documents for responsiveness and privileges; communicate with court personnel, law enforcement, and other government agencies; conduct legal and procedural research; cite-check legal memoranda and motions; and perform other duties as assigned. Additional positions needed due to increased attorney-to-paralegal ratio of 5:1 and significant increase in volume of Electronically Stored Information (ESI) and CPRA-related workload, including compliance with SB 1421 and SB 16, which no other staff classifications support. These position additions are needed to maintain invaluable services in litigation cases. The associated non-personnel expenditure is a one-time expense in office supplies for initial set-up.</t>
  </si>
  <si>
    <t>Supplemental PositionAddition of 1.00 Paralegal and one-time associated non-personnel expenditures to support the Civil Litigation Division.</t>
  </si>
  <si>
    <t>Addition of 1.00 Paralegal and one-time associated non-personnel expenditures to assist in operations of the Civil Litigation Division’s responsibilities relating to Municipal Employee Association (MEA) Paralegal classification due to increased attorney-to-paralegal ratio of 5:1 and significant increase in volume of Electronically Stored Information (ESI) and CPRA-related workload, including compliance with SB 1421 and SB 16, which no other staff classifications support.</t>
  </si>
  <si>
    <t>100000_1716_Shelters and Services</t>
  </si>
  <si>
    <t>Addition of 2.00 Program Coordinators, 1.00 Senior Management Analyst, and non-personnel expenditures to support Homeless Shelter and Services as identified in the Mayor's Community Action Plan goal of an additional 650 emergency shelter beds for single adults, youth, and families. The addition will be used to support on-going operations of existing shelters and new shelters that will be established in FY 22. </t>
  </si>
  <si>
    <t>Homeless Shelters and Services Addition of 2.00 Program Coordinators, 1.00 Senior Management Analyst, and non-personnel expenditures to support Homeless Shelters and Services.</t>
  </si>
  <si>
    <t>Addition of 2.00 Program Coordinators, 1.00 Senior Management Analyst, and non-personnel expenditures to support Homeless Shelters and Services.</t>
  </si>
  <si>
    <t>100000_9912_Public Safety 3.05% Salary Increases</t>
  </si>
  <si>
    <t>Addition of personnel expenditures associated with salary increases.</t>
  </si>
  <si>
    <t>Public Safety Salary Increase Addition of personnel expenditures associated with salary increases.</t>
  </si>
  <si>
    <t>100000_9912_Transfer to Public Liability Operating Fund</t>
  </si>
  <si>
    <t>Addition of non-personnel expenditures related to the contribution to the Public Liability Fund for operating expenses. </t>
  </si>
  <si>
    <t>100000_1313_6. Addition of 1 Program Manager (HRO)</t>
  </si>
  <si>
    <t>Addition of one (1.00) FTE Program Manager (Senior Human Resources Officer). Positions will act as liaisons to all City Departments, providing guidance and policy advice to the Mayor and Department management on labor and employment issues, such as the meet and confer process with the Recognized Employee Organizations, grievance resolutions, disciplinary actions and appeals, leave provisions, federal and state employment and labor laws, rewards and recognition programs, assisting in employer/employee relation matters, conducting administrative investigations, participating in labor negotiations, providing employee trainings, assist with change management initiatives, represent the City on various City committees, and handling special duties and assignments. </t>
  </si>
  <si>
    <t>Labor and Employment SupportAddition of 1.00 Program Manager to support all departments by providing guidance and policy advice on labor and employment issues.  </t>
  </si>
  <si>
    <t>Addition of 1.00 FTE Program Manager to support all City Departments, providing guidance and policy advice to the Mayor and Department management on labor and employment issues.  </t>
  </si>
  <si>
    <t>100000_9912_Public Safety Salary Increase 2.00%</t>
  </si>
  <si>
    <t>Economic Proposal change due to tentative agreements for public safety.</t>
  </si>
  <si>
    <t>Addition of personnel expenditures associated with salary increases.</t>
  </si>
  <si>
    <t>100000_2115_Budget Adjustment Street Vending Ordinance</t>
  </si>
  <si>
    <t>One-Time Addition of Personnel and Non-Personnel Expenditures with regards to the Street Vending Ordinance</t>
  </si>
  <si>
    <t>Street Vending OrdinanceAddition of 12.00 FTE positions and non-personnel expenditures related to the Street Vending Ordinance.</t>
  </si>
  <si>
    <t>One-Time Addition of 12 FTE's and Non-Personnel Expenditures related to the Street Vending Ordinance</t>
  </si>
  <si>
    <t>100000_1313_HR Consultant Study</t>
  </si>
  <si>
    <t>Addition of non-personnel expenditures for consultant services.</t>
  </si>
  <si>
    <t>Consultant ServicesAddition of non-personnel expenditures for consultant services.</t>
  </si>
  <si>
    <t>100000_9912_Special Salary Adjustments</t>
  </si>
  <si>
    <t>Special Salary Adjustments Addition of personnel expenditures associated to special salary adjustments. </t>
  </si>
  <si>
    <t>100000_9912_Transfer to the CIP</t>
  </si>
  <si>
    <t>Addition of one-time non-personnel expenditures for the transfer to the Capital Improvements Program</t>
  </si>
  <si>
    <t>Transfer to the Capital Improvements ProgramAddition of one-time non-personnel expenditures for the transfer to the Capital Improvements Program in support of City facility improvements, flood resistance infrastructure, and storm water green infrastructure.</t>
  </si>
  <si>
    <t>100000_1001_Addition of 2.00 Program Coordinators</t>
  </si>
  <si>
    <t>Addition of 2.00 FTE Program Coordinators for the purpose of writing grant proposals and coordinating the grant submission process.</t>
  </si>
  <si>
    <t>Grant Writing SupportAddition of 2.00 Program Coordinators for the purpose of writing grant proposals and coordinating the grant submission process.</t>
  </si>
  <si>
    <t>100000_1514_Addition of Program Coordinator</t>
  </si>
  <si>
    <t>Addition of 1.00 FTE Program Coordinator to support the Equal Opportunity Contracting division of the Purchasing and Contracting Department with overseeing the transactions for procuring goods and/or services.</t>
  </si>
  <si>
    <t>Support for Equal Opportunity ContractingAddition of 1.00 Program Coordinator and 1.00 Administrative Aide 1 to support the Equal Opportunity Contracting program.</t>
  </si>
  <si>
    <t>100000_9912_Transfer to the Energy Independence Fund</t>
  </si>
  <si>
    <t xml:space="preserve">$1.58M ongoing transfer to the Energy Independence Fund. Per the Council action that went to Rules Committee on 3/16, the fund would provide the City a mechanism for reducing and potentially eliminating its reliance on investor-owned utilities for gas and electric utility services. The eligible expenditures for the EIF are: 1. To pay refunds of “Bid Amounts” to SDG&amp;amp;E for early termination of the 2021 Franchises. 2. To retain energy consultants, financial advisors, or other professionals to assist the City in studying the advantages, disadvantages, and timing of possible municipalization of gas and electric transmission, distribution, and commodity service, including any effects or ramifications to City’s Climate Action Plan or Climate Resilient SD Plan objectives and the City’s role as a Community Choice Aggregator for electric commodity service as a member of San Diego Community Power. 3. To pay development costs of City-owned municipal renewable distributed generation, energy storage projects, and microgrids within the City. </t>
  </si>
  <si>
    <t>Energy Independence Fund TransferAddition of non-personnel expenditures for the transfer to the Energy Independence Fund to provide the City with a mechanism for reducing and potentially eliminating its reliance on investor-owned utilities for gas and electric utility services. </t>
  </si>
  <si>
    <t>100000_211600_Addition of 2.00 Horticulturists</t>
  </si>
  <si>
    <t>Addition of tree maintenance needs in the Transportation Department. With more than 200,000 trees in the right-of-way and more trees scheduled for planting, additional staffing is necessary to properly maintain the City's urban forest. All routine, scheduled trimming is performed by a contractor; however, a small in-house crew addresses all other tree maintenance needs. To address this need the request includes 2.00 Horticulturist.  The Horticulturist positions will evaluate trees, plant trees, oversee contract work, oversee infrastructure replacements around trees, enforce tree protection code and issue permits. </t>
  </si>
  <si>
    <t>Tree Maintenance SupportAddition of 2.00 FTE positions and one-time non-personnel expenditures to provide support for as-needed and emergency maintenance of trees Citywide and provide oversight in support of the City's Climate Action Plan.</t>
  </si>
  <si>
    <t>Tree Maintenance Support  Addition of 2.00 FTE positions and one-time non-personnel expenditures to provide support for as-needed and emergency maintenance of trees Citywide and provide oversight in support of the City's Climate Action Plan.</t>
  </si>
  <si>
    <t>100000_9912_Prop B Transition Costs</t>
  </si>
  <si>
    <t>Prop B Transition Costs The Normal Cost For new Employees plus the Make Whole Remedy Cash Payment less the SPSP Contributions for Prop B Employees. Assume 100% All transition</t>
  </si>
  <si>
    <t>Proposition B Transition CostsAddition of one-time non-personnel expenditures associated with the transition costs of post Proposition B employees into the Pension System. </t>
  </si>
  <si>
    <t>100000_1101_Council Districts Parity</t>
  </si>
  <si>
    <t>Adjustments made to Council District budgets in order to achieve budget equity between districts in the Personnel Cost category and among the Discretionary Non-Personnel group.</t>
  </si>
  <si>
    <t>Council District Equity AdjustmentsAddition of ongoing personnel expenditures and reduction of ongoing non-personnel expenditures in order to achieve budget equity among Council Districts.</t>
  </si>
  <si>
    <t>Addition of ongoing personnel expenditures and reduction of ongoing non-personnel expenditures in order to achieve budget equity among Council Districts.</t>
  </si>
  <si>
    <t>100000_1001_Budget Adjustment Vacancy Savings</t>
  </si>
  <si>
    <t>Adjustments to reflect savings resulting from vacant positions for any period of the fiscal year, retirement contributions, retiree health contributions, and labor negotiations.</t>
  </si>
  <si>
    <t>Salary and Benefit Adjustments to reflect savings resulting from vacant positions for any period of the fiscal year, retirement contributions, retiree health contributions, and labor negotiations.</t>
  </si>
  <si>
    <t> Adjustments to reflect savings resulting from vacant positions for any period of the fiscal year, retirement contributions, retiree health contributions, and labor negotiations.</t>
  </si>
  <si>
    <t>Salary and Benefit AdjustmentsAdjustments to reflect savings resulting from vacant positions for any period of the fiscal year, retirement contributions, retiree health contributions, and labor negotiations</t>
  </si>
  <si>
    <t>100000_1419_Budget Adjustment Vacancy Savings</t>
  </si>
  <si>
    <t>100000_1611_BUdget Adjustment Vacancy Savings</t>
  </si>
  <si>
    <t>100000_1611_Budget Adjustment Vacancy Savings</t>
  </si>
  <si>
    <t>100000_1619_Budget Adjustment Vacancy Savings</t>
  </si>
  <si>
    <t>100000_1621_Budget Adjustment Vacancy Savings</t>
  </si>
  <si>
    <t>100000_171411_Budget Adjustment Vacancy Savings</t>
  </si>
  <si>
    <t>100000_1102_Council Districts Parity</t>
  </si>
  <si>
    <t>100000_1103_Council Districts Parity</t>
  </si>
  <si>
    <t>100000_1104_Council Districts Parity</t>
  </si>
  <si>
    <t>100000_1105_Council Districts Parity</t>
  </si>
  <si>
    <t>100000_1106_Council Districts Parity</t>
  </si>
  <si>
    <t>Council District Equity AdjustmentsReduction of ongoing personnel and non-personnel expenditures in order to achieve budget equity among Council Districts.</t>
  </si>
  <si>
    <t>Reduction of ongoing personnel and non-personnel expenditures in order to achieve budget equity among Council Districts.</t>
  </si>
  <si>
    <t>100000_1107_Council Districts Parity</t>
  </si>
  <si>
    <t>100000_1108_Council Districts Parity</t>
  </si>
  <si>
    <t>100000_1109_Council Districts Parity</t>
  </si>
  <si>
    <t>100000_171412_Budget Adjustment Vacancy Savings</t>
  </si>
  <si>
    <t>100000_171414_BUdget Adjustment Vacancy Savings</t>
  </si>
  <si>
    <t>100000_171414_Budget Adjustment Vacancy Savings</t>
  </si>
  <si>
    <t>100000_1912_Budget Adjustment Vacancy Savings</t>
  </si>
  <si>
    <t>100000_1914_Budget Adjustment Vacancy Savings</t>
  </si>
  <si>
    <t>100000_2114_Budget Adjustment Vacancy Savings</t>
  </si>
  <si>
    <t>Adjustments to reflect savings resulting from vacant positions for any period of the fiscal year, retirement contributions, retiree health contributions, and labor negotiations</t>
  </si>
  <si>
    <t>100000_211500_Budget Adjustment Vacancy Savings</t>
  </si>
  <si>
    <t>100000_211514_Budget Adjustment Vacancy Savings</t>
  </si>
  <si>
    <t>100000_211513_Budget Adjustment Vacancy Savings</t>
  </si>
  <si>
    <t>100000_211611_Budget Adjustment Vacancy Savings</t>
  </si>
  <si>
    <t>100000_1714_User Fees Budget Adjustment</t>
  </si>
  <si>
    <t>This adjustment is associated to the FY 2023 comprehensive user fee analysis conducted by the Parks and Recreation DepartmentThe department currently anticipates updating 188 fees which will result in a decrease of $30,000.00 in Revenue from the Fiscal Year 2023 base budget. The current assumptions for the volume of fees are 329,997.</t>
  </si>
  <si>
    <t>User Fee revenue adjustment associated to new and/or revised user fees in the Parks and Recreation Department associated with Fiscal Year 2023 comprehensive user fee analysis.</t>
  </si>
  <si>
    <t>May Revision_100000_1312_01.Pay Equity Study Carry Over</t>
  </si>
  <si>
    <t>This request is to carry over $100,000 from $250,000 currently funded in FY22 for the City's second Pay Equity Study. $150,000 of funding was funded and carried over in the first budget adjustment. The study is expected to be contracted in the spring of 2022, and the entirety of contract spending will occur in FY23. Unspent funds from FY22  ($250,000) will be contributed back to the General Fund as surplus, making this a net-neutral request. Continued funding of this study is in line with City Council Resolution R-313579 and critical to support the research dedicated to understanding the root causes of pay disparities within the City.</t>
  </si>
  <si>
    <t>Carry Over from the City's Second Pay Equity StudyThis request is to carry over $100,000 from $250,000 currently funded in FY22 for the City's second Pay Equity Study. </t>
  </si>
  <si>
    <t xml:space="preserve">This request is to carry over $100,000 from $250,000 currently funded in FY22 for the City's second Pay Equity Study. $100,000 of funding was funded and carried over in the first budget adjustment. The study is expected to be contracted in the spring of 2022, and the entirety of contract spending will occur in FY23. Unspent funds from FY22  ($250,000) will be contributed back to the General Fund as surplus, making this a net-neutral request. </t>
  </si>
  <si>
    <t>May Revision_100000_1619_1_Fiscal and Administrative Support</t>
  </si>
  <si>
    <t>This budget adjustment appropriates 1.00 supplemental Program Coordinator position approved by the COO, CSC, and exempted by City Council on 2/23/22 via O-21433. Interviews were conducted on 4/22/22 and 4/25/22. This adjustment also includes an offsetting reduction of one vacant Supervising Management Analyst position from the General Fund budget. The Program Coordinator position will assist with managing fiscal and administrative operations. This position will develop and implement policies and procedures related to funds management, capital improvement project appropriations, and financial reporting in order to improve fiscal practices and internal controls; manage fiscal operations to ensure compliance with internal financial controls; identify opportunities to streamline, improve, and change existing administrative and fiscal processes; developer performance measures and key performance indicators; develop an administrative and fiscal training program; and assist in providing fiscal guidance to the Department Director and executive management team. The Department’s multiple new initiatives including Complete Communities, Parks for All of Us, Infrastructure for All of Us, Spaces as Places, Homes for All of Us, and Climate Resilient San Diego, are all requiring increased levels of fiscal and administrative management. The Program Coordinator position will provide the fiscal management and administrative oversight needed to support these expanding programs and ongoing operations, in addition to overseeing overall administrative functions for the Department, as previously performed by the Supervising Management Analyst position.</t>
  </si>
  <si>
    <t>Fiscal and Administrative Support.Addition of 1.00 Program Coordinator to assist with managing fiscal and administrative operations.</t>
  </si>
  <si>
    <t>Addition of 1.00 Program Coordinator to assist with managing fiscal and administrative operations.</t>
  </si>
  <si>
    <t>May Revision_100000_1152_Addition of Records Personnel</t>
  </si>
  <si>
    <t>Budget adjustment requested for the addition of 2.00 FTE Senior Management Analysts to be reclassified to Senior Records Analyst classification upon approval of FY23 Salary Ordinance. At the September 2, 2021 Civil Service Commission (CSC) meeting, the MEA presented information supporting the creation of a specialty classification series for Records Analyst. The Civil Service Commission directed Personnel staff to evaluate creating the standalone classification, which compared to the Management Analyst Series. On March 3, the CSC approved the Records Analyst classification in addition to the MEA request for the Senior Records Analysts positions specifically for the City Clerk department. The City Clerk Senior Records Analysts will lead and support the work of other professional, subprofessional and clerical staff. This position will serve as the liaison in advising not only city departments, but also the Mayor and Council District Offices on how to appropriately manage city records. This position will also: administer and support the City Clerk’s Records Management Program (electronic and paper); maintain records retention and destruction in compliance with established policies and procedures including federal, state, and local laws; maintain and oversee the Master Records Schedule; partner with IT on electronic record management/trusted system administration and maintenance, and prepare, write, and review a variety of reports, training material, and memorandum related to records management. Program level impacts resulting from this budget adjustment will allow for the Records Management Division to provide new services to all City Departments for email and electronic records management. An ERMS/Trusted System would be created to be fully integrated into the OpenText software environment. This would ensure all of the City’s official electronic records are legally and ISO compliant per Records Management Policy/Procedures and California Government Code. These positions will also result in a career path created in Records Management for succession purposes and preservation of institutional knowledge of a specialized skill set for the management of government records. The classification will be represented by MEA and will have a salary similar to the Management Analyst classification. This budget adjustment was not added during the budget adjustment period due to awaiting the approval of the new classifications and positions by the CSC. The addition and subsequent reclassification of the two positions has been discussed with Department of Finance’s PEP Team and this budget adjustment was the recommended course of action. The department is able to absorb the NPE expenses of these two positions.</t>
  </si>
  <si>
    <t>Addition of Records Management PersonnelAddition of 2.00 Senior Management Analysts to be reclassified to Senior Records Analysts to support the City of San Diego's Records Management Program.</t>
  </si>
  <si>
    <t>Addition of 2.00 Senior Management Analysts to be reclassified to Senior Records Analysts in the Archives and Records Management Division to administer and support the City’s Records Management Program, maintenance of records retention and destruction in compliance with established policies and procedures including federal, state, and local laws. The Records Analyst classification and the MEA request for the Senior Records Analyst positions specifically for the City Clerk department were approved by CSC on March 3.</t>
  </si>
  <si>
    <t>May Revise_100000_1914_Ext of Shift OT Adjustment</t>
  </si>
  <si>
    <t>Adjustment of $4M in overtime related to Extension of Shift - Patrol Staffing Backfill expenses to address more calls for service, a rise in violent crime in the City, and staffing shortages.  This adjustment also includes a $58,000 (1.45% x $4M) increase for Fica/Medicare (GL 502051) related to the increased overtime expense.</t>
  </si>
  <si>
    <t>Overtime ExpensesAdjustments to reflect increase in extension of shift related overtime and fringe expenses.</t>
  </si>
  <si>
    <t>Adjustments to reflect an on-going increase of $4M in overtime related expenditures to Extension of Shift.  This adjustment also includes a $58,000 (1.45% x $4M) increase for Fica/Medicare (GL 502051) related to the increased overtime expense.</t>
  </si>
  <si>
    <t>May Revision_100000_1912_DOF Entry Retiree Health Trust Cont</t>
  </si>
  <si>
    <t>Addition of personnel expenditures for an adjustment of $634,400 to support the City's Contribution (GF) of $25 per pay period to the Southern California Firefighters Benefit Trust for each active L145 employee, per the MOU agreement.  A total of 976 active employees were used to determine the adjustments, which was based on active employees as of 4/13/22.</t>
  </si>
  <si>
    <t>May Revision_100000_1912_DOF Entry Educational Incentive Pay</t>
  </si>
  <si>
    <t>As part of MOUs with Local 145 and Local 911, beginning January 1, 2022, an employee who has obtained an Associate Degree, or above, from an accredited college or university in the United States, shall be eligible for an additional one percent of their base wage.This adjustment increases personnel expenditures of $388,252 in GL 500163-Educational Incentive Pay and $133,815 GL 500128-Overtime Budget.</t>
  </si>
  <si>
    <t>Educational Incentive PayAddition of personnel expenditures related to Education Incentive Pay for eligible employees due to existing the City of San Diego's Memorandum of Understandings with Local 145 and Local 911.</t>
  </si>
  <si>
    <t>May Revision_100000_1212_Restoration of 2% Funding to PEs</t>
  </si>
  <si>
    <t>For Fiscal Year 2023, the Mayor’s budget restored half of the four percent budget reduction that was imposed in Fiscal Year 2021 and continued in Fiscal Year 2022.  The Personnel Department has kept six full-time positions vacant for most of the year.  These positions are critically important and assist the Department in recruiting candidates to fill Citywide vacancies.  To quickly create positions, evaluate applications, and provide eligible lists to hiring departments, these vacant positions must be filled.</t>
  </si>
  <si>
    <t>Addition of personnel expenditures to restore funding levels for department operations.</t>
  </si>
  <si>
    <t>Addition of personnel expenditures to restore the entire four percent funding reduction that was implemented in the department’s Fiscal Year 2021 Adopted Budget and continued in Fiscal Year 2022.  This funding will help the Department fill all its 6.00 FTE vacant positions that are critically important in recruiting candidates to fill Citywide vacancies.</t>
  </si>
  <si>
    <t>May Revision_100000_1212_Addition of 1.00 Asoc Pers Analyst</t>
  </si>
  <si>
    <t>Addition of 1.00 Associate Personnel Analyst position to support the Equal Employment Investigations Office (EEIO) in investigating complaints of violations of City EEO policy and EEO laws including discrimination, sexual harassment, hostile work environment, retaliation, etc.; advising City supervisors and managers on EEO policy and law; and providing Citywide training.  The number of complaints received by the EEIO has risen steadily over the years, and the number of EEO Investigators has remained the same (three investigators) for decades.  The EEIO is the only office in the City tasked solely with investigating EEO complaints by City employees, and the number of City employees has also risen steadily over the decades.  By investigating, mediating, and resolving EEO related complaints, the EEIO mitigates significant liability for the City, and in so doing saves the City millions of dollars.</t>
  </si>
  <si>
    <t>Addition of 1.00 Associate Personnel Analyst position to assist with the workload of the Equal Employment Investigations Office.</t>
  </si>
  <si>
    <t>Addition of 1.00 Associate Personnel Analyst position to assist with investigating complaints of violations of City EEO policy and EEO laws including discrimination, sexual harassment, hostile work environment, retaliation, etc.</t>
  </si>
  <si>
    <t>May Revision_100000_1212_Addition of 1.00 Sr Pers Analyst</t>
  </si>
  <si>
    <t>Addition of 1.00 Senior Personnel Analyst position to lead staff support for an Outstation Section responsible for providing on-site advice and assistance to hiring departments on a myriad of personnel issues including the development of interview processes, coordinating organizational structure changes, and providing career counseling and training.  The hiring departments are under tremendous pressure to fill their vacancies and reinstatement of the Outstation Program will help in making the hiring process more efficient.</t>
  </si>
  <si>
    <t>Addition of 1.00 Senior Personnel Analyst position to lead staff support for an Outstation Section.</t>
  </si>
  <si>
    <t>Addition of 1.00 Senior Personnel Analyst position to assist hiring departments in filling their vacancies.</t>
  </si>
  <si>
    <t>May Revision_100000_1611_Short Term Rental Enforcement</t>
  </si>
  <si>
    <t>Short Term Rental Enforcement- This adjustment includes the addition of 2 vehicles to enforce Short Term Vacation Rentals.  2 Chevy Bolts for approximately $45,000 to purchase each vehicle and $3,000 for annual maintenance per vehicle (No additional attachments needed).These vehicles would be housed or parked downtown.  Since, DSD Code Enforcement is currently working at COB. Staff will respond to complaints Citywide. Staff would need to store equipment such as clipboards, safety shoes, flashlights, cameras, forms, and chargers approximately $10,000.00. Due to a large concentration of cases in parking impacted areas like the beaches and downtown.  Staff could reasonably expect to use vehicles daily.  </t>
  </si>
  <si>
    <t>Short-Term Rental EnforcementAddition of non-personnel expenditures to enforce Short-Term Vacation Rentals.</t>
  </si>
  <si>
    <t>Short Term Rental Enforcement-Staff will respond to complaints Citywide, if this is not funded inspectors will not be able to conduct pro-active inspections/monitoring for compliance of Short Term Rental Facilities and may also delayed or affect the response times to other enforcement complaints.</t>
  </si>
  <si>
    <t>May Revision_100000_1415_Marketing/Promotional Advertising</t>
  </si>
  <si>
    <t>Addition of $200,000 in non-personnel expenditures in the Communications Department to support citywide marketing/promotional advertising. Emphasis will be on citywide programs and services, not specific to one neighborhood or Council District. Examples of programs and services that would be advertised include hiring and recruitment for City departments, free or low-cost library and rec center programs, rental assistance program, sentiment surveys. The intent of this program is to start with untapped resources and not to immediately take over existing contracts other departments may have for PR/Marketing services. Advertising platforms would include printed materials like posters and postcards, billboards, trolley and bus stop ads and wraps, community newspaper advertising, social media advertising including Facebook and LinkedIn, digital ads and others. Background: Over the past year, the Communications Department has received requests from operational departments and the Mayor’s Office to promote City programs and services. Costs for printing and for paid advertising can quickly add up into the tens of thousands of dollars per month. Our department and many other City departments do not have budget allocations for these services. As a result, we are only able to target our promotions to a very narrow audience of people who follow the City on social media. We have previously worked with Corporate Partnerships for sponsorships to pay for advertising materials, but those opportunities are limited. In fiscal year 2022, we spent approximately $300 on printed advertising materials and digital ads, much of that was a sponsorship from National University.  Please refer to Form ID 53111 which includes the 1.00 FTE Program Coordinator that will oversee the citywide marketing/promotional advertising services. Funding: No available funds at this time. Impact: Limited to no exposure to disadvantaged communities about our city programs and services. </t>
  </si>
  <si>
    <t>Marketing and Promotional AdvertisingAddition of non-personnel expenditures to support citywide marketing and promotional advertising.</t>
  </si>
  <si>
    <t>Addition of non-personnel expenditures to support citywide marketing/promotional advertising, with emphasis on citywide programs and services. </t>
  </si>
  <si>
    <t>May Revision_100000_211513_SB1383 Food Waste Containers</t>
  </si>
  <si>
    <t>Addition of $495,484 one-time expenditures for small kitchen pails for 285,000 food waste participants to support diversion of organic materials as mandated by Senate Bill 1383. The original plan included purchasing pails over a three-year period: FY22 $495K, FY23 $495K and FY24 $495K. Due to supply chain issues in manufacturing vehicles, the SB 1383 program will be impacted by shifting implementation until the Fall-Winter of FY23. In FY22 the $495K was not expended. The revised plan will include purchasing pails over a two-year period: $990K in FY23 and $495K in FY24. This will alleviate the challenge of finding appropriate storage space for the pails to be held for six to nine months and avoid having them exposed to the sun for an extended period which will degrade the product.</t>
  </si>
  <si>
    <t>SB1383 Food Waste ContainersAddition of one-time expenditures for small kitchen pails for 285,000 food waste participants to support diversion of organic materials as mandated by Senate Bill 1383. </t>
  </si>
  <si>
    <t>Addition of $495,484 one-time expenditures for small kitchen pails for 285,000 food waste participants to support diversion of organic materials as mandated by Senate Bill 1383. </t>
  </si>
  <si>
    <t>May Revision_100000_211514_Code Comp Position Corrections</t>
  </si>
  <si>
    <t>Correction and reduction of 8.0 Code Compliance Officers. In FY20 - FY21 8.0 Limited Code Compliance Officer positions were requested. In FY22 the department requested these Limited positions to be made Permanent. The FY22 request created 8.0 more positions in addition to the original 8.0 positions that were converted to Permanent. This adjustment is to correct and remove the extra 8.0 positions FY22 PBF#70035019; FY23 PBF#s 80000116-80000123.</t>
  </si>
  <si>
    <t>Code Compliance Position CorrectionsCorrection and reduction of 8.0 Code Compliance Officers.</t>
  </si>
  <si>
    <t>Correction and reduction of 8.0 Code Compliance Officers.</t>
  </si>
  <si>
    <t>May Revision_100000_1713 - Library_Add of 2 FTE Librarian II</t>
  </si>
  <si>
    <t>Reinstatement of 2.00 Librarian II positions, in support of Strategic Goal Save Every Neighborhood. These positions had been erroneously cut in form 53119.</t>
  </si>
  <si>
    <t>Addition of 2.00 FTE Librarian II in support of Save Every Neighborhood.</t>
  </si>
  <si>
    <t>May Revision_100000_211513_Addition of ND Recycling Fee-CPI</t>
  </si>
  <si>
    <t>Addition of $320,000 one-time expenditures for Non-Discretionary Refuse Disposal Fees/Recycling Fees (Assembly Bill 939 Fees). The annual Consumer Price Index rate resulted in a $1 per ton increase to AB939 Fees bringing the total fee to $13 per ton. This adjustment is based on average tonnage of 320,000. The department's original Non-Discretionary allotment was based on the FY2021 CPI rate of .97%, with no increase anticipated. Actual FY2022 CPI based on the February 2022 Bureau of Labor Statistics report is 7.9%, resulting in a $1 per ton increase to AB939 Fees. This is a one-time adjustment for FY2023, this amount will be part of the Non-Discretionary process for FY2024.</t>
  </si>
  <si>
    <t>Addition of Non-Discretionary Refuse Disposal Fees/Recycling Fees-CPIAddition of one-time expenditures for Non-Discretionary Refuse Disposal Fees/Recycling Fees (Assembly Bill 939 Fees) due to a Consumer Price Index increase of $1 per ton.</t>
  </si>
  <si>
    <t>Refuse Disposal Fund deficit mitigation plan.</t>
  </si>
  <si>
    <t>May Revision_100000_211513_Addition of ND Disposal Fees-CPI</t>
  </si>
  <si>
    <t>Addition of $640,000 one-time expenditures for Non-Discretionary Refuse Disposal Fees. The annual Consumer Price Index rate resulted in a $3 per ton increase to Refuse Disposal Fees. The department's original Non-Discretionary allotment was based on the FY2021 CPI rate of .97%, with $1 per ton increase anticipated. Actual FY2022 CPI based on the February 2022 Bureau of Labor Statistics report is 7.9%, resulting in a $3 per ton increase to Refuse Disposal Fees. This adjustment is for the remaining $2 increase based on average tonnage of 320,000. This is a one-time adjustment for FY2023, this amount will be part of the Non-Discretionary process for FY2024.</t>
  </si>
  <si>
    <t>Addition of Non-Discretionary Refuse Disposal Fees-CPIAddition of one-time expenditures for Non-Discretionary Refuse Disposal Fees due to a Consumer Price Index increase of $3 per ton.</t>
  </si>
  <si>
    <t>May Revision_100000_211513_Add ND DispFee-Remove$3Discount</t>
  </si>
  <si>
    <t>Addition of $960,000 one-time expenditures for Non-Discretionary Refuse Disposal Fees for eliminating the $3 per ton discount to the General Fund. This adjustment is based on average tonnage of 320,000. This is a one-time adjustment for FY2023, this amount will be part of the Non-Discretionary process for FY2024.</t>
  </si>
  <si>
    <t>Addition of Non-Discretionary Refuse Disposal Fees-Elimination of $3 DiscountAddition of one-time expenditures for Non-Discretionary Refuse Disposal Fees due to eliminating the $3 per ton discount to the General Fund.</t>
  </si>
  <si>
    <t>May Revision_100000_211500_Addition of Rent Expense</t>
  </si>
  <si>
    <t>Addition of $323,749 ongoing expenditures for the annual rent payment due from the General Fund for employees occupying office space at the Refuse Disposal Fund owned Ridgehaven facility.</t>
  </si>
  <si>
    <t>Addition of Rent ExpenseAddition of expenditures for the annual rent payment due from the General Fund for employees occupying office space at the Refuse Disposal Fund owned Ridgehaven facility.</t>
  </si>
  <si>
    <t>May Revision_100000_171414_Street Vendor Ordinance Personnel</t>
  </si>
  <si>
    <t>Addition of Non-Personnel Expenditures to support 27.00 FTE positions with regards to the Street Vending Ordinance</t>
  </si>
  <si>
    <t>Street Vending OrdinanceAddition of 27.00 FTE positions and non-personnel expenditures associated with supporting the Street Vending Ordinance.</t>
  </si>
  <si>
    <t>May Revision_100000_1312_02.STRO Prgm Coordinator Addition</t>
  </si>
  <si>
    <t xml:space="preserve">Addition of 1.00 FTE Program Coordinator to support the City's Short Term Rental Ordinance (STRO) program. This position will allow for system oversight, data governance, advanced analytics, and performance level tracking that will help ensure the City meets objectives laid out in the STRO. In the past 6 years, PandA has helped the City become more data-driven, efficient, and responsive to constituents by taking on customer service and advanced analytics projects. However, the demand has rapidly increased beyond our capacity, and we don't have the capacity to support a new program without additional staffing. This position would be cost-neutral, as it is accounted for in the STRO user fee structure. STRO FTE: The new STRO program will require a data scientist to manage the data related to more than 5,000 new short term rental licenses. Managing this data includes conducting a lottery to assign licenses, monitoring and enforcing compliance, and responding to research requests related to the success of the program. The City currently employs only one data scientist who cannot absorb these extra responsibilities. </t>
  </si>
  <si>
    <t>Addition of Program CoordinatorAddition of 1.00 FTE Program Coordinator to support the City's Short Term Rental Ordinance (STRO) program.</t>
  </si>
  <si>
    <t>Addition of 1.00 FTE Program Coordinator to support the City's Short Term Rental Ordinance (STRO) program. This position will allow for system oversight, data governance, advanced analytics, and performance level tracking that will help ensure the City meets objectives laid out in the STRO.</t>
  </si>
  <si>
    <t>100000_1912_May Revise_Personal Protective Equipment</t>
  </si>
  <si>
    <t>Addition of non-personnel expenditures for the replacement of structural Personal Protective Equipment (PPE) and turnout gear for firefighters due to increased cost of PPE. The approximate cost per unit has increased from $2,200 to $2,750.  Replacement is needed to address the ongoing need to comply with the National Fire Protection Association (NFPA) standard to replace the PPE every 10 years. The impact of not funding this request will result in non-compliance with national standards to replace PPE within 10 years, and will compromise the level of adequate Fire-Rescue safety equipment worn by firefighters during emergency operations.</t>
  </si>
  <si>
    <t>Structural Personal Protective Equipment ReplacementAddition of non-personnel expenditures for the replacement of structural personal protective equipment.</t>
  </si>
  <si>
    <t>Addition of non-personnel expenditures for the replacement of structural personal protective equipment.</t>
  </si>
  <si>
    <t>May Revision_100000_1611_Training and  Hearings</t>
  </si>
  <si>
    <t>This adjustment includes the addition of 1.00 FTE(s) position (1.00 Senior Planner - Code Enforcement Coordinator) in CED to support and assist the proposed CED Assistant Deputy Director with the creation and maintenance of enforcement procedures, developing a continuous training plan for CED, and providing continuous training to all CED staff.  The position would also provide Administrative Hearing support for new enforcement programs (Short Term Residential Occupancy, Sidewalk Vending, and Spaces As Places). Ongoing training needs due to continuous attrition take the existing coordinators from their regular duties.  It is anticipated that hearings will increase as enforcement responsibilities increase in CED.</t>
  </si>
  <si>
    <t>Training and Hearings SupportAddition of 1.00 Senior Planner and associated non-personnel expenditures to support ongoing training and increased administrative hearings due to new enforcement responsibilities in Code Enforcement.</t>
  </si>
  <si>
    <t>Addition of 1.00 Senior Planner and associated non-personnel expenditures to support ongoing training and potential increased of Administrative Hearings due to new enforcement responsibilities in Code Enforcement. Not funding will increase the delay in holding required Administrative Hearings to collect penalties for properties not brought in to required compliance</t>
  </si>
  <si>
    <t>May Revision_100000_1716_Shelter Capacity Expansion</t>
  </si>
  <si>
    <t xml:space="preserve">In the FY 2022 budget the department was funded 10 million in one time funding. $7.45 million was designated for new shelter startup, including 6.3m for emergency shelter beds and 1.15 million for safe haven. Throughout fiscal year 2022 the HSSD department has been identifying proper sites and programs for this funding, and has been working with DREAM, the CAO and SDHC to advance negotiations related to various sites identified to add bed capacity.  These funds have been specifically designated for site preparations, tenant improvements, and/ or procurement of facilities. Due to a policy shift away from procurement of sites towards only leasing sites, as well as extended program development and planning with the County collaborations for the new sprung shelter and safe haven,  it was not feasible to expend these funds for the intended purpose in fiscal year2022. As such the department is requesting funding in the amount of $5,366,000 so these programs can be executed. While the operational funds of these programs are included in the fiscal year 2023 budget (staffing, client services etc.), the site costs that had been planned from the FY2022 one time funds are not included in the fiscal year 23 budget under any funding source. As such, without the funds for leases and critical site improvements and start-up costs, (which had been allocated and planned for this purpose),  the four programs will not have facilities or supplies required to operate in the new fiscal year. Request includes:-$600,000 for one-time start-up supplies for the procurement of bunk beds, furniture and supplies to stock the two new non-congregate shelters. -$900,000 for one-time tenant improvement contracts for installation of tent lining, HVAC, fire sprinklers and fire monitoring systems and start up supplies for the new sprung tent structure. -$2,716,000 for the costs of annual lease and site operating costs charged by property owner of the two non-congregate shelter sites. This includes one time costs to drain and fence off the pool locations for safety. -$1,150,000 Costs City/ County collaboration on Safe Haven with City contributing half of operating costs to the Safe Haven program  Memorandum of Agreement between City and County outlining these commitments are currently in development, with the City &amp;amp; County having announced the collaboration in August of 2021. In late February a new site was identified and the Memorandum of Agreement Discussion have picked back up with this funding being critical to follow through our the original commitments. </t>
  </si>
  <si>
    <t>Shelter Capacity ExpansionAddition of non-personnel expenditures to lease and improve additional sites in order to expand congregate and non-congregate shelter bed capacity as outlined in the City’s Community Action Plan on Homelessness.</t>
  </si>
  <si>
    <t>Addition of  non-personnel expenditures to expand shelter capacity by 356 new beds for both congregate and non-congregate settings, for seniors, families, and individuals. The City Community Action Plan on Homelessness set targets to expand the number of beds in the crisis response system.Throughout fiscal year 2022 the HSSD department has been identifying proper sites and programs for this funding, and has been working with DREAM, the CAO and SDHC to advance negotiations related to various sites identified to add bed capacity.  These funds have been specifically designated for site preparations, tenant improvements,  and/ or procurement of facilities. Due to a policy shift away from procurement of sites towards only leasing sites, as well as extended program development and planning with the County collaborations for the new Sprung Shelter and Safe haven,  it was not feasible to expend these funds for the intended purpose in fiscal year 2022. As such the department is requesting funding in fiscal year 2023 so these programs can be executed. While the operational funds of these programs are included in the fiscal year 2023 budget (staffing, client services etc.), the site costs that had been planned from these one time funds are not included in the fiscal year 2023 budget under any funding source. As a consequence of not receiving these funds, 356 beds that have been planned for in the fiscal year 2023 budget would not be made available.</t>
  </si>
  <si>
    <t>100000_1912_May Revise_Addition of Local 145 President</t>
  </si>
  <si>
    <t>Addition of 1.00 Fire Captain to serve as Local 145 President. This position will be an assigned administrative position as required by the Local 145 MOU Article 30 Section D beginning in fiscal year 2021. This position has historically been filled by a position in Operations. The impact of not funding this request is the continued impact to operations staffing or non compliance with Local 145 MOU Article 30 Section D.</t>
  </si>
  <si>
    <t>Addition of Local 145 President Fire CaptainAddition of 1.00 Fire Captain to serve as the Local 145 President as required by Local 145 MOU Article 30 Section D.</t>
  </si>
  <si>
    <t>Addition of 1.00 Fire Captain to serve as the Local 145 President as required by Local 145 MOU Article 30 Section D.</t>
  </si>
  <si>
    <t>May Revision_100000_171412_Joint Use Turf Maintenance</t>
  </si>
  <si>
    <t>Expense for annual Turf Maintenance to School District for Joint Use (JU) of Pershing Middle School. City share of cost is 50% of expense per JU Agreement.  </t>
  </si>
  <si>
    <t>Addition of One-Time Non PersonnelExpense for annual Turf Maintenance to School District for Joint Use (JU) of Pershing Middle School. City share of cost is 50% of expense per JU Agreement.  </t>
  </si>
  <si>
    <t>Expenses of $17,500 for annual Turf Maintenance reimbursements to the School Districts for city's share of cost.  Also includes a one-time expense of $335,008 for City's share of turf replacement at Jefferson ES and Edison ES Joint Use fields. City share is 50% of expense per JU Agreement</t>
  </si>
  <si>
    <t>May Revision_100000_171413_Chicano Park Graffiti Removal</t>
  </si>
  <si>
    <t>Addition of $150,000 in Non-Personnel expenditures in order to address ongoing graffiti removal concerns at the Chicano Park public restroom. Costs are for an outside contractor to perform weekly or biweekly graffiti abatement.</t>
  </si>
  <si>
    <t>Graffiti Removal At Chicano ParkAddition of one-time Non-Personnel expenditures to address ongoing graffiti removal at the Chicano Park public restroom.</t>
  </si>
  <si>
    <t>May Revision_100000_171413_NF Emerson Elementary Joint Use</t>
  </si>
  <si>
    <t>Addition of 0.50 FTE Grounds Maintenance Worker II and associated non-personnel expenditures related to maintain and support a joint use elementary school. This park is anticipated to open in July 2022. NPE will consist of janitorial cleaning supplies, trash containers, small tools, low value assets, contractual gate closures, laundry services, and reimbursement to the school district for annual turf maintenance per the agreement. This position will require a Ford Ranger or compact truck for removal of trash and transportation of staff, materials and tools.</t>
  </si>
  <si>
    <t xml:space="preserve">New Facility – Emerson Elementary School Joint UseAddition of 0.50 FTE Grounds Maintenance Worker II and non-personnel expenditures related to maintain and support a Joint Use agreement. </t>
  </si>
  <si>
    <t xml:space="preserve">New Facility-Emerson Elementary Joint Use. Addition of 0.50 FTE Grounds Maintenance Worker II and associated non-personnel expenditures related to maintain and support a joint use elementary school. </t>
  </si>
  <si>
    <t>May Revision_100000_171413_Turf Maint Reimbursement</t>
  </si>
  <si>
    <t>Annual expenditures for turf maintenance reimbursement to School District for Jefferson, Edison, Language Academy, and King-Chavez Elementary schools. City's responsible for 50% of the expense per Joint Use agreement.</t>
  </si>
  <si>
    <t>School District Joint Use AgreementAnnual expenditures for turf maintenance reimbursement to School District for Jefferson, Edison, Language Academy, and King-Chavez Elementary schools. City is responsible for 50% of the expense per Joint Use agreement.</t>
  </si>
  <si>
    <t xml:space="preserve">Expenses of $17,500 for annual Turf Maintenance reimbursements to the School Districts for city's share of cost.  Also includes a one-time expense of $335,008 for City's share of turf replacement at Jefferson and Edison Elementary Joint Use fields. City's responsible for 50% of the expense per Joint Use agreement. </t>
  </si>
  <si>
    <t>May Revise_100000_200020_City Services Billed</t>
  </si>
  <si>
    <t>Adjustment to City services billed of $216,066 for lake staff that charge the general fund for recreation services. Because these staff do not live in the general fund, adjustments to their salaries are not included in PEP automatically. This adjustment increases the $1,592,833 in the proposed budget by 5% ($79,641.65) for the across the board pay increases not included in the Department's proposed budget and the increase of 21.6% for the Department's load  and 149.7%  for Department's overhead, based on the FY 2022 rates ($136,425 total overhead and Load)). This adjustment was not included in the proposed budget since the City is currently in a re-opener with the REOs so the true increase in pay that was assumed in the budget was not known to the Department. Related to form 53279.</t>
  </si>
  <si>
    <t>100000_1912_May Revise_Reclassification of ARFF Program Mgr</t>
  </si>
  <si>
    <t>Addition of 1.00 Fire Captain and associated reduction of 1.00 Program Manager to oversee the Aircraft Rescue &amp;amp; Fire Fighting Services (ARFF) contract. This adjustment reflects the position reclassification for the contract oversight from an unclassified civilian position (Program Manager) to a classified sworn position (Fire Captain). The position is reimbursable through the ARFF contract. This reclassification was approved by the Personnel Department in October 2021 and was necessary in order to maintain the chain of command and apply institutional knowledge of the department’s policies and procedures, labor requirements, and department culture. The ARFF administrator will ensure that contractual obligations are met, including: compliance with FAA regulations through tracking of training hours for personnel; conducting exercises and safety inspections; issuing reports; serving as signatory for Security Identification Display Area badges; and providing inventory accounting.</t>
  </si>
  <si>
    <t>Aircraft Rescue Firefighting SupportAddition of 1.00 Fire Captain and reduction of 1.00 Program Manager to administer the Aircraft Rescue Firefighting Program.</t>
  </si>
  <si>
    <t>Addition of 1.00 Fire Captain and associated reduction of 1.00 Program Manager to administer the Aircraft Rescue Firefighting (ARFF) Program.</t>
  </si>
  <si>
    <t>May Revise_100000_1316_MAD General Benefit/City Allocation</t>
  </si>
  <si>
    <t>Increase the EDD General Fund contribution from the current budget of $276,718 to $457,487 in order to support the required level of baseline services performed by maintenance assessment districts in commercial corridors in advance of EDD contracted enhanced services. </t>
  </si>
  <si>
    <t>Maintenance Assessment Districts Addition of non-personnel expenditures associated with the Maintenance Assessment District services.</t>
  </si>
  <si>
    <t>Addition of non-personnel expenditures associated with the Maintenance Assessment Districts (MADs) to support the required baseline services performed by the MADs.</t>
  </si>
  <si>
    <t>May Revision_100000_211611_Addition of Payroll Supervisor</t>
  </si>
  <si>
    <t>Addition of 1.00 Payroll Supervisor to support department payroll requirements and ensure that payroll is processed timely and accurate. Currently the Transportation Department has 2.0 Payroll Specialists to support 460 FTEs which means that each payroll specialist on average has to support 230 FTEs. This ratio of FTEs to Payroll Specialist is above what other departments such as Park and Rec and Public Utilies have which is approximately 150 FTEs per payroll specialist. Adding the Payroll Supervisor will bring the ratio to 153 FTEs per payroll specialist which is more in alignment with those departments. The payroll supervisor can assist with the following requests, in addition to supervising the 2 payroll specialist in the department:Requests from Safety - Industrial leave reports, leave reports, looking up employee data, comparing safety paperwork (starts/ends of leaves).Requests from Management/AA’s - Vacancy reports (various years, classifications), leave usage reports.Requests from Supervisors - leave usage reports, checking paper leave slips (vs. online leave report). Bi-Weekly Reports - Incumbent, Certs, Light Duty, Long Term Codes.Cease to Accrue - Running report, auditing/monitoring, sending out memo reminders when employees are reaching annual leave cap.</t>
  </si>
  <si>
    <t>Payroll SupervisorAdditional of 1.00 Payroll Supervisor to support department payroll operations.</t>
  </si>
  <si>
    <t>Additional of 1.00 Payroll Supervisor to support department payroll operations.</t>
  </si>
  <si>
    <t>May Revise_100000_1316_Position Cleanup Reduction</t>
  </si>
  <si>
    <t>Reduction of 2.00 Community Development Coordinators that were previously budgeted in FY22 to provide concierge like business assistance, technical assistance and small business ombudsman services. However, this program was not executed and therefore the positions were never created/filled. This will cleanup our Personnel Expenditure budget to be in line with our actual FTE count. Reference FY22 form ID 50158.</t>
  </si>
  <si>
    <t>Reduction of Community Development Coordinator Reduction of 2.00 Community Development Coordinators in the Economic Development and Business Expansion Attraction &amp;amp; Retention Divisions.</t>
  </si>
  <si>
    <t>Reduction of 2.00 Community Development Coordinators in the Economic Development and Business Expansion Attraction &amp;amp; Retention Divisions for cleanup purposes to align with actual FTE in the department.</t>
  </si>
  <si>
    <t>May Revise_100000_1316_Business Cooperation Program</t>
  </si>
  <si>
    <t>Payment of use tax rebates to fulfill existing financial obligation under existing contracts. Includes use tax rebate payments for a portion of FY23 and outstanding obligations for FY21 and FY22. Funding was eliminated in FY21 due to Covid-19 budget reductions. </t>
  </si>
  <si>
    <t>Business Cooperation ProgramAddition of non-personnel expenditures associated with use tax rebates under the Business Cooperation Program.</t>
  </si>
  <si>
    <t>Addition of non-personnel expenditures associated with use tax rebates under the Business Cooperation Program to cover fiscal year 2021, 2022 &amp;amp; 2023 obligations that were previously on hold due to Covid-19.</t>
  </si>
  <si>
    <t>May Revise_100000_1316_Street Vendor Permitting/Applications</t>
  </si>
  <si>
    <t>In compliance with SB 946, and establishing new regulations governing sidewalk vending in the City of San Diego. To support those efforts, this funding will be used for education and outreach about the City’s pending sidewalk vending ordinance, technical assistance to vendors, funding for permit fee waivers, and grants to vendors for capital needs such as new pushcarts, equipment, and technology.Reference FY22 form ID 50153 &amp;quot;Back to Work SD&amp;quot;.</t>
  </si>
  <si>
    <t>Street Vendor Permitting &amp;amp; ApplicationsAddition of one-time non-personnel expenditures associated with assisting street vendors with the City's permitting and application process.</t>
  </si>
  <si>
    <t>Addition of one-time non-personnel expenditures in the amount of $232,500 for assisting street vendors with the City's permitting and application process.</t>
  </si>
  <si>
    <t>May Revise_100000_1914_Crime Lab DNA Support</t>
  </si>
  <si>
    <t>Senate Bill 22 required the San Diego Police Department to test all untested Sexual Assault Evidence Kits (SAEK) dating back to January 1, 2016.  Additionally, it established strict and rapid timelines for the testing of current case SAEK’s, requiring the crime lab to test kits within 120 days of lab receipt of such kits.  The San Diego Police Department (SDPD) opted to test ALL SAEK’s that had been untested and still in SDPD evidence throughout our history.  Some of these cases date back to the 1990’s. This commitment was a huge undertaking.  At times it has quadrupled the number of kits being tested by the SDPD, impacting all casework within the Forensic Biology unit.  Additionally, as a result of increased public scrutiny, the SDPD changed its processes to include the testing of a larger number of samples at the beginning of the DNA process, further increasing the workload for analysts and the lab.  SB22 took effect January 1, 2019 and allowed for two years to come into compliance.  SB22 also required extensive reporting to California DOJ and all of these requirements will continue into the future under the law. Every portion of SB22 equated to a large increase in work and tracking throughout the lab.  As a result, the SDPD Crime Lab has struggled to keep up with an ever-increasing backlog.  Within a period of about a year, the DNA backlog grew from about 250 cases to over 2000.  Due to the department prioritizing violent crime cases, the vast majority of the backlog is related to lower priority property crimes submitted to the lab.  In addition to mandated SART kit testing, which is also being outsourced to Bode Technologies to address SB22 guidelines, current staffing levels only provide an ability to address violent crime cases.  In order to address all assigned cases, the Crime Lab must resolve staffing and processing issues by employing dedicated DNA staff. As a result, the department is requesting 7.00 Laboratory Technicians for the Police Crime Lab.  6.00 of the positions would be dedicated to the Forensic Biology unit.  These positions would be dedicated to the “front end work” of the DNA process up to but not including interpretation.  These processes (screening, quantification, etc.) are critical and labor intensive to the DNA process.  The remaining 1.00 Laboratory Technician would be assigned to the Crime Scene Unit (CSU) to assist with validating, quality controlling and maintaining equipment as well as assisting with evidence processing (only in the laboratory, no crime scene responses).  These positions are necessary to address the backlog, increases in serious and violent crimes, and all other casework coming into the laboratory.</t>
  </si>
  <si>
    <t>Crime Lab DNA SupportAddition of 7.00 FTE positions and non-personnel expenditures to support the Police Crime Lab DNA.</t>
  </si>
  <si>
    <t>Addition of 7.00 Laboratory Technicians for Police Crime Lab DNA support.</t>
  </si>
  <si>
    <t>May Revise_100000_1613_Sports Arena Economic Analysis</t>
  </si>
  <si>
    <t>The consultant for the Sports Arena Economic Analysis will provide expertise in sports development and mixed-use development, public sector advisory, and affordable housing development to assist the City with long-term lease negotiations for the Notice of Availability/Offer to Lease Surplus Property (NOA) located within the Midway – Pacific Highway Community Plan Area. The consultant shall assist the City in evaluating and negotiating the responses for a long-term lease agreement at such price and upon such terms and timing that will ensure that the proposed development occurs.</t>
  </si>
  <si>
    <t>Support for Sports Arena Development and LeasesAddition of one-time consulting services to support the Sports Arena development and lease negotiations.</t>
  </si>
  <si>
    <t>Addition of one-time non-personnel expenditures to support consulting services for the Sports Arena Development and Lease Negotiations.</t>
  </si>
  <si>
    <t>May Revise_100000_1613_Office of the Future</t>
  </si>
  <si>
    <t>Due to changes in the workplace environment as a result of the pandemic, the City has the opportunity to potentially reduce office space and costs by developing a program and strategy for an Office of the Future that utilizes city spaces more optimally by employing office sharing, hoteling, and remote/hybrid work models. The consultant will provide a complete portfolio and workplace analysis, strategy and pilot program. </t>
  </si>
  <si>
    <t>Downtown Office Space AnalysisAddition of one-time consultant services to support the downtown office space analysis.</t>
  </si>
  <si>
    <t>Addition of one-time non-personnel expenditures to support consultant services for the Office of the Future.</t>
  </si>
  <si>
    <t>May Revision_100000_211513_Removal of Missed Collections NPE</t>
  </si>
  <si>
    <t>Environmental Services is currently implementing turn-by-turn routing and optimization software for the City’s collection routes. By implementing this software, the Department is expecting to reduce missed collection reports and would like to realize and evaluate this improvement prior to implementing additional technologies. This funding would have allowed an add-on product to the software, which could be requested and implemented in future fiscal years. As such, the Department is recommending this funding be removed from the FY23 budget.  </t>
  </si>
  <si>
    <t>Removal of Missed Collection ExpendituresRemoval of Missed Collection Crew non-personnel expenditures.</t>
  </si>
  <si>
    <t>Environmental Services is currently implementing turn-by-turn routing and optimization software for the City’s collection routes. By implementing this software, the Department is expecting to reduce missed collection reports and would like to realize and evaluate this improvement prior to implementing additional technologies. This funding would have allowed an add-on product to the software, which could be requested and implemented in future fiscal years. As such, the Department is recommending this funding be removed from the FY23 budget.</t>
  </si>
  <si>
    <t>May Revision_100000_1212_Addition of 1.00 Supv Pers Analyst</t>
  </si>
  <si>
    <t>Addition of 1.00 Supervising Personnel Analyst position to supervise the Recruiting Section in the Personnel Department.  It will assist in developing effective recruiting plans/strategies; attend recruiting events and speak at career fairs to generate interest in City careers; serve as a point of contact for potential applicants; and prepare and analyze the Equal Employment Opportunity Annual Report.  The Personnel Department has been under tremendous pressure to keep pace with the significant increase in hiring.  There is currently an Associate Personnel Analyst who serves as the Department’s Recruiter in addition to performing their regular duties.  The City is facing several challenges in recruiting and to be more effective, a dedicated Recruiting Section is needed.</t>
  </si>
  <si>
    <t>Addition of 1.00 Supervising Personnel Analyst position to supervise the Personnel Department’s Recruiting Section.</t>
  </si>
  <si>
    <t>Addition of 1.00 Associate Personnel Analyst position to support the Personnel Department in promoting employment opportunities for the City; attending recruiting events and speaking at career fairs to generate interest in City careers; and serving as a point of contact for potential applicants.  The Personnel Department has been under tremendous pressure to keep pace with the significant increase in hiring.  There is currently an Associate Personnel Analyst who serves as the Department’s Recruiter in addition to performing their regular duties.  The City is facing several challenges in recruiting and we need an Associate Personnel Analyst position to be a dedicated Recruiter.</t>
  </si>
  <si>
    <t>Addition of 1.00 Associate Personnel Analyst position to serve as a dedicated Recruiter for the Personnel Department.</t>
  </si>
  <si>
    <t>Addition of 1.00 Associate Personnel Analyst position to support the Personnel Department’s recruiting activities.</t>
  </si>
  <si>
    <t>May Revision_100000_1212_Addition of 2.00 Asoc Pers Analyst</t>
  </si>
  <si>
    <t>Addition of 2.00 Associate Personnel Analyst positions to support the Personnel Department in reviewing and evaluating employment applications and administering examination processes.  The Personnel Department has been under tremendous pressure to keep pace with the significant increase in hiring and to be more efficient, we need two Associate Personnel Analyst positions to open more recruitments and provide eligible lists to hiring departments in a timely manner.</t>
  </si>
  <si>
    <t>Addition of 2.00 Associate Personnel Analyst positions to support the Exam Management Section.</t>
  </si>
  <si>
    <t>Addition of 2.00 Associate Personnel Analyst positions to review and evaluate employment applications and administer exam processes.</t>
  </si>
  <si>
    <t>May Revision_100000_1212_Addition of 1.00 Prgm Coordinator</t>
  </si>
  <si>
    <t>Addition of 1.00 Program Coordinator position to manage an Outstation Section responsible for providing on-site advice and assistance to hiring departments on a myriad of personnel issues including the development of interview processes, coordinating organizational structure changes, and providing career counseling and training.  This position will formulate policies and procedures to reduce the time it takes departments to hire.  The hiring departments are under tremendous pressure to fill their vacancies and reinstatement of the Outstation Program will help in making the hiring process more efficient.</t>
  </si>
  <si>
    <t>Addition of 1.00 Program Coordinator position to manage an Outstation Section.</t>
  </si>
  <si>
    <t>Addition of 1.00 Program Coordinator position to manage an Outstation Section responsible for assisting hiring departments in filling their vacancies.</t>
  </si>
  <si>
    <t>May Revise_100000_1714_Technical Review Adj_Sidewalk Vendor</t>
  </si>
  <si>
    <t>One-Time Addition of Personnel Expenditures with regards to the Street Vending Ordinance please reference Form 54045.</t>
  </si>
  <si>
    <t>One-Time Addition of 27 FTE Positions and non-personnel expenditures related to the Street Vending Ordinance.</t>
  </si>
  <si>
    <t>May Revision_100000_1212_Addition of 4.00 Asoc Pers Analyst</t>
  </si>
  <si>
    <t>Addition of 4.00 Associate Personnel Analyst positions to staff an Outstation Section responsible for providing on-site advice and assistance to hiring departments on a myriad of personnel issues including the development of interview processes, coordinating organizational structure changes, and providing career counseling and training.  The hiring departments are under tremendous pressure to fill their vacancies and reinstatement of the Outstation Program will help in making the hiring process more efficient.</t>
  </si>
  <si>
    <t>Addition of 4.00 Associate Personnel Analyst positions to support an Outstation Section.</t>
  </si>
  <si>
    <t>Addition of 4.00 Associate Personnel Analyst positions to assist hiring departments in filling their vacancies.</t>
  </si>
  <si>
    <t>May Revision_100000_1611_Sidewalk Vending Ordinance</t>
  </si>
  <si>
    <t>Addition of  non-personnel expenditures to provide enforcement of the City's proposed sidewalk vending ordinance. If not funded, enforcement of an established sidewalk vending ordinance could be delayed or affect the response times to other enforcement complaints.</t>
  </si>
  <si>
    <t>Sidewalk Vending OrdinanceAddition of non-personnel expenditures to provide enforcement of the City's proposed sidewalk vending ordinance.</t>
  </si>
  <si>
    <t>May Revision_100000_1212_Addition of 1.00 Pers Assistant II</t>
  </si>
  <si>
    <t>Addition of 1.00 Personnel Assistant II position to support the Certification Section in certifying eligible lists to hiring departments.  The Personnel Department has been under tremendous pressure to keep pace with the significant increase in hiring and to be more efficient, we need one Personnel Assistant II position to serve as back-up to the Certification Officer.</t>
  </si>
  <si>
    <t>Addition of 1.00 Personnel Assistant II position to support the Certification Section.</t>
  </si>
  <si>
    <t>Addition of 1.00 Personnel Assistant II position to assist in certifying eligible lists to hiring departments.</t>
  </si>
  <si>
    <t>May Revision_100000_1151_Personnel Adjustment</t>
  </si>
  <si>
    <t>Addition in personnel expenditures to increase salaries for the 8 Committee Consultants and various staff in the Council Administration department.</t>
  </si>
  <si>
    <t>Addition in personnel expenditures to provide administrative services and staffing to all of the Council offices and to support the increase in the number of Council Committees.</t>
  </si>
  <si>
    <t>May Revision_100000_1151_Translation Services</t>
  </si>
  <si>
    <t> The request for translation services is to increase access and participation for all San Diegans in the City Council Committees process and for community events/outreach for each of the Council offices.  </t>
  </si>
  <si>
    <t>Translation and Interpretation ServicesAddition of non-personnel expenditures to support translation services for the City Council Committee meetings and various events and publicaitons for the City Council offices to increase public participation.</t>
  </si>
  <si>
    <t>Addition of funding for translation services to support public participation in the City Council Committee hearings and increase out-reach services at community events and meetings throughout the City.</t>
  </si>
  <si>
    <t>May Revision_100000_9912_Reduced Transfer to Public Liabilit</t>
  </si>
  <si>
    <t>In the Proposed Budget, $9.4 million in one-time non-personnel expenditures was included to support an increase in PL claims. It is now expected that $4.3M of the $9.4M is needed in FY22 instead of FY23. A corresponding increase of $4.3M in currently assumed in the FY22 Third Quarter Report. NOTE: this adjustment is related to form ID 54029, which was funded in the Proposed budget.  Description for Adopted budget (if this form is approved): Public Liability Operating Fund Transfer Addition of non-personnel expenditures for a transfer from the General Fund to the Public Liability Operating Fund to support public liability claims. </t>
  </si>
  <si>
    <t>Public Liability Operating Fund TransferReduction of one-time non-personnel expenditures related to the contribution to the Public Liability Fund for operating expenses. This funding is now anticipated to be needed in Fiscal Year 2022 instead of Fiscal Year 2023. </t>
  </si>
  <si>
    <t>Reduction of one-time non-personnel expenditures related to the contribution to the Public Liability Fund for operating expenses. This funding is now anticipated to be needed in Fiscal Year 2022 instead of Fiscal Year 2023.</t>
  </si>
  <si>
    <t>May Revision_100000_9912_Reduced transfer to Climate Equity</t>
  </si>
  <si>
    <t>This adjustment is related to form IDs 53783 and Form ID 53892. These adjustments which were funded in the Proposed budget assumed that $1.5M (General Fund portion of $2.0m following the 75% GF/25% EGFs split) would be transferred to support projects as part of the $20 million commitment for the funding of the Climate Equity Fund (CEF). Instead of the $1.5M being deposited in the General Fund (Major Revenues) and then being transferred to CEF from Citywide, it is now assumed this $1.5M will be directly deposited in the CEF fund. If funded, the transfer to CEF would drop down to a total of $5,904,246, which represents the 10% of SDGE Revenue transfer to the Climate Equity Fund. TEXT FOR ADOPTED BUDGET IF FUNDED: Climate Equity Fund Transfer Addition of non-personnel expenditures for the contribution to the Climate Equity Fund per City Council Resolution 313454</t>
  </si>
  <si>
    <t>May Revise_100000_1914_Enhanced Sworn Recruiting Efforts</t>
  </si>
  <si>
    <t>Addition of $100K ongoing non-personnel expenditures to enhance recruitment efforts. These efforts include: $75K to attend additional paid job fairs, community events, hold military only events; and enhance our partnership with Loma Media to develop marketing strategies to increase our viable applicant pool for Police Recruits. The focus would be to implement rebranding and digital advertising. The Recruiting Unit will advertise in more locations and publications.  The ability to provide department promotional giveaways to keep pace with other law enforcement agencies. This request also includes $25K for the purchase of an annual subscription for recruitment process automation, candidate management and communication technology.This request in addition to the ongoing $50K will bring Recruiting's budget to $150K total for recruiting efforts.</t>
  </si>
  <si>
    <t>Police Recruitment SupportAddition of one-time non-personnel expenditures to enhance recruitment activities.</t>
  </si>
  <si>
    <t>Addition of non-personnel expenditures to enhance recruitment efforts. These efforts include: attend additional paid job fairs, community events, hold military only events, enhance our partnership with Loma Media to develop marketing strategies to increase our viable applicant pool for Police Recruits and the purchase of an annual subscription for recruitment process automation, candidate management and communication technology.</t>
  </si>
  <si>
    <t>May Revision_100000_1314_Addition of Boradband Access</t>
  </si>
  <si>
    <t>The Emergency Connectivity Fund (ECF) is a $7.17 billion program funded by the American Rescue Plan Act of 2021 to help schools and libraries support remote learning. The Program was established during the pandemic as a means to combat the digital divide caused by closures and lack of access to broadband services and/or computing devices. The fund only supports schools and libraries for the reasonable costs of eligible equipment and services that can be provided to students, teachers, and library patrons who lack connected devices, such as laptop or tablet computers, and/or lack broadband access.</t>
  </si>
  <si>
    <t>Broadband Access ExpansionThe Library Department currently has 2,000 hotspots which are being funded by the Emergency Connectivity Fund. This request will continue to support the 2,000 hotspots and expand the program to a total of 4,000 hotspots to support the SD Access 4 All, Digital Equity Program.</t>
  </si>
  <si>
    <t>The Emergency Connectivity Fund (ECF) is a $7.17 billion program funded by the American Rescue Plan Act of 2021 to help schools and libraries support remote learning. The Program was established during the pandemic as a means to combat the digital divide caused by closures and lack of access to broadband services and/or computing devices. The fund only supports schools and libraries for the reasonable costs of eligible equipment and services that can be provided to students, teachers, and library patrons who lack connected devices, such as laptop or tablet computers, and/or lack broadband access. This May Revise request is to obtain expenditure authority to maintain 2,000 hotspots already active for an amount of $557,760/yr and expand to a total of 4,000 in FY 2023 utilizing ECF funding in a total amount of $1.1M.</t>
  </si>
  <si>
    <t>May Revise_100000_1316_Successor Agency Sr Mgmt Analyst</t>
  </si>
  <si>
    <t>Operating Agreement to expire in FY2024 – Current multi-year Operating Agreement outlines Successor Agency and Housing Succession functions for services to be performed by CivicSD on an annual basis. This agreement is set to expire at the beginning of fiscal year 2024 (five years from agreement effective date is July 29, 2024) and CivicSD is not obligated to renew the agreement with the City.Impending retirements potential impact to continuity of services – Impending retirements in both CivicSD (City contractor) and Successor Agency team prior to the end of the Operating Agreement will result in knowledge and experience gap. Due to the complex nature of Successor Agency/RDA’s rules and regulations, EDD needs to develop a succession plan to ensure continuity of service delivery.EDD staff lack of experience with ROPS development – Although DoF (formerly FM) previously prepared ROPS after the initial wind down but the primary ROPS preparation duties are now under CivicSD. Under the current Operating Agreement, CivicSD staff works and reviews with EDD the draft ROPS. DoF confirms cash balances, sources and uses. CivicSD routes the ROPs budget for City, County Oversight Board and State DoF for review and approval. EDD’s limited hands-on involvement with this process has led to the lack of knowledge and experience with this annual budgeting process. Should CivicSD staff retire prior to the end of the Operating Agreement and/or not renew the Agreement with City, EDD staff will not be ready to take on the responsibilities for this annual process.Needed project management support Currently, SA has two (2) positions performing Successor Agency-related administrative review of programmatic / fiscal transactions. This position will provide the necessary project and administrative support in reviewing such documents relating to the City’s more than 1,000 open projects under the inventory of housing assets. Please refer to “City of San Diego Housing Assets List – DOF Transmittal” for listing information. Currently, CivicSD is charge with managing SA/RDA files as it relates to its organization, record retention, scanning, etc. EDD is in the process of transitioning records management to EDD which will require the review and transfer of hundreds of boxes of records. This additional position will provide support in reviewing, scanning and coordinating transfer of records to EDD. Currently, SA has two (2) positions performing project management and fiscal review for the following active projects (list not all encompassing of SA active projects). Managing such active projects typically involve the following but not limited to: attending meetings; reviewing and monitoring multiple agreements for compliance; reviewing related documents involving legal and/or Council actions; researching project history and pro forma; interfacing with the City Attorney’s Office and responding to CA PRA requests:1.     NTC – Seligman/PRA2.     NTC – Easement3.     NTC – Restructure4.     NTC – McMillin defaults Historic Core5.     NTC – McMillin default audit6.     NTC -McMillin Default – interim lease7.     NTC – Boat Channel8.     NTC – Bldg 1789.     40th &amp;amp; Alpha10.   Horton Plaza Lease11.   Neighborhood House lease12.   NOFA13.   Petco Park14.   ROPS15.   Valencia Business Park16.   Civic property Management issues17.   Civic Affordable Loan oversight18.   Grantville19.   Villa Victoria20.   Recently passed – Cedar Kettner, Vila Victoria, Hacienda Townhomes21.   Columbia TowersThis additional position will ensure the City provides proper oversight of timelines and actions items outlined in the project agreements.Invoice Payment responsibilities – EDD, in agreement with DoF, will be performing a portion of the payment process for agreed-upon SA-related projects. Currently, FO Division of EDD does not have an assigned staff to perform the IP process. In the meantime, a Sr. Management Analyst (BEAR support) of FO Division has taken on this responsibility. The proposed position would assume this IP role while relieving the current FO staff to perform their normal responsibilities. This position will be cost recoverable through the Successor Agency Administration funds via IOs.</t>
  </si>
  <si>
    <t>Successor Agency SupportSuccessor Agency Addition of 1.00 Senior Management Analyst to support the Successor Agency division.</t>
  </si>
  <si>
    <t>Addition of 1.00 Senior Management Analyst to support the Successor Agency division with project and fiscal management. </t>
  </si>
  <si>
    <t>May Revision_100000_2113_Infrastructure Maintenance</t>
  </si>
  <si>
    <t>Addition of non-personnel expenditures in the amount of $1,000,000 to support the preservation and upkeep of various facilities city-wide.  As the City's infrastructure continues to age, various building components are in need of replacement and repair to keep the buildings functional. Some of this work is specialized and our current workforce may need not have the expertise or capacity to perform. The type of work and their supplies components include but are not limited to: scaffolding, fire alarm panels, sprinkler systems, boilers, water heaters, major components of HVAC systems, elevator repairs, repairs of standing seam metal roofs, flooring, electrical and plumbing system components. The operation of heavy equipment, or other aspects of the work requiring a specialized skill set will need to be contracted out. This work will not be limited to public facing buildings, but does include other general fund buildings. This funding does not include repairs for non-general fund facilities. Those departments are responsible for larger cost repairs and the budget is maintained within their respective funds. The impact of not funding this request would compromise the safety and working conditions of City personnel; facilities will continue to degrade; and repair costs will increase.</t>
  </si>
  <si>
    <t>Facilities MaintenanceAddition of non-personnel expenditures for supplies and contracts to support infrastructure upkeep and maintenance.</t>
  </si>
  <si>
    <t>Addition of non-personnel expenditures for supplies and contracts to support infrastructural upkeep and maintenance.</t>
  </si>
  <si>
    <t>May Revise_100000_1914_Vacancy Savings</t>
  </si>
  <si>
    <t>Adjustment of $4M to reflect additional personnel expenditure savings as a result of higher vacancies within the department.</t>
  </si>
  <si>
    <t>Vacancy SavingsAdjustment to reflect additional personnel expenditure savings resulting from vacancies within the department.</t>
  </si>
  <si>
    <t>Adjustment to reflect an on-going savings of $4M to budgeted personnel expenditures resulting from increased vacancies within the department.</t>
  </si>
  <si>
    <t>May Revision_100000_9912_Prop B Transition Costs</t>
  </si>
  <si>
    <t xml:space="preserve">Addition of one-time non-personnel expenditures associated with the transition costs of post Proposition B employees into the Pension System. </t>
  </si>
  <si>
    <t>Expenditure (Budget Reduction Proposal)</t>
  </si>
  <si>
    <t>May Revision_100000_211514_One-Time Correction</t>
  </si>
  <si>
    <t>Reduction of Contract Services Reduction of non-personnel expenditures in Contract Service Operations.</t>
  </si>
  <si>
    <t>Reduction of non-personnel expenditures in Clean San Diego Contract Service Operations for contracted labor crews that sanitize sidewalks, conduct waste abatement and remove illegal dumping and litter throughout the City, maintaining the public right of way and City property clear from waste. This reduction reflects contractual labor efficiencies with no major impacts to service levels. </t>
  </si>
  <si>
    <t>May Revision_100000_9912_Special Salary Adjustments</t>
  </si>
  <si>
    <t>May Revision_100000_171413_Prgrm Coordinator Animal Services</t>
  </si>
  <si>
    <t>Addition of 1.00 Program Coordinator as a result of the San Diego Humane Society Animal Services Contract transferring from the Purchasing and Contracting Department to the Parks and Recreation Department.</t>
  </si>
  <si>
    <t>Program Coordinator for Animal Services ProgramAddition of 1.00 Program Coordinator to support the Animal Services Program.</t>
  </si>
  <si>
    <t>Addition of 1.00 Program Coordinator to support the Animal Services Program. The program is transferring from the Purchasing and Contracting Department to the Parks and Recreation Department for Fiscal Year 2023.</t>
  </si>
  <si>
    <t>May Revision_100000_1514_Transfer of Animal Services to P&amp;R</t>
  </si>
  <si>
    <t>Transfer of the Animal Services Program from the Purchasing and Contracting Department to the Parks and Recreation Department.</t>
  </si>
  <si>
    <t>Transfer of the Animal Services ProgramTransfer of non-personnel expenditures to support the maintenance and annual costs of the Animal Services Program from the Purchasing and Contracting Department to the Parks and Recreation Department.</t>
  </si>
  <si>
    <t>Transfer of non-personnel expenditures to support the maintenance and annual costs of the Animal Services Program from the Purchasing and Contracting Department to the Parks and Recreation Department.</t>
  </si>
  <si>
    <t>May Revision_100000_171413_Transfer Animal Services from P&amp;C</t>
  </si>
  <si>
    <t>100000_1418_May Revise</t>
  </si>
  <si>
    <t>Additional non-personnel expenditure to the contracts budget to bring it up to per-pandemic levels.</t>
  </si>
  <si>
    <t>Contracts RestorationAdditional non-personnel expenditure to the contracts budget to reflect pre-pandemic levels.</t>
  </si>
  <si>
    <t>Additional non-personnel expenditure to the contracts budget</t>
  </si>
  <si>
    <t>May Revision_100000_211513_Ser Lvl Impv Missed Collect Crew</t>
  </si>
  <si>
    <t>May Revision_100000_211513_Ser Lvl Imp Missed Collect Crew</t>
  </si>
  <si>
    <t>May Revision_100000_1153_As-Needed Real Estate Consultant</t>
  </si>
  <si>
    <t>This adjustment is an increase of $50,000 in contract expenditures to allow the IBA to hire outside consultants on an as-needed basis to assist the IBA and Council with analysis of major building acquisitions, as recommended in the &lt;a href="https://www.sandiego.gov/sites/default/files/22-002_building_acquisition_process.pdf"&gt;City Auditor’s Performance Audit of the Major Building Acquisition Process&lt;/a&gt;. As this amount is to fund as-needed consultants, if it were included in the Budget and not used during the year, any unused amount would likely fall to fund balance/excess equity at the conclusion of the fiscal year.</t>
  </si>
  <si>
    <t>As-Needed Real Estate ConsultantAddition of non-personnel expenditures for as-needed consulting services to assist the Independent Budget Analyst and City Council with analyses of major building acquisitions.</t>
  </si>
  <si>
    <t>The City Council’s Budget Priorities Resolution for FY 2023 included a request for $50,000 be budgeted for the IBA to hire outside consultants on an as-needed basis to assist the IBA and Council with an analysis of major building acquisitions, as recommended in the &lt;a href="https://www.sandiego.gov/sites/default/files/22-002_building_acquisition_process.pdf"&gt;City Auditor’s Performance Audit of the Major Building Acquisition Process&lt;/a&gt;. As this amount is to fund as-needed consultants, if it were included in the Budget and not used during the year, any unused amount would likely fall to fund balance/excess equity at the conclusion of the fiscal year.</t>
  </si>
  <si>
    <t>May Revision_100000_1153_Addition of Budget/Leg Analyst 1</t>
  </si>
  <si>
    <t xml:space="preserve">Staffing levels budgeted for the Office have remained unchanged since FY 2010. While budgeted staff positions in the Office have remained static for over a decade, work the Office does in support of the Council and the public has expanded to include additional public outreach and presentations, and support for an increasing number of Council committees. During FY 2023, our office will undertake a comprehensive review of our structure and staffing levels, but we also note that increased Council engagement in a number of areas – including work on City housing and homelessness issues and the establishment of the newly formed Select Committee on Housing Commission Oversight and Reform – will require increased support from our Office.Budget adjustment request also includes $2500 in one-time funding for supplies (e.g. computer) for the position add. </t>
  </si>
  <si>
    <t>Legislative and Budgetary SupportAddition of 1.00 Budget/Legislative Analyst 1 and associated one-time non-personnel expenditures to support increased work related to housing and homelessness.</t>
  </si>
  <si>
    <t>Addition of 1.00 Budget/Legislative Analyst 1 to support increased work related to housing and homelessness.</t>
  </si>
  <si>
    <t>May Revision_100000_110111_CPPS Projection Update</t>
  </si>
  <si>
    <t>Community Projects, Programs, and Services Adjustment reflects the addition of budget for Community Projects, Programs, and Services. The allocation is based on the Council Office's estimated savings for Fiscal Year 2022 as reported in the Fiscal Year 2022 Q3 Budget Monitoring Report, including any requested appropriation adjustments.</t>
  </si>
  <si>
    <t>May Revision_100000_110211_CPPS Updated Projection</t>
  </si>
  <si>
    <t>May Revision_100000_110411_CPPS Updated Projection</t>
  </si>
  <si>
    <t>May Revision_100000_110511_CPPS Updated Projection</t>
  </si>
  <si>
    <t>May Revision_100000_110611_CPPS Updated Projection</t>
  </si>
  <si>
    <t>May Revision_100000_110711_CPPS Updated Projection</t>
  </si>
  <si>
    <t>May Revision_100000_110811_CPPS Updated Projection</t>
  </si>
  <si>
    <t>Community Projects, Programs, and Services Adjustment reflects the addition of budget for Community Projects, Programs, and Services. The allocation is based on the Council Office's estimated savings for Fiscal Year 2022 as reported in the Fiscal Year 2022 Q3 Monitoring Report, including any requested appropriation adjustments.</t>
  </si>
  <si>
    <t>May Revision_100000_110911_CPPS Updated Projection</t>
  </si>
  <si>
    <t>May Revise_9912_100000_Bridge to Housing Transfer</t>
  </si>
  <si>
    <t>On April 19, 2022, the City Council voted to approve the sale of the Tailgate Park for development expansion. Pursuant to a compensation agreement with the Affected Taxing Entities (ATEs), including the City, the City is anticipated to receive an estimated share of $5,847,600 from the sale, which is anticipated to close in fiscal year 2023. Additionally, while proceeds from the sale are considered one-time unrestricted general fund property tax revenue, the City Council approved the sale of Tailgate Park with the amendment that the one-time funds be transferred and appropriated into the Low and Moderate Income Housing Asset Fund as part of the Bridge to Housing Program for future affordable housing expenditures consistent with applicable law (R-314077). As such, the increase in property tax will not be allocated for General Fund purposes and will accordingly be transferred to the Low and Moderate Income Housing Asset Fund as part of the Bridge to Housing Program. Associated Property Tax revenue increase included in form ID 54148 (BA 9911/Fund 100000).The City's share of $5,847,600 will be appropriated as Property Tax revenue (form ID 54148); then transferred out (form ID 54342) and appropriated into the Low and Moderate Income Housing Asset Fund as part of the Bridge to Housing Program for future affordable housing expenditures consistent with applicable law per R-314077 (form ID 54362).</t>
  </si>
  <si>
    <t>Bridge to Housing Program TransferAddition of one-time non-personnel expenditures for the transfer to the Bridge to Housing program per City Council Resolution 314077.</t>
  </si>
  <si>
    <t>May Revision_1316_100000_Economic Development Strategy</t>
  </si>
  <si>
    <t>The City of San Diego’s Economic Development Department (EDD) is seeking a qualified and experienced consultant to guide the EDD through the development of a Focused Economic Development Strategy. The strategy should be specific to the City of San Diego and developed through a data-driven and participatory planning process. The strategy should serve as an actionable tactical plan to guide the day-to-day decision-making of EDD personnel, and it should reflect the vision, mission, and entirety of the City of San Diego’s &lt;a href="https://performance.sandiego.gov/"&gt;Strategic Plan&lt;/a&gt;. This RFP process will include a robust stakeholder engagement requirement to ensure equity and transparency to reflect San Diego’s desire to be a city for all of us.”</t>
  </si>
  <si>
    <t>Economic Development StrategyAddition of one-time non-personnel expenditures associated with the Economic Development Strategy. </t>
  </si>
  <si>
    <t>May Revision_100000_1212_Vacancy Savings</t>
  </si>
  <si>
    <t>May Revision_100000_9912_Transfer to CIP MLK Park</t>
  </si>
  <si>
    <t>Transfer out to CIP project for a sewer/water line connection at MLK Community Park - Mountain View Racquet Club Water &amp;amp; Sewer Connection</t>
  </si>
  <si>
    <t xml:space="preserve">MLK Community ParkAddition of one-time non-personnel expenditures for a transfer to the Capital Improvements Program to support a sewer and water line connection at MLK Community Park. </t>
  </si>
  <si>
    <t xml:space="preserve">Addition of one-time non-personnel expenditures for a transfer to the Capital Improvements Program to support a sewer and water line connection at MLK Community Park. </t>
  </si>
  <si>
    <t>Office of the Mayor</t>
  </si>
  <si>
    <t>May Revision_100000_1411_Budget Adjustment_Immigrant Affairs</t>
  </si>
  <si>
    <t>Supplies, Information Technology, and Contract needed for the Immigrant Affairs Fund Center. Also a addition of a Program Coordinator (Language Access Coordinator) and a Senior Management Analyst</t>
  </si>
  <si>
    <t>Support for the Office of Immigrant AffairsAddition of 1.00 Senior Management Analyst, 1.00 Program Coordinator, and non-personnel expenditures to support the Office of Immigrant Affairs. </t>
  </si>
  <si>
    <t>Addition of one-time Personnel Expenditure for 1.00 Senior Management Analyst, 1.00 Program Coordinator, and addition of on-going non-personnel expenditures to support critical operations for the Office of Immigrant Affairs. </t>
  </si>
  <si>
    <t>May Revision_1912_100000_Addition of 5.00 Lifeguard Sargeant</t>
  </si>
  <si>
    <t>Lifeguard SupportAddition of 5.00 Lifeguard Sergeants to support beaches citywide.</t>
  </si>
  <si>
    <t>May Revision_100000_171413_Increased Garbage Collection</t>
  </si>
  <si>
    <t>Addition of 4.00 GMS, 6.00 GMW 2, 6.00 GMW 1-Hourly to increase the collection of trash in parks located in the Community Parks II Division. Primarily afternoons and weekends. Scenario will also allow for back up when full-time maintenance staff are on long term leave or planned absence. In addition, this will allow for roving maintenance staff to address “hot spot” issues and to service high frequency use parks when needs arise. These additional positions will require 10 Ford F-150s and four (4) Utility Vehicles/Carts. NPE consists mainly of laundry services, small tools and other miscellaneous items, as well as one-time purchase of additional trash receptacles. </t>
  </si>
  <si>
    <t>Increased Trash CollectionAddition of 51.00 FTE Positions and associated non-personnel expenditures to support increased trash collection throughout our Regional and City Parks.</t>
  </si>
  <si>
    <t>Addition of 9.00 Grounds Maintenance Supervisor, 27.00 Grounds Maintenance Workers II, 12.00 Grounds Maintenance Worker I-Hourly, 1.00 Laborer, 1.00 Equipment Operator 2, 1.00 Heavy Truck Driver 1, and associated non-personnel expenditures to support increased trash collection throughout our Regional and City Parks.</t>
  </si>
  <si>
    <t>May Revision_100000_171413_Roving Park Security</t>
  </si>
  <si>
    <t>Increased non-personnel expenditures in the amount of $17,500 to have Security Services to locks gates at all Joint Use Facilities in the Community Parks II Division.</t>
  </si>
  <si>
    <t>Park Restroom SecurityAddition of non-personnel expenditures associated with roving security at 20 parks and recreation facilities. </t>
  </si>
  <si>
    <t>Addition of non-personnel expenditures for security services to locks gates at all JU Facilities, Mission Bay/Coastal parking lots and additional night guard services in Balboa Park.</t>
  </si>
  <si>
    <t>May Revision_100000_1714_Mission Bay Park Security Services</t>
  </si>
  <si>
    <t>Addition of non-personnel expenditures to support security services at Mission Bay Parks. These expenditures are eligible for TOT reimbursement under safety and maintenance of tourism-related facilities As such, the associated TOT reimbursement is accounted for in form ID 54358. </t>
  </si>
  <si>
    <t>Mission Bay Parks Security ServicesAddition of non-personnel expenditures to support security services at Mission Bay Parks.</t>
  </si>
  <si>
    <t>May Revision_100000_1211_Conservancy and Treatment Positions</t>
  </si>
  <si>
    <t>Purpose: To address the unmet needs of vulnerable individuals who cannot provide for their own health, nutrition, and shelter because of cognitive or physical disabilities that prevent them from navigating social services and accessing medical programs. The unit will assess the individuals’ histories and needs and, when appropriate, seek placement in treatment programs or petition for the Public Guardian to become their conservator for the purpose of finding them shelter, treatment, and medical care. Addition of 2.00 Deputy City Attorneys and 1.00 Program Manager and one-time associated non-personnel expenditures to support the Conservancy and Treatment Unit of the Criminal Division. </t>
  </si>
  <si>
    <t>Support for the Conservancy and Treatment Unit Addition of 2.00 Deputy City Attorneys and 1.00 Program Manager and one-time associated non-personnel expenditures to support the Conservancy and Treatment Unit. </t>
  </si>
  <si>
    <t>Addition of 2.00 Deputy City Attorneys and 1.00 Program Manager and one-time associated non-personnel expenditures to support the Conservancy and Treatment Unit. </t>
  </si>
  <si>
    <t>May Revision_100000_171412_Roving Park Security</t>
  </si>
  <si>
    <t>May Revision_100000_1912_Vacancy Savings</t>
  </si>
  <si>
    <t>May Revision_1716_1000000_Safe Camping Pilot</t>
  </si>
  <si>
    <t>Addition of $200,000 in one-time non-personnel expenditures to support the Safe Camping Pilot Program in the downtown area for vulnerable seniors, with case management, supportive services and behavioral support, in partnership with private resources and the County of San Diego. </t>
  </si>
  <si>
    <t>Safe Camping Pilot Program Addition in one-time non-personnel expenditures to support the Safe Camping Pilot Program in the downtown area for vulnerable seniors, with case management, supportive services and behavioral support, in partnership with private resources and the County of San Diego. </t>
  </si>
  <si>
    <t>IBA_100000_1713_Do Your Homework at the Library</t>
  </si>
  <si>
    <t>Addition of 6.80 FTE to convert hourly positions into standard hour positions to address retention and recruitment efforts.</t>
  </si>
  <si>
    <t>Conversion of Hourly Employees to Standard Hour EmployeesAddition of 6.80 FTE to convert hourly positions into standard hour positions to address retention and recruitment efforts.</t>
  </si>
  <si>
    <t>IBA_100000_1211_DCA for Backlog Efforts</t>
  </si>
  <si>
    <t>Budget request for an Addition of 1.00 Deputy City Attorney and associated one-time non-personnel expenditure and ongoing tuition reimbursement for the Real Property and Public Finance Section of the Civil Advisory Division. These positions will provide legal assistance to Department Real Estate and Airport Management (DREAM) as it reviews the large backlog of City leases needing renewal and develops and implements a reliable system to renew existing leases before they lapse into holdover mode. The RPPF Section is severely short-staffed and will be expending substantial resources to help DREAM meet this goal. DREAM has allocated 5.00 new Property Agent positions for its holdover lease backlog clearance initiative requiring City Attorney support.If additional positions are not funded, the City Attorney’s Office will not be able to fully support the anticipated legal workload on providing legal assistance to DREAM. The associated non-personnel expenditure is a one-time expense in office supplies of $2,500 and ongoing tuition reimbursement of $2,000. Under the terms of the City’s Memorandum of Understanding with the DCAA, the City reimburses each Deputy City Attorney up to $2,000 per fiscal year for attending Continuing Legal Education, seminars, training and other educational and professional development events to maintain and enhance job-related skills or knowledge, and to purchase electronic equipment for remote work, such as computers or printers.</t>
  </si>
  <si>
    <t>Addition of 1.00 Deputy City Attorney for Civil AdvisoryAddition of 1.00 Deputy City Attorney and associated one-time non-personnel expenditure and ongoing tuition reimbursement to provide legal assistance to Department Real Estate and Airport Management (DREAM).</t>
  </si>
  <si>
    <t>Addition of 1.00 Deputy City Attorney and associated non-personnel expenditures to provide legal assistance to Department Real Estate and Airport Management (DREAM) as it reviews the large backlog of City leases needing renewal and develops and implements a reliable system to renew existing leases before they lapse into holdover mode.</t>
  </si>
  <si>
    <t>IBA_100000_211611_Graffiti Abatement</t>
  </si>
  <si>
    <t>Five Council Offices requested additional support for the City’s graffiti abatement efforts. In particular, the offices requested the addition of three City crews to address graffiti complaints within the right-of-way. The addition of three teams would add 6.00 FTEs and associated expenditures for the addition of three new abatement teams. Each team is comprised of a Utility Worker 2 and a Utility Worker 1, adding $362,000 in personnel expenditures. Additionally, this would add $322,000 in non-personnel expenditures for oil and paint supplies on an ongoing basis, and $900,000 in one-time costs for vehicles and other equipment purchases. This addition would increase the number of dedicated personnel for graffiti abatement from 8 to 14 positions. The new teams should be focused on reducing disparities in the response times for graffiti abatement, including within Council Districts 4, 8, &amp;amp; 9.</t>
  </si>
  <si>
    <t>Graffiti AbatementAddition of 6.00 FTE positions and non-personnel expenditures to address graffiti complaints within the right of way.</t>
  </si>
  <si>
    <t>Addition of 6.00 FTE positions and non-personnel expenditures to address graffiti complaints within the right of way.</t>
  </si>
  <si>
    <t>IBA_100000_9912_Free4Me Pilot</t>
  </si>
  <si>
    <t>Nearly two-thirds of low-income women with periods in the US reported last year they were unable to afford menstrual products, frequently being forced to decide between purchasing food or other necessities and menstrual products. The County of San Diego successfully launched a pilot Free4Me program in May 2021 to promote menstrual equity and since that time, more than 140,000 tampons and pads have been distributed, increasing access to free feminine hygiene products in County facilities. I request the City initiate a similar Free4Me program to place feminine hygiene products in up to 100 City-owned facilities, targeting libraries, recreation centers, and beach comfort stations, especially within Communities of Concern (COCs). Budget: $100,000</t>
  </si>
  <si>
    <t>Free4Me Pilot ProgramAddition of one-time non-personnel expenditures to provide free feminine hygiene products at city-owned facilities.  </t>
  </si>
  <si>
    <t>IBA_100000_9912_Rancho Bernardo Community Park Improvement</t>
  </si>
  <si>
    <t>Transfer to the Capital Improvements ProgramThe Rancho Bernardo Community park is the only developed public park serving the over 41,000 residents in the Community of Rancho Bernardo. Given the demand on this very limited resource, a CIP was created to expand the hours of facility use and its capacity to serve the community's residential growth. I am requesting the addition of $750,000 to contribute to this critical project. </t>
  </si>
  <si>
    <t>Transfer to the Capital Improvements ProgramAddition of one-time non-personnel expenditures to support Rancho Bernardo Community Park improvements.</t>
  </si>
  <si>
    <t>IBA_100000_9912_Marie Widman Memorial Park GDP</t>
  </si>
  <si>
    <t>To support the designation of the Black Arts and Culture District, the City should allocate funds to support a new General Development Plan for enhancements at Marie Widman Memorial Park. This request is for CEF funding for improvements to the Marie Widman Memorial Park, intended to increase community usage, as well as right-of-way improvements along the adjacent Imperial Avenue corridor in Council District 4. I request that staff from Park and Recreation and Transportation Departments work with Council President Pro Tem Montgomery Steppe’s office to identify the needed improvements and project scope. </t>
  </si>
  <si>
    <t>Transfer to the Capital Improvements ProgramAddition of one-time non-personnel expenditure to support a General Development plan for the Marie Widman Memorial Park.</t>
  </si>
  <si>
    <t>IBA_100000_9912_Beyer Park Development</t>
  </si>
  <si>
    <t>The project, located at Beyer Boulevard and Enright Drive, consists of the design and construction of Beyer Park. This project provides for design and construction of a new 8-acre park on an approximately 43-acre site located in the San Ysidro Community. Amenities will include multi-purpose fields, children's play area, picnic areas, comfort station, basketball court, dog park, skate park, and walking trails. The City should fund costs for the construction phase.  The General Development Plan was approved by the Park and Rec Board in 2020 and the final design has been completed. Full construction of the project requires $34.7M which is split into 2 phases. Funding required for Phase I is $18.9M. $2.4M in CDBG funding was allocated for FY23. This leaves a funding gap of $2.2M for Phase I due to cost increases and changes to the scope of the project. One-time funding should be allocated to this project as part of the adopted FY23 budget to allow construction to move forward on schedule and to ensure the city does not risk losing state and federal grant funding for this project</t>
  </si>
  <si>
    <t>Transfer to the Capital Improvements ProgramAddition of one-time non-personnel expenditures to support Phase 1 of the Beyer Park development.</t>
  </si>
  <si>
    <t>IBA_100000_9912_San Carlos Branch Library Design</t>
  </si>
  <si>
    <t>This project provides for the acquisition of a lot adjoining the existing branch library located at 7265 Jackson Drive and building a new 25,000 square-foot library. The project requires funding for full design. </t>
  </si>
  <si>
    <t>Transfer to the Capital Improvements ProgramAddition of one-time non-personnel expenditures to fund the design phase of the San Carlos Branch Library.</t>
  </si>
  <si>
    <t>IBA_100000_9912_Redland Dr Loop &amp; 5th St Reconstruction</t>
  </si>
  <si>
    <t>This portion of roadway located on Redland Drive and 55th Street is in dangerous condition. The OCI for Redland Drive is 10. The condition requires a complete street reconstruction.</t>
  </si>
  <si>
    <t>Transfer to the Capital Improvements ProgramAddition of one-time non-personnel expenditures to fund the reconstruction of Redland Drive.</t>
  </si>
  <si>
    <t>IBA_100000_9912_Convoy District Gateway Sign</t>
  </si>
  <si>
    <t>To honor the history and diversity of Kearney Mesa, and to support its updated Community Plan, the City should invest in a Convey Gateway Sign to welcome residents and guests to the Convoy District’s commercial center. This project would fund a gateway sign to greet visitors to the Convoy District’s commercial center. This project is part of the Kearny Mesa Community Plan and funding is required in FY23 for the project to move forward with an estimated cost of $1 million. </t>
  </si>
  <si>
    <t>Transfer to the Capital Improvements ProgramAddition of one-time non-personnel expenditures to fund the installation of the Convoy District Gateway sign.</t>
  </si>
  <si>
    <t>IBA_100000_1101_Council Offices Transfer &amp; Position Authorit</t>
  </si>
  <si>
    <t>Addition of 5.0 Council Representative 1s to support Council Administration activities. Adjust every year to reflect councils intent. </t>
  </si>
  <si>
    <t>Council Administration SupportAddition of 5.0 Council Representative 1s to support Council Administration activities.</t>
  </si>
  <si>
    <t>Addition of 5.0 Council Representative 1s to support Council Administration activities.</t>
  </si>
  <si>
    <t>IBA_100000_1102_Council Offices Transfer &amp; Position Authorit</t>
  </si>
  <si>
    <t>IBA_100000_1151_Council Admin Transfer  &amp; Position Authority</t>
  </si>
  <si>
    <t>500199 includes the 196000 reduction in the may revise plus the the fringe benefit portion of this entry to get it to the 961K.</t>
  </si>
  <si>
    <t>Restructure of Committee ConsultantsTransfer of 8.00 Committee Consultants from the Council Administration Department to the City Council Districts.</t>
  </si>
  <si>
    <t>IBA_100000_1103_Council Offices Transfer &amp; Position Authorit</t>
  </si>
  <si>
    <t>IBA_100000_1104_Council Offices Transfer &amp; Position Authorit</t>
  </si>
  <si>
    <t>IBA_100000_1105_Council Offices Transfer &amp; Position Authorit</t>
  </si>
  <si>
    <t>IBA_100000_1106_Council Offices Transfer &amp; Position Authorit</t>
  </si>
  <si>
    <t>IBA_100000_1107_Council Offices Transfer &amp; Position Authorit</t>
  </si>
  <si>
    <t>IBA_100000_1108_Council Offices Transfer &amp; Position Authorit</t>
  </si>
  <si>
    <t>IBA_100000_1109_Council Offices Transfer &amp; Position Authorit</t>
  </si>
  <si>
    <t>IBA_100000_1151_ Council Admin Staff</t>
  </si>
  <si>
    <t>Council Administration SupportAddition of 3.00 FTE Positions to support the City Council Administration with administering all committees.</t>
  </si>
  <si>
    <t>IBA_100000_1716_Outreach for Downtown and Urban Core</t>
  </si>
  <si>
    <t>1.0 million in additional dedicated homeless outreach efforts in downtown and the urban core (Barrio Logan, Sherman Heights, Logan Heights, Grant Hill, Memorial and Stockton). This program would be administered by the Homelessness Strategies and Solutions Department and staff indicate that funding could be deployed quickly.</t>
  </si>
  <si>
    <t>Downtown and Urban Core Homeless OutreachAddition of non-personnel expenditures to support downtown and urban core homeless outreach.</t>
  </si>
  <si>
    <t>CCM_100000_1716_LGBT Youth Services and Shelter</t>
  </si>
  <si>
    <t>Refer to Council Budget Memoranda: IBA Report 22-14</t>
  </si>
  <si>
    <t>LGBT Youth Services and SheltersAddition of one-time transfer to the San Diego Housing Commission for LGBT Youth shelter beds.</t>
  </si>
  <si>
    <t>CCM_100000_1716_Multidisciplinary Outreach Team Pilot</t>
  </si>
  <si>
    <t>Refer to Counil Budget Memoranda: IBA Report 22-14</t>
  </si>
  <si>
    <t>Multidisciplinary Outreach Team PilotAddition of a one-time transfer to the San Diego Housing Commission to support the Multidisciplinary Outreach Team Pilot.</t>
  </si>
  <si>
    <t>IBA_100000_1914_SDPD Street Racing and Sideshow Enforcement</t>
  </si>
  <si>
    <t>Addition of one-time overtime expenditures to support the Street Racing and Sideshow Enforcement operations. Six council members supported the addition of $200,000 for specialized enforcement related to unregulated street racing, car sideshows, and related activities including loud exhaust issues. According to the Police Department, up to 60 individual enforcement operations conducted on an overtime basis would be provided with identified funding.</t>
  </si>
  <si>
    <t>Street Racing and Sideshow EnforcementAddition of one-time overtime expenditures to support the Street Racing and Sideshow Enforcement operations. </t>
  </si>
  <si>
    <t>CCM_100000_9912_Traffic Control Measures San Ysidro MS</t>
  </si>
  <si>
    <t>The Transportation Department completed in May 2022 an evaluation for a marked crosswalk at the entrance to San Ysidro Middle School located at 4350 Otay Mesa Road. The location qualifies for a marked crosswalk with pedestrian activated flashing beacons and a streetlight, two curb ramps, and a small length of sidewalk are required for the safety of students, parents, and staff members. </t>
  </si>
  <si>
    <t>Transfer to the Capital Improvements ProgramAddition of one-time non-personnel expenditures to install traffic control measures at San Ysidro Middle School. </t>
  </si>
  <si>
    <t>CCM_100000_9912_Unimproved Streets S. Bancroft and Greely</t>
  </si>
  <si>
    <t>The unimproved street located at South Bancroft Street at the intersection of Greely Avenue in the community of Stockton has received preliminary review by Transportation Department staff in FY22. To continue design work on this project additional funding is required in FY23. The Estimated cost is $250,000.</t>
  </si>
  <si>
    <t>Transfer to the Capital Improvements ProgramAddition of one-time non-personnel expenditures to fund preliminary design for an unimproved street at South Bancroft Street and Greely Avenue. </t>
  </si>
  <si>
    <t>Transfer to the Capital Improvements ProgramAddition of one-time non-personnel expenditures to fund preliminary design for an unimproved street at South Bancroft Street and Greely Avenue.</t>
  </si>
  <si>
    <t>CCM_100000_9912_Guardrail Improvements</t>
  </si>
  <si>
    <t>There is a history of fatal and severe crashes because of vehicles veering off the very steep embankment on the north side of Torrey Pines Road between Prospect Place &amp;amp; Coast Walk. Torrey Pines Road carries over 60,000 vehicles per day at speeds over 35 mph without any recovery area to prevent fatal or severe injuries. A safety rail will prevent out-of-control vehicles from falling over the embankment into surrounding homes, hitting fixed objects, or striking pedestrians on the sidewalk, greatly reducing the risk of fatal and severe crashes at this location. The City has received grant funding to partially fund guardrail installation, and I urge additional funding to complete the project.</t>
  </si>
  <si>
    <t>Transfer to the Capital Improvements ProgramAddition of one-time non-personnel expenditures for guardrail improvements at Torrey Pines Road.</t>
  </si>
  <si>
    <t>CCM_100000_9912_Repaving La Jolla Scenic Drive</t>
  </si>
  <si>
    <t>Via Capri between La Jolla Scenic Drive South (Upper) and La Jolla Scenic Drive South (Lower) is approximately 1.2 miles, with two concrete blocks and asphalt remainder. The road desperately needs repaving and new concrete for safety for not only commuters but our Firefighters at Fire Station 16. The IBA estimates that overlay repaving costs are $750,000 per mile and re-concrete costs are $1,000,000 per mile. I request that the City prioritize funding to repave this section of Via Capri.</t>
  </si>
  <si>
    <t>Transfer to the Capital Improvements ProgramAddition of one-time non-personnel expenditures to repave Via Capri.</t>
  </si>
  <si>
    <t>CCM_100000_9912_Transfer to the Climate Equity Fund</t>
  </si>
  <si>
    <t>To meaningfully center climate equity and Climate Action Plan implementation and address inequities in park and infrastructure in environmental justice communities, the City will increase the amount of fiscal year Climate Equity funding. </t>
  </si>
  <si>
    <t xml:space="preserve">Climate Equity Fund TransferAddition of one-time non-personnel expenditures for the contribution to the Climate Equity Fund. </t>
  </si>
  <si>
    <t>IBA_100000_9912_47th St &amp; Hartley St HAWK Hybrid Beacon</t>
  </si>
  <si>
    <t>Several traffic studies have been conducted at the intersection of 47th &amp;amp; Hartley due to several constituent complaints and pedestrian accidents. The installation of a HAWK/PAHB Hybrid Beacon will assist in street safety in this dangerous intersection</t>
  </si>
  <si>
    <t>Transfer to the Capital Improvements ProgramAddition of one-time non-personnel expenditures to install a Hybrid HAWK Beacon at the 47th Street and Hartley Street intersection. </t>
  </si>
  <si>
    <t>IBA_100000_9912_Barrio Logan Traffic Calming</t>
  </si>
  <si>
    <t>The City will include additional funding to install street-calming infrastructure on Beardsley St and Boston Ave to divert toxic air from Barrio Logan and enforce the Barrio Logan Truck Route. These traffic calming measures are greatly needed to prevent large semi-trucks from driving through residential neighborhoods, which impacts air quality. </t>
  </si>
  <si>
    <t>Transfer to the Capital Improvements ProgramAddition of one-time non-personnel expenditures to support the design and installation of traffic calming features along the Barrio Logan truck route.</t>
  </si>
  <si>
    <t>Transfer to the Capital Improvements ProgramAddition of one-time non-personnel expenditures to support the design and installation of traffic calming features along the Barrio Logan truck route. </t>
  </si>
  <si>
    <t>IBA_100000_9912_Beach Access: Spindrift Drive</t>
  </si>
  <si>
    <t>The steps at the beach end of the access point need to be replaced as they are uneven and difficult to find when the tide is high. Installation of a free-standing handrail will be added to the steep concrete public walkway that connects Spindrift Drive to the beach, as well as stairs at the end of the access point.  Funding will support the installation of a free-standing handrail and replace stairs at beach access point.</t>
  </si>
  <si>
    <t>Transfer to the Capital Improvements ProgramAddition of one-time non-personnel expenditures for stairway replacement for beach access at Spindrift Drive.</t>
  </si>
  <si>
    <t>CCM_100000_9912 General Fund Reserves</t>
  </si>
  <si>
    <t>Implementation of Council Modification #4, which includes the addition of $1.5 million for City General Fund Reserves.</t>
  </si>
  <si>
    <t>General Fund ReservesAddition of one-time non-personnel expenditures for a contribution to the General Fund Reserves.</t>
  </si>
  <si>
    <t>IBA_100000_1316_Housing Stability Fund</t>
  </si>
  <si>
    <t>Housing Stability Fund</t>
  </si>
  <si>
    <t>Housing Stability FundAddition of one-time non personnel expenditures to support the Housing Stability Fund.</t>
  </si>
  <si>
    <t>IBA_100000_1316_Small Business Enhancement Program</t>
  </si>
  <si>
    <t>Small Business Enhancement Support</t>
  </si>
  <si>
    <t>Small Business Enhancement SupportAddition of one-time non personnel expenditures to support the Micro District Capacity Building Program and expand the Technical Assistance Grants. </t>
  </si>
  <si>
    <t>CCM_100000_1419_2.00 PMs for Office of Race and Equity</t>
  </si>
  <si>
    <t>The positions align with the goal to provide Citywide training and equity centered coaching to each City department to further operationalize equity in all City operations. The trainings will help City employees identify and eradicate policies and procedures rooted in systemic racism to cultivate an environment of justice, equity, diversity, and inclusion. </t>
  </si>
  <si>
    <t>Equity Training Support Addition of 2.00 Program Managers to provide technical assistance and trainings to operationalize equity in all city departments. </t>
  </si>
  <si>
    <t>CCM_100000_110111_CPPS Funding</t>
  </si>
  <si>
    <t>Adjustment reflects City Council Modification recommendation for a minimum of $150k per district, adjusted for approved miscalculation of total expense amongst districts.</t>
  </si>
  <si>
    <t>Adjustment reflects the one-time addition of budget for Community Projects, Programs, and Services.</t>
  </si>
  <si>
    <t>IBA_100000_1211_Adjust Vacancy Factor - 500199</t>
  </si>
  <si>
    <t>CCM_100000_110211_CPPS Funding</t>
  </si>
  <si>
    <t>IBA_100000_110211_CPPS Funding</t>
  </si>
  <si>
    <t>Adjustment reflects IBA recommendation for a minimum of $100k per district.</t>
  </si>
  <si>
    <t>Council District 3 - CPPS</t>
  </si>
  <si>
    <t>IBA_100000_110311_CPPS Funding</t>
  </si>
  <si>
    <t>CCM_100000_110311_CPPS Funding</t>
  </si>
  <si>
    <t>CCM_100000_110411_CPPS Funding</t>
  </si>
  <si>
    <t>CCM_100000_110511_CPPS Funding</t>
  </si>
  <si>
    <t>IBA_100000_110711_CPPS Funding</t>
  </si>
  <si>
    <t>CCM_100000_110711_CPPS Funding</t>
  </si>
  <si>
    <t>IBA_100000_110911_CPPS Funding</t>
  </si>
  <si>
    <t>CCM_100000_110911_CPPS Funding</t>
  </si>
  <si>
    <t>CCM_100000_171413_Security at Restrooms in Clay Park</t>
  </si>
  <si>
    <t>Security at Clay Park RestroomsAddition of one-time security services to monitor Clay Park restrooms</t>
  </si>
  <si>
    <t>CCM_100000_171413_Park Gates and Bellards Construction</t>
  </si>
  <si>
    <t>Park Gates and Bollards ConstructionPark Security and Safety Enhancements. Addition of one-time non-personnel expenditures to install gates and bollards at Seniors Resource Center and Paradise Hills Recreation Center in CD4.</t>
  </si>
  <si>
    <t>Park Security and Safety Enhancements. Addition of one-time non-personnel expenditures to install gates and bollards at Seniors Resource Center and Paradise Hills Recreation Center in CD4.</t>
  </si>
  <si>
    <t>IBA_100000_1314_Broadband Master Plan</t>
  </si>
  <si>
    <t>SD Access 4 AllAddition of one-time non-personnel expenditures to continue providing public Wi-Fi in communities of concern.</t>
  </si>
  <si>
    <t>CCM_100000_1316_Rental Registry</t>
  </si>
  <si>
    <t>This one-time contractual expense is intended to develop a rental registry in partnership with the San Diego Housing Commission. The Economic Development Department currently holds an on-going contract with the San Diego Housing Commission for other rent related council actions. </t>
  </si>
  <si>
    <t>Rental RegistryAddition of one-time, contract expenditure to establish a rent registry in partnership with the San Diego Housing Commission. </t>
  </si>
  <si>
    <t>Citywide Other/Special Funds</t>
  </si>
  <si>
    <t>Public Facilities Planning</t>
  </si>
  <si>
    <t>200001_1620_Addition of 1.00 Supv Mgmt Analyst</t>
  </si>
  <si>
    <t>As the Department has advanced a new structure for Development Impact Fees, allowing for more efficient use and expenditure of funds to deliver infrastructure faster, new levels of analysis, tracking, and reporting are needed to facilitate the transition. This new fee structure supports implementation of recently adopted initiatives including Parks for All of Us, Spaces as Places, and Complete Communities: Housing Solutions and Mobility Choices.  Retention of Supervising Management Analyst position PCN 30000743 within the Department will allow for the required oversight and coordination needed to support the analysis and reporting associated with the implementation of these new programs and the associated Citywide fees. This coordination also includes new fund administration and CIP appropriations under a new framework for prioritizing impact fee revenues that requires careful monitoring and fiscal management. This position is also needed to ensure continued compliance with the Mitigation Fee Act (CA Gov’t Code), including recent amendments to that legislation. It is also needed to comply with AR 95.39 Management Responsibilities for Internal Financial Controls and the City’s cash management practices for capital projects. Not retaining this critical position within the Department’s Facilities Financing Fund will compromise the successful implementation and financial management of the recently adopted initiatives.  There is no General Fund impact with this adjustment.  </t>
  </si>
  <si>
    <t>Development Impact Fund Program RebuildAddition of 1.00 Supervising Management Analyst to support the rebuild of the Development Impact Fund program.</t>
  </si>
  <si>
    <t>Addition of 1.00 Supervising Management Analyst to support the rebuild of the DIF program.</t>
  </si>
  <si>
    <t>200001_1620_Addition of NPE for Parks for All of Us Implemen</t>
  </si>
  <si>
    <t xml:space="preserve">This budget adjustment is for the addition of non-personnel expenditures to reimburse 50% of the new Program Manager being requested on Form 52369 for Parks for All of Us implementation.  This manager position will oversee staff and implementation measures that directly benefit the Facilities Financing Fund and impact fee program. This form should only be approved in conjunction with the approval of Form 52369. Implementation of the Parks for All of Us initiative is understood to be a City Council priority. Additionally, Parks for All of Us implementation helps the City achieve its Climate Action Plan goals by providing needed park facilities to support new housing located near transit.The Planning Department’s Park Planning team led the landmark Parks for All of Us initiative that focuses on addressing park system inequities and prioritizes park investments in areas with the greatest needs. This recently approved initiative included the adoption of the Parks Master Plan, a Citywide Park Development Impact Fee to replace all existing community planning area-based park impact fees, a General Plan amendment, and the formal designation of the Chollas Creek Watershed as a Regional Park.Based on Council feedback, the Department understands that Parks for All of Us implementation is a priority. With these critical new policies in place, and a fund balance of over $220M of Development Impact Fees, with new revenue anticipated in the new Citywide Parks Development Impact Fee fund, the Planning Department is prepared to implement these policies. The Planning Department intends to lead initiatives such as the Chollas Creek Watershed Regional Parks Master Plan, the Citywide Trails Master Plan, a citywide assessment of park infrastructure, as well as developing prioritization policies for the expenditure of Citywide Development Impact Fee funds. Completing these items will require additional positions to be added to the Planning Department’s budget.  </t>
  </si>
  <si>
    <t>Parks for All of Us ImplementationAddition of non-personnel expenditures to support the implementation of the Parks for All of Us initiative.</t>
  </si>
  <si>
    <t>Addition of non-personnel expenditures to support the implementation of the Parks for All of Us initiative.</t>
  </si>
  <si>
    <t>200001_1620_GIS Support</t>
  </si>
  <si>
    <t>This adjustment includes the reduction of (1.00) vacant Principal Engineering Aide and the addition of 1.00 GIS Analyst II to more closely align with the needs of the Department. The GISA II would lead technical work involving GIS data analysis, scripting, map production, and data maintenance. The duties of this position are very technical requiring an understanding of data conversion, database standards, analysis formulas, scripting, web development, and map production. This position would prepare and maintain GIS products, develop standards, and train staff.</t>
  </si>
  <si>
    <t>Geographic Information System (GIS) SupportAddition of 1.00 Geographic Information System Analyst 2 to support GIS systems and applications.</t>
  </si>
  <si>
    <t>Addition of 1.00 GIS Analyst II to support GIS systems and applications, offset by the reduction of a vacant Principal Engineering Aide.</t>
  </si>
  <si>
    <t>200001_1620_Reduction of NGF Rent</t>
  </si>
  <si>
    <t>Reduction of non-personnel expenditures associated to NGF Rent Reimbursement.</t>
  </si>
  <si>
    <t>Non-General Fund Rent ReimbursementReduction of non-personnel expenditures associated to Non General Fund Rent Reimbursement.</t>
  </si>
  <si>
    <t>Cultural Affairs</t>
  </si>
  <si>
    <t>200002_1412_Addition of NPE for Collections Mgmt</t>
  </si>
  <si>
    <t>Addition of one-time, non-personnel expenditures for Cultural Affairs/Transient Occupancy Tax funding priority area: Arts, Culture &amp;amp; Community Festivals in the amount of $75,000 allocated as follows: $75,000 for the Public Art Fund allocation line item. This funding will ensure that an allocation for the Public Art Fund is reinstated in FY23 to provide for collections management of City-owned art assets, including deferred maintenance, conservation, exhibition and interpretation of artworks in the collection, which includes approximately 1,000 artworks - paintings, installations, sculptures, works on paper and prints and many of art historical importance and historical significance. Per the San Diego Municipal Code, the department is responsible for stewardship and administering the collection to sustain the arts and culture ecosystem, support quality of life for residents and visitors, and contribute to creative industries and economic activity for tourism and jobs, as well as neighborhood growth and revitalization. </t>
  </si>
  <si>
    <t>Art Collections ManagementAddition of one-time non-personnel expenditures and associated revenue to support the collections management of City-owned art assets.</t>
  </si>
  <si>
    <t>Addition of one-time, non-personnel expenditures for the Public Art Fund to provide for collections management of City-owned art assets, including deferred maintenance and conservation of artworks in the Civic Art Collection. </t>
  </si>
  <si>
    <t>200002_1412_Addition of NPE for Poet Laureate</t>
  </si>
  <si>
    <t>Addition of ongoing non-personnel expenditures for Cultural Affairs / Transient Occupancy Tax funding priority area: Arts, Culture &amp;amp; Community Festivals for arts and culture programs and services in the amount of $10,000 allocated for the Public Art Fund to support the City’s Poet Laureate program. </t>
  </si>
  <si>
    <t>Poet Laureate ProgramAddition of non-personnel expenditures and associated revenue to support the San Diego Poet Laureate Program.  </t>
  </si>
  <si>
    <t>Addition of ongoing non-personnel expenditures for the Public Art Fund to provide for City’s Poet Laureate program. </t>
  </si>
  <si>
    <t>MAD Management Fund_Fund 200023_171415 EXP</t>
  </si>
  <si>
    <t>Adjustment to reflect revised expenditure projections.</t>
  </si>
  <si>
    <t>Street Light District #1_Fund 200025_171415 EXP</t>
  </si>
  <si>
    <t>Scripps Miramar Ranch_Fund 200028_171415 EXP</t>
  </si>
  <si>
    <t>Tierrasanta_Fund 200030_171415 EXP</t>
  </si>
  <si>
    <t>Adjustment to reflect revised expenditures projections.</t>
  </si>
  <si>
    <t>Campus Point_Fund 200031_171415 EXP</t>
  </si>
  <si>
    <t>Mission Boulevard_Fund 200032_171415 EXP</t>
  </si>
  <si>
    <t>Carmel Valley_Fund 200033_171415 EXP</t>
  </si>
  <si>
    <t>Adjustment to reflect revised expenditure projections. </t>
  </si>
  <si>
    <t>Sabre Springs_Fund 200035_171415 EXP</t>
  </si>
  <si>
    <t>Mira Mesa_Fund 200037_171415 EXP</t>
  </si>
  <si>
    <t>Rancho Bernardo_Fund 200038_171415 EXP</t>
  </si>
  <si>
    <t>Penasquitos East_Fund 200039_171415 EXP</t>
  </si>
  <si>
    <t>Adjustments to reflect revised expenditure projections.</t>
  </si>
  <si>
    <t>Coronado View_Fund 200040_171415 EXP</t>
  </si>
  <si>
    <t>Park Village_Fund 200042_171415 EXP</t>
  </si>
  <si>
    <t>Eastgate Technology Park_Fund 200044_171415 EXP</t>
  </si>
  <si>
    <t>Calle Cristobal_Fund 200045_171415 EXP</t>
  </si>
  <si>
    <t>Gateway Center East_Fund 200046_171415 EXP</t>
  </si>
  <si>
    <t>Miramar Ranch North_Fund 200047_171415 EXP</t>
  </si>
  <si>
    <t>Carmel Mountain Ranch_Fund 200048_171415 EXP</t>
  </si>
  <si>
    <t>La Jolla Village Drive_Fund 200052_171415 EXP</t>
  </si>
  <si>
    <t>FSDRIP_Fund 200053_171415 EXP</t>
  </si>
  <si>
    <t>Linda Vista Community_Fund 200056_171415 EXP</t>
  </si>
  <si>
    <t>Washington Street_Fund 200057_171415 EXP</t>
  </si>
  <si>
    <t>Otay International Center_Fund 200058_171415 EXP</t>
  </si>
  <si>
    <t>Carmel Valley NBHD#10_Fund 200062_171415 EXP</t>
  </si>
  <si>
    <t>North Park_Fund 200063_171415 EXP</t>
  </si>
  <si>
    <t>Kings Row_Fund 200065_171415 EXP</t>
  </si>
  <si>
    <t>Webster-Federal Boulevard_Fund 200066_171415 EXP</t>
  </si>
  <si>
    <t>Stonecrest Village_Fund 200067_171415 EXP</t>
  </si>
  <si>
    <t>Genesee N. Torrey Pines Rd_Fund 200068_171415 EXP</t>
  </si>
  <si>
    <t>Torrey Hills_Fund 200070_171415 EXP</t>
  </si>
  <si>
    <t>Coral Gate_Fund 200071_171415 EXP</t>
  </si>
  <si>
    <t>Torrey Highlands_Fund 200074_171415 EXP</t>
  </si>
  <si>
    <t>Talmadge_Fund 200076_171415 EXP</t>
  </si>
  <si>
    <t>Liberty Station NTC_Fund 200719_171415 EXP</t>
  </si>
  <si>
    <t>Camino Santa Fe_Fund 200081_171415 EXP</t>
  </si>
  <si>
    <t>Black Mountain Ranch South_Fund 200083_171415 EXP</t>
  </si>
  <si>
    <t>Black Mountain Ranch North_Fund 200089_171415 EXP</t>
  </si>
  <si>
    <t>Bay Terraces Parkside_Fund 200091_171415 EXP</t>
  </si>
  <si>
    <t>Bay Terraces Honey Dr_Fund 200092_171415 EXP</t>
  </si>
  <si>
    <t>University Heights_Fund 200093_171415 EXP</t>
  </si>
  <si>
    <t>Hillcrest_Fund 200094_171415 EXP</t>
  </si>
  <si>
    <t>El Cajon Boulevard_Fund 200095_171415 EXP</t>
  </si>
  <si>
    <t>Ocean View Hills_Fund 200096_171415 EXP</t>
  </si>
  <si>
    <t>Robinhood Ridge_Fund 200097_171415 EXP</t>
  </si>
  <si>
    <t>Remington Hills_Fund 200098_171415 EXP</t>
  </si>
  <si>
    <t>Pacific Highlands Ranch_Fund 200099_171415 EXP</t>
  </si>
  <si>
    <t>Rancho Encantada_Fund 200101_171415 EXP</t>
  </si>
  <si>
    <t>Bird Rock_Fund 200103_171415 EXP</t>
  </si>
  <si>
    <t>Environmental Growth 2/3</t>
  </si>
  <si>
    <t>200109_171418_Increase Transfer Out</t>
  </si>
  <si>
    <t>Transfers to Other Funds Adjustments to reflect an increase in transfers to other funds and in Franchise Fee revenue</t>
  </si>
  <si>
    <t>Environmental Growth Fund ReimbursementsAdjustments to reflect an increase eligible reimbursements for maintenance associated to open space and developed regional parks for the purpose of preserving and enhancing the environment.</t>
  </si>
  <si>
    <t>Transfers to Other Funds Adjustments to reflect an increase in transfers to other funds </t>
  </si>
  <si>
    <t>May Revision_200109_171418 Transfer Energy Independence Fund</t>
  </si>
  <si>
    <t>Transfer to Energy Independence FundThe Energy Independence Fund, R-314076,  allocate 20% of every Bid amount payment. This is 20% of the whole $10.5M bid amount total transfer of $2.1M. Budgeted in GF is a transfer out of $1.58M in Citywide program Expenditures and  this  transfer out from EGF for the other portion ($520K) to comply with the total $2.1M transfer to be expended as listed on the Council Resolution. </t>
  </si>
  <si>
    <t>Transfer to Energy Independence FundAddition of non-personnel expenditures for the transfer to the Energy Independence Fund to provide the City with a mechanism for reducing and potentially eliminating its reliance on investor-owned utilities for gas and electric utility services.</t>
  </si>
  <si>
    <t>IBA_200109_171418_EGF Reimbursements (EXP)</t>
  </si>
  <si>
    <t>Reimbursements for Eligible ExpendituresAdjustment to reflect an increase in reimbursements to the General Fund</t>
  </si>
  <si>
    <t>Adjustment to reflect an increase in reimbursements to the General Fund</t>
  </si>
  <si>
    <t>Environmental Growth 1/3</t>
  </si>
  <si>
    <t>200111_171417_1. Reduction EGF Support for MADs</t>
  </si>
  <si>
    <t>Reduction of $0.96 per acre fees in the transfer of funds to the Maintenance Assessment Districts for the maintenance of parks per Proposition 218 (the average per acre maintenance cost decreased from $60.12 to $59.16).</t>
  </si>
  <si>
    <t>200111_171415_Expenditure increase</t>
  </si>
  <si>
    <t>Transfers to Other FundsTransfer of non-personnel expenditures to better align the department financial structure with department operations.</t>
  </si>
  <si>
    <t>Reimbursements for Environmental Growth Fund ServicesAdjustments to reflect an increase eligible reimbursements for maintenance associated to open space and developed regional parks for the purpose of preserving and enhancing the environment.</t>
  </si>
  <si>
    <t>Transfers to Other Funds Transfer of non-personnel expenditures to better align the department financial structure with department operations.</t>
  </si>
  <si>
    <t>200111_171417_Transfers to Los Penasquitos</t>
  </si>
  <si>
    <t>Operation SupportAddition of one-time revenue to support operations in the Los Peñasquitos Canyon Preserve Fund.</t>
  </si>
  <si>
    <t>Support for the Los Peñasquitos Canyon Preserve FundAddition of one-time non-personnel expenditures to support operations in the Los Peñasquitos Canyon Preserve Fund.</t>
  </si>
  <si>
    <t>IBA_200111_171417_EGF Reimbursements (EXP)</t>
  </si>
  <si>
    <t>200118_9913_Subtraction of Gas Tax Expenditures</t>
  </si>
  <si>
    <t>Adjustment to Gas Tax expenditures for Fiscal year 2023 due to revised State of California Gas Tax projections. $6,993,631 in this fund is budgeted for CIP asphalt overlay projects.  No Slurry Seal in FY 2023.</t>
  </si>
  <si>
    <t>Adjustments to Gas Tax AllocationsAdjustment to Gas Tax expenditure for Fiscal year 2023 due to revised State of California Gas Tax projections.</t>
  </si>
  <si>
    <t>Adjustment to Gas Tax expenditure for Fiscal year 2023 due to revised State of California Gas Tax projections.</t>
  </si>
  <si>
    <t>200118_9913_Addition Gas Tax-P&amp;R Street Median Exp</t>
  </si>
  <si>
    <t>Park and Recreations Street Median costs increased due to increases in landscape and water costs.  Expanded general ledger detail.</t>
  </si>
  <si>
    <t>200205_1412_Addition of NPE for IT Grant System</t>
  </si>
  <si>
    <t>Addition of one-time and recurring non-personnel expenditures for implementation of an arts and culture grants management system. A grants management system with one-time implementation costs in the amount for $55,000 and recurring licensing costs in the amount of $35,000 is needed for management efficiency and to accelerate and streamline arts and culture funding processes for staff, applicants, and panelists across all the major stages of program, including application, review, contracting, and award administration, eliminate many of the offline and manual activities involved with the processes across all the major stages arts and culture funding and improve access, experience and support greater communications and engagement with applicants. The department will facilitate the implementation of the grants management system that can then be expanded to other City departments that manage grant programs. The additional funding is needed to help ensure that the City continues to effectively and efficiently facilitate grants management for arts and culture funding to sustain the arts and culture ecosystem, support quality of life for residents and visitors, and contribute to creative industries and economic activity for tourism and jobs, as well as neighborhood growth and revitalization. </t>
  </si>
  <si>
    <t>Grants Management SystemAddition of non-personnel expenditures to support the arts and culture grants management system.</t>
  </si>
  <si>
    <t>Addition of one-time and ongoing non-personnel expenditures to support the implementation of grants management system technology to effectively and efficiently facilitate grants management for arts and culture funding program. </t>
  </si>
  <si>
    <t>200205_1412_Addition of NPE for Cultural Plan</t>
  </si>
  <si>
    <t>Addition of one-time non-personnel expenditures related to the first phase of the planning process for The Creative City, San Diego's first ever-citywide cultural plan. The cultural plan will help to ensure more comprehensive neighborhood-based engagement throughout San Diego's nine council districts, with an emphasis on those traditionally less served and City facilities for cultural use. The one-time funds will support the first phase of the multi-year planning process for the cultural plan, which begins in fiscal year 2023. The planning process will include the creation of an arts and culture policy framework to support greater equity and access to arts and culture for all visitors and residents to San Diego, and identify ways for the arts to play a central role in responding to issues critical to San Diego such as workforce development, affordability, economic growth and investment, climate change, cross-border relations, homelessness, and youth engagement.</t>
  </si>
  <si>
    <t>The Creative CityAddition of one-time non-personnel expenditures to support the planning phase of the Creative City cultural plan.</t>
  </si>
  <si>
    <t>Addition of one-time non-personnel expenditures to support the first phase of planning process for The Creative City, San Diego's first ever-citywide cultural plan. The cultural plan will help to ensure more comprehensive neighborhood-based engagement throughout San Diego's nine council districts, with an emphasis on those traditionally less served and City facilities for cultural use. The one-time funds will support the multi-year planning phase for the cultural plan, which begins in fiscal year 2023. The planning phase will include the creation of an arts and culture policy framework to support greater equity and access to arts and culture for all visitors and residents to San Diego, and identify ways for the arts to play a central role in responding to issues critical to San Diego such as workforce development, affordability, economic growth and investment, climate change, cross-border relations homelessness and youth engagement. Future costs thereafter will support the implementation of the of the cultural plan.</t>
  </si>
  <si>
    <t>Special Promotional Programs</t>
  </si>
  <si>
    <t>200205_1414_Addtion of NPE for Collections Mgmt</t>
  </si>
  <si>
    <t>Addition of one-time, non-personnel expenditures for Cultural Affairs/ Transient Occupancy Tax funding priority area: Arts, Culture &amp;amp; Community Festivals in the amount of $75,000 for the Public Art Fund allocation line item. This funding will ensure that an allocation for the Public Art Fund is reinstated in FY23 to provide for collections management of City-owned art assets, including deferred maintenance, repair, conservation, exhibition and interpretation of artworks in the collection, which includes approximately 1,000 artworks - paintings, installations, sculptures, works on paper and prints and many of art historical importance and historical significance. Per the San Diego Municipal Code, the department is responsible for stewardship and administering the collection to sustain the arts and culture ecosystem, support quality of life for residents and visitors, and contribute to creative industries and economic activity for tourism and jobs, as well as neighborhood growth and revitalization. </t>
  </si>
  <si>
    <t>Support for Public Art Fund ProgramsAdjustment to reflect revised allocations, including one-time allocations, to support Public Art Fund programs.</t>
  </si>
  <si>
    <t>200205_1414_Addition of NPE for Poet Laureate</t>
  </si>
  <si>
    <t>Addition of ongoing non-personnel expenditures for Cultural Affairs / Transient Occupancy Tax funding priority area: Arts, Culture &amp;amp; Community Festivals in the amount of $10,000 allocated for the Public Art Fund to support the City’s Poet Laureate program.</t>
  </si>
  <si>
    <t>Support for Public Art Fund ProgramsAddition of one-time non-personnel expenditures to support the Public Art Fund programs.</t>
  </si>
  <si>
    <t>200205_1414_Addition of NPE for CCSD</t>
  </si>
  <si>
    <t xml:space="preserve">Addition of one-time, non-personnel expenditures for Cultural Affairs/Transient Occupancy Tax funding in the amount of $253,615 allocated for the Creative Communities San Diego allocation line item under the Arts, Culture and Community Festivals priority area. This would increase the amount of funds available for the funding of nonprofits to support projects in a variety of artistic and cultural forms that benefit the residents and visitors in all of San Diego’s neighborhoods.  </t>
  </si>
  <si>
    <t>Creative Communities San DiegoAddition of one-time non-personnel expenditures to support the Creative Communities San Diego program with providing project support to nonprofit organizations.</t>
  </si>
  <si>
    <t>Addition of one-time non-personnel expenditures associated with Creative Communities San Diego support to local arts and culture projects.   </t>
  </si>
  <si>
    <t>200205_1414_Addtion of NPE for OSP</t>
  </si>
  <si>
    <t>Addition of one-time non-personnel expenditures for Cultural Affairs/Transient Occupancy Tax funding in the amount of $1,746,385 allocated for the Organizational Support allocation line item under the Arts, Culture and Community Festivals priority area. This would increase the amount of funds available for the funding of local arts and culture nonprofits to support general operations for delivery of arts and culture activities that benefit the residents and visitors in all of San Diego’s neighborhoods. </t>
  </si>
  <si>
    <t>Organizational Support ProgramAddition of one-time non-personnel expenditures to support the Organizational Support Program with providing operating support to outside organizations.</t>
  </si>
  <si>
    <t>Addition of one-time non-personnel expenditures associated with Organizational Support Program support to local arts and culture organizations.   </t>
  </si>
  <si>
    <t>Special Events &amp; Filming</t>
  </si>
  <si>
    <t>200205_1413_DOF Adjustment to Pay In-Lieu</t>
  </si>
  <si>
    <t>200205_1414_Restore Economic Development &amp; Tourism Support</t>
  </si>
  <si>
    <t>Addition of non-personnel expenditures to restore half of the historic budget levels of Economic Development and Tourism Support (EDTS) to support the goal of the City’s Special Promotional Programs for the provision of Economic Development Services, to restore the economy and promote San Diego by contributing to a balance of business, cultural and promotional programs. The supported non-profit agencies will attract business, promote tourism and/or create employment throughout the City and leverage each dollar spent through non-city funds. This program will promote the City as a visitor destination and advance the City’s economy by increasing tourism and attracting industry. This funding was completely reduced pre-pandemic in the FY21 budget to address the projected shortfall of the FY21 General Fund budget and has not been funded in FY22. This would bring the program back at half capacity with anticipated full funding in future year budgets.</t>
  </si>
  <si>
    <t>Economic Development and Tourism SupportAddition of non-personnel expenditures to support Economic Development and Tourism Support (EDTS) to outside organizations.</t>
  </si>
  <si>
    <t>Addition of non-personnel expenditures associated with Transient Occupancy Tax (TOT) -  Economic Development and Tourism Support (EDTS) to outside organizations.</t>
  </si>
  <si>
    <t>200205_1414_CIP&amp;SAFETY &amp; MAINT OF VISITOR-RELATED FACILITIES</t>
  </si>
  <si>
    <t>Adjustment to reflect revised reimbursements to the General Fund related to the safety and maintenance of visitor related facilities.</t>
  </si>
  <si>
    <t>Operational Support to Other FundsAdjustment to reflect revised allocations for operating support of the Mission Bay/Balboa Park Improvements, Convention Center, PETCO Park, and the Trolley Extension Reserve Funds.</t>
  </si>
  <si>
    <t>Adjustment to the annual allocations which support operating costs for Mission Bay/Balboa Park Improvements, Convention Center, PETCO Park, and the Trolley Extension Reserve Fund.</t>
  </si>
  <si>
    <t>200205_1414_Discretionary 1-Cent TOT to Support the GF</t>
  </si>
  <si>
    <t>Adjustment based on updates to the One-Cent Transient Occupancy Tax</t>
  </si>
  <si>
    <t>One-Cent TOT DiscretionaryAdjustment to reflect an increase in the One-Cent Transient Occupancy Tax (TOT) transfer to support the General Fund.</t>
  </si>
  <si>
    <t>Adjustment to reflect an increase in the One-Cent Transient Occupancy Tax to support the General Fund.</t>
  </si>
  <si>
    <t>200205_1414_GF REIMB - SAFETY &amp; MAINT OF VISITOR-RELATED FAC</t>
  </si>
  <si>
    <t>GF Reimbursement - Safety &amp;amp; Maintenance of Visitor-Related Facilities</t>
  </si>
  <si>
    <t>Safety and Maintenance of Visitor Related FacilitiesAdjustment to reflect revised reimbursements to the General Fund to support the safety and maintenance of visitor related facilities.</t>
  </si>
  <si>
    <t>Adjustment to reflect revised reimbursements to the General Fund for support of the safety and maintenance of visitor related facilities.</t>
  </si>
  <si>
    <t>200205_1414_Arts, Culture and Community Festivals allocation</t>
  </si>
  <si>
    <t>Addition of non-personnel expenditures for Arts, Culture and Community Festivals allocation under the Arts, Culture and Community Festivals (ACCF) category within Special Promotional Programs. This will add the amount of funds available for Mayor/City Council discretionary arts, culture and community festivals,</t>
  </si>
  <si>
    <t>Arts, Culture, and Community FestivalsAddition of non-personnel expenditures to support the Arts, Culture, and Community Festivals allocation.</t>
  </si>
  <si>
    <t>Addition of $500,000 in non-personnel expenditures for Arts, Culture and Community Festivals for Mayor/City Council discretionary allocations.</t>
  </si>
  <si>
    <t>200205_1412_Reduction of NGF Rent</t>
  </si>
  <si>
    <t>Non-General Fund Rent ReimbursementReduction of non-personnel expenditures associated to non-general fund rent reimbursement.</t>
  </si>
  <si>
    <t>200205_1414_Discretionary 1-Cent TOT to Support the GF (Feb)</t>
  </si>
  <si>
    <t>Based on TE February update. Discretionary 1-Cent TOT to Support the Gen Fund (1 cent, net Council and Mayor Festival allocation) $23,254,405.</t>
  </si>
  <si>
    <t>May Revision_200205_1414_Addition of NPE for OSP</t>
  </si>
  <si>
    <t>Addition of non-personnel expenditures for Cultural Affairs/Transient Occupancy Tax funding in the amount of $1,495,275 allocated for the Organizational Support allocation line item under the Arts, Culture and Community Festivals priority area. This will reinstate funding to FY 2019 levels and increase the amount of funds available to fund local arts and culture nonprofits to support general operations for delivery of arts and culture activities that benefit the residents and visitors in all of San Diego’s neighborhoods. </t>
  </si>
  <si>
    <t>Organizational Support ProgramAddition of non-personnel expenditures to support the Organizational Support Program with providing operating support to outside organizations.</t>
  </si>
  <si>
    <t>Addition of non-personnel expenditures associated with Organizational Support Program support to local arts and culture organizations.</t>
  </si>
  <si>
    <t>May Revision_200205_1414_Addition of NPE for CCSD</t>
  </si>
  <si>
    <t>Addition of non-personnel expenditures for Cultural Affairs/Transient Occupancy Tax funding in the amount of $193,307 allocated for the Creative Communities San Diego allocation line item under the Arts, Culture and Community Festivals priority area. This will reinstate funding to FY 2019 levels and increase the amount of funds available for the funding of nonprofits to support projects in a variety of artistic and cultural forms that benefit the residents and visitors in all of San Diego’s neighborhoods.</t>
  </si>
  <si>
    <t>Creative Communities San DiegoAddition of non-personnel expenditures to support the Creative Communities San Diego program with providing project support to nonprofit organizations.</t>
  </si>
  <si>
    <t>Addition of non-personnel expenditures associated with Creative Communities San Diego support to local arts and culture projects.</t>
  </si>
  <si>
    <t>May Revision_200205_1414_GF REIMB-SAFETY &amp; MAINT OF VISITOR-</t>
  </si>
  <si>
    <t>GF Reimbursement - Safety &amp;amp; Maintenance of Visitor-Related Facilities. Increase of $2.0m in the P&amp;amp;R GF reimbursement allocation from $25.0m in the Proposed Budget to $27.0m in the May Revise.</t>
  </si>
  <si>
    <t>May Revision_200205_1414_Discr. 1-Cent TOT to Support the GF</t>
  </si>
  <si>
    <t>Adjustment to reflect an increase based on May Revision update. Discretionary 1-Cent TOT to Support the Gen Fund (1 cent, net Council and Mayor Festival allocation) $23,798,809. Increase of $544,404 from $23,254,405 in the Proposed Budget to $23,798,809 in the May Revise.</t>
  </si>
  <si>
    <t>GF Reimbursement - Safety &amp;amp; Maintenance of Visitor-Related Facilities. Stormwater - Increase of $1,470,649 to provide street sweeping in high tourism areas is the sum of the estimated NPE and PE costs = 1,399,156.42 and estimated cost to perform catch basin cleanings downtown is calculated as 4,443,850 x 1.6% (estimated average of total catch basin cleanings in downtown) = $71,493.Parks &amp;amp; Recreation (Mission Bay Park Security Services) - Increase of $78,000 associated with security in Mission Bay Parks. TOT reimbursement and only includes security services at Mission Bay Parks.Fire Rescue - Increase of $1,028,460 related to the addition of 5.00 Lifeguard Sergeants (addition of 5.00 FTE included in form ID 54354). Per CPD 100-03, positions fall under Safety and Maintenance of Visitor-related Facilities, which is eligible for funding by TOT fund.Police - Increase of $250,000 for Transient Occupancy Tax Fund/Special Promotional Program reimbursements to the General Fund for the Safety &amp;amp; Maintenance of Visitor-Related facilities, including Special Events - Public Safety Support Services.</t>
  </si>
  <si>
    <t> Adjustment to reflect revised reimbursements to the General Fund to support the safety and maintenance of visitor related facilities.</t>
  </si>
  <si>
    <t>CCM_1413_200205_Regional Film Office</t>
  </si>
  <si>
    <t>Addition of one-time non-personnel expenditures in the amount of $123,000 to support the establishment of a Regional Film Office in partnership with the County of San Diego and other participating jurisdictions.  This equals the City’s 36% cost share of the total Film Office budget of $400,000, which will provide funding for a Film Commissioner, supplies, marketing and outreach, and a regional permitting system.  Investing in film helps create well-paying careers along with increased economic activity and enhanced civic pride.  The goal of the JPA is to be self-sustaining after three years.  City staff will work with the County to negotiate a JPA for the Regional Film Office that is reflective of City priorities, and enhances and expands upon the efforts of the City’s existing Film Office. </t>
  </si>
  <si>
    <t>Regional Film OfficeAddition of one-time non-personnel expenditures to support the establishment of a Regional Film Office in partnership with participating jurisdictions.</t>
  </si>
  <si>
    <t>IBA_1414_200205_Reimbursements to Parks and Rec</t>
  </si>
  <si>
    <t>GF Reimbursement - Safety &amp;amp; Maintenance of Visitor-Related Facilities. One-time adjustment to reflect a $3,877,000 reimbursement to the Parks &amp;amp; Recreation's General Fund to support the safety and maintenance of visitor related facilities.</t>
  </si>
  <si>
    <t>200206_9913_Adjustment to City Services - SDCC Dewatering</t>
  </si>
  <si>
    <t>Adjustment to City Services for dewatering expense to account for prior year actuals.</t>
  </si>
  <si>
    <t>Dewatering ServicesAddition of non-personnel expenditures to support dewatering at the San Diego Convention Center (SDCC).</t>
  </si>
  <si>
    <t>Adjustment to City Services for dewatering expense to account for prior year actuals</t>
  </si>
  <si>
    <t>PETCO Park</t>
  </si>
  <si>
    <t>1616_200208  Increase of Expenditures Joint Ballpark Oper</t>
  </si>
  <si>
    <t>Increase of Miscellaneous Professional/Technical Services Budget for the payment of PETCO Park's Joint Ballpark Ownership Expenses (JBOE). This expense is a contractual expenditure obligation per the Joint Use Management Agreement (JUMA) between the City of San Diego (City) and Padres, LP (Padres) dated February 1, 2000, which states in Article 8 that the City must pay the Padres an amount equal to the lesser of 70% of the actual JBOE for every Fiscal Year or the City's joint expense cap for that Fiscal Year. The City's joint expense cap was set at $3,500,000 at the Commencement Date and is adjusted upward annually by CPI. In February 2021, the City's joint expense cap was adjusted to $5,001,149. The JUMA is governed by the Padres Fiscal Year. The Padres Fiscal Year goes from November 1 through October 31. JBOE payments are made to the Padres every February and August. In February 2022, the City's joint expense cap will be adjusted upward and the first payment made. The other half of the amount of this new cap will be paid in September 2022. In February 2023, the City's joint expense cap will again be adjusted upward, and half of the amount of this new cap will be paid in February 2023. This will be the second and final JBOE payment made during the City's Fiscal Year 2023.The Fiscal Year 2023 budget of $5,249,995 was projected using historical increases in CPI as a baseline. It is further assumed that the City will continue to pay its joint expense cap, as this number has historically been lower than 70% of the actual JBOE since the opening of PETCO Park. This increase will allow the City to maintain its contractual expenditure obligation with the Padres and will contribute to the continuing operation and maintenance of PETCO Park.Joint Ballpark Operating Expense: Addition of ongoing increase for PETCO Park's Joint Ballpark Operating Expense to support the City's contractual expenditure obligation with the Padres and contribute to the continuing operation and maintenance of PETCO Park, as mandated by the Joint Use Management Agreement between the City of San Diego and Padres, LP dated February 1, 2000, approved by San Diego City Council as Resolution R-292706.</t>
  </si>
  <si>
    <t>Joint Ballpark Operating ExpenseAddition of non-personnel expenditures for contractual services related to the joint ballpark operations between the City and the Padres, LP.</t>
  </si>
  <si>
    <t>Addition of non-personnel expenditures for PETCO Park's Joint Ballpark Operating Expense to support the City's contractual expenditure obligation with the Padres and contribute to the continuing operation and maintenance of PETCO Park, as mandated by the Joint Use Management Agreement. Resolution R-292706.</t>
  </si>
  <si>
    <t>1616_200208 Increase of Expenditures Landscape Services</t>
  </si>
  <si>
    <t>This expense is a contractual expenditure obligation per the Joint Use Management Agreement (JUMA) between the City of San Diego (City) and Padres, LP (Padres) dated February 1, 2000 for the complete landscape maintenance of the areas around PETCO Park and Tailgate Park. The increase in expenditure of $4,718 is for mandatory annual contractual increases which allow the City to maintain its contractual maintenance obligation with the Padres and will contribute to the continuing operation and maintenance of PETCO Park. </t>
  </si>
  <si>
    <t>Landscape ServicesAddition of non-personnel expenditures to support landscaping services.</t>
  </si>
  <si>
    <t>Addition of non-personnel expenditures to support landscaping services. The increase in expenditure for annual contractual increases which allow the City to maintain its contractual maintenance obligation with the Padres and will contribute to the continuing operation and maintenance of PETCO Park.</t>
  </si>
  <si>
    <t>1616_200208 Reduction of Expenses</t>
  </si>
  <si>
    <t>Reduction of one-time expenditures corresponding to the 25% reduction revenue from lack of Police and Fires Services being required at the ballpark for Special Events. Due to the ongoing COVID-19 and Omicron Variant crisis PETCO is anticipating an overall reduction of in Special Events that normally would be planned early in the Fiscal Year. We anticipate a 25% reduction in Special Event related revenue which was determined to be $377,559 and is being reduced from City Services Billed dollar for dollar. This reduction is approximately 16% of pre-pandemic budgeted amount.</t>
  </si>
  <si>
    <t>Reduction of Public Safety ServicesReduction of one-time expenditures associated with a 25% reduction in Police and Fire services required at special events.</t>
  </si>
  <si>
    <t>The Fiscal Year 2023 Proposed Budget includes a one-time reduction for special event related expenses.</t>
  </si>
  <si>
    <t>200216_9913_Addition of SDTA Marketing Contract</t>
  </si>
  <si>
    <t>Addition of SDTA contract for marketing and sales efforts that generate our primary business called Citywide events (the large medical shows, convention and tradeshow business that generates significant TOT for the region). Our current contract is set to expire in June 2022 with an extension opportunity, however, based on some adjustments to the marketing program and structure of SDTA functions due to the pandemic, we thought it was best to reorganize and memorialize the changes both our teams are making. Additionally, we transferred the convention services over to SDTA (Convention sales Managers who introduce large Citywide clients to other ancillary opportunities throughout San Diego to increase visitor experience), to streamline efforts and leverage the marketing resources SDTA has to offer. Therefore, the budget ask for the SDTA marketing efforts will be increased from the contractual value of $2.3M to $2.65M funded from TOT, inclusive of the added service SDCC will no longer be providing. It is believed this is the best move not only financially but also for the City in general as this is a common service provided by other tourism authorities/bureau’s as an added value that generates significant spend within the City.  </t>
  </si>
  <si>
    <t>Marketing ContractAddition of non-personnel expenditures to support the San Diego Tourism Authority (SDTA) marketing contract.</t>
  </si>
  <si>
    <t>Addition of non-personnel expenditures for SDTA contract for marketing and sales efforts that generate our primary business called Citywide events (the large medical shows, convention and tradeshow business that generates significant TOT for the region) and associated revenue funded from Transient Occupancy Tax (TOT) fund.</t>
  </si>
  <si>
    <t>200217_211600_ROWM - Non Standard Hourly Position</t>
  </si>
  <si>
    <t>The Fiscal Year 2023 Proposed Budget includes the addition of 0.58 FTE Junior Engineer- Civil (Student) Hourly and 0.58 FTE Student Engineer Hourly for the Utilities Undergrounding Program to support staff managing undergrounding projects by performing entry-level professional engineering tasks under close supervision of an experienced full-time engineer. Typically duties include field verification of projects in construction to check against project requirements and engineering standards, creating and updating undergrounding district maps, preparing specifications, and coordinating with other City projects. The Division requested 1200 hours for each position last fiscal year and will continue this level of service.</t>
  </si>
  <si>
    <t>Addition of 0.58 Junior Engineer Civil-Hourly and 0.58 Student Engineer-Hourly to support the Utilities Undergrounding Program.</t>
  </si>
  <si>
    <t>200217_211600_ Addition of IT Hardware and Software</t>
  </si>
  <si>
    <t>Addition of $30,577 in one-time discretionary funding for hardware and software needs for the Utilities Undergrounding Program. Program engineers are in need of four High End PC Replacements. These are not available via the normal replacement process due to the high-end power to run the specialized applications. Additional funding of $1,573 for on-going Bluebeam license increase which is used to create notations markups and share comments on a design.  The software allows greater collaboration and visibility of the project. Also needed is the annual subscription to the ProCore (SDG&amp;amp;E System) database. Utilities Undergrounding engineers rely on this database to review undergrounding projects that SDG&amp;amp;E constructs in accordance with the new franchise agreement.</t>
  </si>
  <si>
    <t>IT Hardware and SoftwareAddition of hardware and software licenses for the Utilities Undergrounding Program.</t>
  </si>
  <si>
    <t>Addition of non-personnel expenditures for PCs, software licenses and subscriptions for the Utilities Undergrounding Program.</t>
  </si>
  <si>
    <t>200217_2116_Reduction of NGF Rent</t>
  </si>
  <si>
    <t>Non-General Fund Rent ReimbursementReduction of non-personnel expenditures associated to Non-General Fund Rent Reimbursement.</t>
  </si>
  <si>
    <t>200219_9913_Zoological Exhibits Fund</t>
  </si>
  <si>
    <t>The zoological fund revenue is collected via a levy on property taxes ($.005 per $100 of assessed valuation) as authorized by section 77a of the CityCharter. A 4.75% growth rate is applied, consistent with the FY 2023 projected Property Tax revenues. This is the annual adjustment to Fund 200219 andincreases both revenues and expenditures to match the FY 2023 proposed budget level.</t>
  </si>
  <si>
    <t>Zoological Exhibit Maintenance TaxAdjustment to reflect revised revenue and associated non-personnel expenditures related to property tax levy support of the Zoological Exhibits Maintenance Fund.</t>
  </si>
  <si>
    <t xml:space="preserve">Adjustment to reflect revised revenue and non-personnel expenditures related to a property tax levy to support zoological exhibit maintenance. </t>
  </si>
  <si>
    <t>200219_9913_Zoological Exhibits Fund (Feb)</t>
  </si>
  <si>
    <t>The zoological fund revenue is collected via a levy on property taxes ($.005 per $100 of assessed valuation) as authorized by section 77a of the City Charter. A 6% growth rate is applied, consistent with the FY 2023 projected Property Tax revenues. This is the annual adjustment to Fund 200219 and increases both revenues and expenditures to match the FY 2023 proposed budget level.</t>
  </si>
  <si>
    <t>Adjustment to reflect revised revenue and non-personnel expenditures related to a property tax levy to support zoological exhibit maintenance.</t>
  </si>
  <si>
    <t>200221_1914_Expenditures Budget Decrease</t>
  </si>
  <si>
    <t>Reduction of non-personnel expenditures to align with remaining fund balance.</t>
  </si>
  <si>
    <t>Non-Personnel Expenditure ReductionReduction of non-personnel expenditures to align with remaining fund balance available for use.</t>
  </si>
  <si>
    <t>Reduction of non-personnel to match remaining fund balance.</t>
  </si>
  <si>
    <t>200222_1914 Non Personnel Expenditures Increase</t>
  </si>
  <si>
    <t>Expenditure budget increase to match remaining fund balance. This request is for the addition of non-personnel expenditures in the amount of $488,000 for Safety Supplies to equip police officers.</t>
  </si>
  <si>
    <t>Safety Supplies and RevenueAddition of one-time non-personnel expenditures and revenue for police officer safety supplies.</t>
  </si>
  <si>
    <t>Expenditure budget increase to match remaining fund balance. Addition of non-personnel expenditures for police officer safety supplies.</t>
  </si>
  <si>
    <t>200223_1914_Non Personnel Expenditures Increase</t>
  </si>
  <si>
    <t>This request is for the addition of non-personnel expenditures in the amount of $1,043,000 for Information Technology Hardware/Software upgrades and projects. and Crime Laboratory IT related upgrades; $676,000 in Safety Supplies such as gas masks, helmets, and body armor; $518,000 in Contracts such as Public Safety Sentiment Platform, Air Support equipment maintenance, and media contracts; $400,000 in Capital Expenditures for vehicles and equipment; and $125,000 in Computer Accessories and Low Value Assets such as supplies for the Crime Lab, upgrades and repairs to Unmanned Aerial Vehicle units.</t>
  </si>
  <si>
    <t>Non-Personnel ExpendituresAddition of non-personnel expenditures to support Information Technology upgrades, safety supplies, public safety related contracts, procurement of vehicles, computer accessories for the Department.</t>
  </si>
  <si>
    <t>Addition of non-personnel expenditures to support Information Technology upgrades, safety supplies, public safety related contracts, procurement of vehicles, computer accessories for the Department.</t>
  </si>
  <si>
    <t>200224_1621_ESCO Program</t>
  </si>
  <si>
    <t>* Technical  support for implementaiton of the Municipal Energy Implementation Plan component of  CAP Strategy 1. * FY23 tasks for 3rd Party Owners Rep to assist with Engineering Service Companies (ESCO) short list selection following RFSQ and objective review of ESCO’s building audits (IGAs) identifying efficiency improvements, costs, and savings expectations. IGAs form the basis of the performance contract with the ESCO for any particular building or set of buildings.* This work is a primary component of the implementation of the municipal energy strategy to decarbonize all municipal facilities by 2035.  Delay on these actions will delay energy retrofit work at multiple city buildings, further delaying the resultant energy cost savings and deferred maintenance repair. </t>
  </si>
  <si>
    <t>Facility DecarbonizationAddition of non-personnel expenditures to support implementation of the municipal energy strategy to decarbonize all municipal facilities by 2035.   </t>
  </si>
  <si>
    <t>Addition of non-personnel expenditures to support implementation of the municipal energy strategy to decarbonize all municipal facilities by 2035. </t>
  </si>
  <si>
    <t>200224_1621_Electrical Infrastructure Assessments</t>
  </si>
  <si>
    <t>* Technical support for implementation of the Municipal Energy Strategy component of CAP Strategy 1; and decreasing carbon emissions from fleet and private vehicles per CAP Strategy 2.* For buildings not identified for first ESCO portfolio, assessment of the electrical capacity and panel/circuit/interconnection upgrades needed for fossil fuel elimination and EV charging installation. * Effort shared between Sustainability &amp;amp; Mobility and DGS funding for use by both teams for fleet EV planning, municipal building retrofit planning, and public/workplace charging planning. </t>
  </si>
  <si>
    <t xml:space="preserve">Electrical Infrastructure AssessmentsAddition of one-time non-personnel expenditures to assess the electrical infrastructure of City's facilities. </t>
  </si>
  <si>
    <t>Addition of one-time non-personnel expenditures to assess the electrical infrastructure of City's facilities.</t>
  </si>
  <si>
    <t>200224_1621_BAS Development</t>
  </si>
  <si>
    <t>* Technical  support for implementation of the Municipal Energy Implementation Plan component of  CAP Strategy 1. * Fund development of Building Automation System platform for all municipal building energy management systems in coordination with DoIT. </t>
  </si>
  <si>
    <t>Building Automation System DevelopmentAddition of non-personnel expenditures to support the building of energy management systems.</t>
  </si>
  <si>
    <t>Addition of non-personnel expenditures to support the building of energy management systems.</t>
  </si>
  <si>
    <t>200224_1621_EnergyCAP Training</t>
  </si>
  <si>
    <t>Fund addition training modules for EnergyCAP for energy billing system to enable better cross-training, increase contingency around staff capable of using the system, and training new staff</t>
  </si>
  <si>
    <t>Energy Billing Training ModulesAddition of non-personnel expenditures to purchase training modules for the City's energy billing system.</t>
  </si>
  <si>
    <t>Addition of non-personnel expenditures to purchase training modules for the City's energy billing system.</t>
  </si>
  <si>
    <t>200224_1621_CAP Analysis</t>
  </si>
  <si>
    <t>The Office of the City Auditor conducted a performance audit of the City of San Diego Climate Action Plan (CAP). The iterations and analysis resulted in nine new staff positions for the department over the next three years.In FY23, 1 Energy Fund FTE is identified:* Program Coordinator (1FTE ~130K Energy Fund): Energy Division -  leads development of the Building Automation System in partnership with the Department of IT, provides contractor management, project management, and identifies workforce development opportunities and partnerships around the major retrofits at city buildings to meet the zero emissions targets of the Municipal Energy Strategy. (Entered in PBF Form 53546)·</t>
  </si>
  <si>
    <t>Climate Action Plan Audit Staffing AnalysisAddition of 1.00 Program Coordinator to support the implementation and maintenance of the City's Climate Action Plan.</t>
  </si>
  <si>
    <t>Addition of 1.00 Program Coordinator position to support the implementation and maintenance of the City's Climate Action Plan (CAP)</t>
  </si>
  <si>
    <t>200224_1621_Public Power Feasibility Study</t>
  </si>
  <si>
    <t>Addition of 1.00 FTE Program Coordinator to provide oversight and administrative activities regarding city franchise agreements with SDG&amp;amp;E for gas and electric services, and chilled-water or other district energy systems; support city activities and coordination for the Energy Cooperation Agreement activities per the terms of the electricity franchise with SDG&amp;amp;E; and oversee the ongoing Public Power Feasibility Study, including technical consultants deliverables, coordination across city departments, city executives, and mayor's office. Work performed to support public power study will utilize PPFS general fund appropriation for the duration of the effort. $130K Energy Fund (Annually Reoccurring) </t>
  </si>
  <si>
    <t>Energy Franchises Oversight and Public Power Feasibility Addition of 1.00 Program Coordinator to oversee energy franchise administration, energy cooperation agreement activities, and Public Power Feasibility Study.</t>
  </si>
  <si>
    <t>Addition of 1.00 Program Coordinator to oversee energy franchise administration, energy cooperation agreement activities, and Public Power Feasibility Study. </t>
  </si>
  <si>
    <t>200224_1621_Interns</t>
  </si>
  <si>
    <t>Addition of 2.25 Management Intern positions to support the City's Municipal Energy projects and Energy Management and Regulation Policy projects. 1,560 hours is being requested per intern.</t>
  </si>
  <si>
    <t>200224_1621_Reduction of NGF Rent</t>
  </si>
  <si>
    <t>Non General Fund Rent ReimbursementReduction of non-personnel expenditures associated to Non-General Fund Rent Reimbursement.</t>
  </si>
  <si>
    <t>200224_1621_Budget Personnel Expenditures Savings</t>
  </si>
  <si>
    <t>200226_1611_LEA Program Manager Position Reduction</t>
  </si>
  <si>
    <t>This adjustment includes the reduction (transfer) of 1.00 FTE position (1.00 Program Manager) in the DSD Local Enforcement Agency (LEA) to CED supervise and manage the City's Zoning Investigation staff that ensure compliance with development and use regulations.  This will allow the other CED Program Manager to focus on substandard housing enforcement.  The costs are more practical for this assignment as the position will manage 38.00 FTEs in CED in contrast to the 4.00 FTEs in LEA. See form 52615 - PCN#30009090</t>
  </si>
  <si>
    <t>Reduction of 1.00 FTE from LEA FundReduction of 1.00 Program Manager and associated non-personnel expenditures from the Local Enforcement Agency fund to the Code Enforcement fund to focus on zoning complaint response and allow for more resources to be dedicated to substandard housing enforcement.</t>
  </si>
  <si>
    <t>Reduction of 1.00 Program Manager and associated non-personnel expenditures from the Local Enforcement Agency fund to the Code Enforcement fund to focus on zoning complaint response and allow for more resources to be dedicated to substandard housing enforcement. If not funded, inability to successfully address backlog of substandard housing cases while also maintaining enforcement of other types of complaints.</t>
  </si>
  <si>
    <t>200226_1611_DOF User Fee Study</t>
  </si>
  <si>
    <t>The department estimates the proposed fees will generate an approximate $197,572 in additional cost recovery revenue for the Local Enforcement Agency Fund.</t>
  </si>
  <si>
    <t>200226_1611_Non-Standard Hours Positions</t>
  </si>
  <si>
    <t>Request to restore Non-Standard hourly positions to current service levels with 1.00 Management Trainee will be task with researching and updating project database.  </t>
  </si>
  <si>
    <t>200226_1611_DOF Adjustments to Pay-In-Lieu</t>
  </si>
  <si>
    <t>200226_1611_Reduction of NGF Rent</t>
  </si>
  <si>
    <t>Non-General Fund Rent ReimbursementReduction of non-personnel expenditures associated to Non-General Fun Rent Reimbursement.</t>
  </si>
  <si>
    <t>May Revision_200226_1611_Hazmat Program  Manager</t>
  </si>
  <si>
    <t>This adjustment includes the addition of 1.00 FTE position (1.00 Hazardous Material Program Manager) in the DSD Local Enforcement Agency (LEA) to supervise and implement Titles 14 and 27 of the California Code of Regulations relating to the enforcement of minimum health and safety standards in the conduct of solid waste operations and facilities within the City to ensure compliance with various Federal, State and Municipal codes, regulations, rules, standards, and policies.  The position will be the liaison between the City and State of California CalRecycle.</t>
  </si>
  <si>
    <t>Solid Waste Enforcement Addition of 1.00 Hazardous Material Program Manager and associated non-personnel expenditures to manage and ensure the City's compliance with all State mandated solid waste requirements</t>
  </si>
  <si>
    <t>Addition of 1.00 FTE position Hazardous Material Program Manager and associated non-personnel expenditures to manage and ensure the City's compliance with all State mandated solid waste requirements. If not funded, the Unclassified Program Manager position would need to return to the LEA which would affect the City's response to substandard housing enforcement.</t>
  </si>
  <si>
    <t>Emergency Medical Services</t>
  </si>
  <si>
    <t>200227_1913_EMS SD Airport Agreement</t>
  </si>
  <si>
    <t>Addition of non-personnel expenditures for incremental FY 23 costs associated with the EMS SD Airport Agreement.  The City of San Diego has an agreement with the San Diego County Regional Airport Authority (SDCRAA) to provide 24/7 paramedic stand-by coverage at Lindbergh Field.  The City subcontracts this activity to the ambulance contractor (Falck) which invoices the City monthly for costs associated with maintaining paramedic coverage.  This adjustment is 100% cost recoverable from the SDCRAA.  The impact of not funding this request will result in the inability to pay the City's 9-1-1 ambulance contractor for 24/7 ambulance coverage at SD Airport.</t>
  </si>
  <si>
    <t>Emergency Medical Services Airport AgreementAddition of non-personnel expenditures and associated reimbursable revenue for paramedic coverage at Lindbergh Field.</t>
  </si>
  <si>
    <t>Addition of non-personnel expenditures and associated reimbursable revenue for paramedic coverage at Lindbergh Field.</t>
  </si>
  <si>
    <t>200227_1913_Addition of 1.00 EMS Administrative Aide 2</t>
  </si>
  <si>
    <t>Addition of 1.00 Administrative Aide 2 and non-personnel expenses of $3,000 in the EMS Division.  This position is fully funded by the Fee for Service associated with the City’s 9-1-1 ambulance contract; and will be responsible for providing administrative support to EMS staff.  The responsibilities of this position will include accounts payable, creating purchase requisitions, p-cards billing official duties, materials management, etc.  The impact of not funding this request, which is 100% cost recoverable, will result in EMS staff performing administrative duties rather than focusing on core duties.</t>
  </si>
  <si>
    <t>Addition of Administrative Aide 2Addition of 1.00 Administrative Aide 2 and associated revenue to support the Emergency Medical Services Division.</t>
  </si>
  <si>
    <t>Addition of 1.00 Administrative Aide 2 to support the Emergency Medical Services division, which is 100% cost recoverable.</t>
  </si>
  <si>
    <t>200227_1913_Addition of 2.00 Community Paramedics</t>
  </si>
  <si>
    <t>Addition of 2.00 Community Paramedic positions. In conjunction with County Clinicians, these additional positions will allow us to meet our goal of expanding the Community Paramedic Program.  The impact of not funding this request will result in a budget monitoring variances throughout the fiscal year.</t>
  </si>
  <si>
    <t>Community Paramedic Program SupportAddition of 2.00 Paramedic 2's to support the expansion of the Community Paramedic Program.</t>
  </si>
  <si>
    <t>Addition of 2.00 Paramedic 2 to support the expansion of our Community Paramedic Program.</t>
  </si>
  <si>
    <t>200227_1913_Budgeted Personnel Expenditures Savings</t>
  </si>
  <si>
    <t>200227_1913_ May Revise_Behavioral Health Officer</t>
  </si>
  <si>
    <t>Addition of non-personnel expenditures to contract with a psychiatrist serving as a Behavioral Health Officer, to assist the City EMS system in an evidence-based and best-practices approach to mental health response. The Behavioral Health Office will have oversight of the Resource Access Program in the medical and case management of individuals with severe mental illness. In 2021, EMS responded to 39,783 calls involving a mental illness or substance use disorder; and 14,424 EMS calls involved a person experiencing homelessness. This adjustment will allow the San Diego Fire-Rescue Department to onboard additional expertise to the Medical Officer suite to inform 911 mental health response and oversee EMS-based community health programs that address addiction, severe mental illness, and homelessness. This request reflects a total of 20 hours per week at a cost of $225 per hour and the purchase of one (1) van with cardiac monitors. A corresponding decrease in the transfers-out expenditures to the General Fund of $331,000 is associated with this request (related to General Fund Form ID 54308 and EMS Fund Form ID 54381).With anticipated shifts in how the state and local community address mental illness and cognitive impairment, the impact of not funding leaves the City less informed in the management of or response to these populations.</t>
  </si>
  <si>
    <t>Contractual Behavioral Health OfficerAddition of contracted Behavioral Health Officer to support mental health response for the City Emergency Medical Services system.</t>
  </si>
  <si>
    <t>Addition of contractual expenditures for a Behavioral Health Officer to assist the City EMS system in an evidence-based and best-practices approach to mental health response.</t>
  </si>
  <si>
    <t>May Revise_200227_1913_Fund Transfer</t>
  </si>
  <si>
    <t>Fire/Emergency Medical Services Transport Fund Transfer: Reduction of non-personnel expenditures associated with the transfer to the General Fund.This is the corresponding decrease in the transfers-out expenditures to the General Fund of $331,000 (related to General Fund Form ID 54308 and EMS Fund Form ID 54199).</t>
  </si>
  <si>
    <t>Fire/Emergency Medical Services Transport Fund TransferReduction of non-personnel expenditures associated with the transfer to the General Fund.</t>
  </si>
  <si>
    <t>Concourse &amp; Parking Garage</t>
  </si>
  <si>
    <t>200300_1614_Expenditure Decrease_512138_Promotional Advertis</t>
  </si>
  <si>
    <t>Reduction of $1,500 in promotional advertising as advertising is not needed while homeless shelter is occupying Golden Hall.</t>
  </si>
  <si>
    <t>Reduction of Non-Personnel ExpendituresReduction of non-personnel expenditures in contractual services while homeless shelter is occupying Golden Hall.</t>
  </si>
  <si>
    <t>Reduction of expense in promotional advertising as advertising is not needed while homeless shelter is occupying Golden Hall.</t>
  </si>
  <si>
    <t>200300_1614_Expenditure Decreas_512055_Maintenance-Buildings</t>
  </si>
  <si>
    <t>Reduction of $218,000 in expense for Maintenance of Buildings due to reduced services by DMS who manages the Concourse for events and during the homeless shelter.  Due to the shelter, there is a reduction in the staffing needed by DMS.  Also, Homeless Strategies reimburses a portion of the cost. </t>
  </si>
  <si>
    <t>Reduction of Non-Personnel ExpendituresReduction of non-personnel expenditures associated with professional and building services as a result of the homeless at Golden Hall.</t>
  </si>
  <si>
    <t>Reduction in expense for Maintenance of Buildings due to reduced services while homeless shelter is in place.</t>
  </si>
  <si>
    <t>200300_1614_Expenditure Decrease_512059_Misc Prof Svc</t>
  </si>
  <si>
    <t>Reduction of $31,651 to miscellaneous professional services based on historical expenditures being lower than budget.  Attempt is to trim the budget since revenues are also being reduced.</t>
  </si>
  <si>
    <t>Reduction of in miscellaneous professional services while homeless shelter is in place</t>
  </si>
  <si>
    <t>200300_1614_Expenditure Increase_512075_Security Services</t>
  </si>
  <si>
    <t>Addition of $19,665 for security services due to increased cost per new contract</t>
  </si>
  <si>
    <t>Security ServicesAddition of non-personnel expenditures for security services.</t>
  </si>
  <si>
    <t>Addition in security services per new contract</t>
  </si>
  <si>
    <t>200300_1614_Expenditure Increase_512114_City Services Billed</t>
  </si>
  <si>
    <t>Addition of $31,100 to City Services Billed as more work has been needed by City staff to make repairs to the facility at Golden Hall.  This will bring the budget in line with actual expenditures.</t>
  </si>
  <si>
    <t>Repair ServicesAddition of non-personnel expenditures for Golden Hall repairs.</t>
  </si>
  <si>
    <t>Addition of City Services Billed as more work has been needed by City staff to make repairs to the facility at Golden Hall.</t>
  </si>
  <si>
    <t>200300_1614_Expenditure Increase_512157_Waste Removal/Dispos</t>
  </si>
  <si>
    <t>Addition of $5,000 to bring budget in line with actual expenditures of things such as disposal of light bulbs, etc. </t>
  </si>
  <si>
    <t>Waste Removal and Disposal ServicesAddition of non-personnel expenditures for waste removal and disposal services.</t>
  </si>
  <si>
    <t>Addition of non-personnel expenditures for waste removal and disposal services.</t>
  </si>
  <si>
    <t>200300_1614_Expenditure Increase_512158_Maint Janitorial Svc</t>
  </si>
  <si>
    <t>Addition of $8,970 for power washing services at the Concourse to bring in line with actuals.</t>
  </si>
  <si>
    <t>Maintenance and Janitorial ServicesAddition non-personnel expenditures for power washing services at the Concourse.</t>
  </si>
  <si>
    <t>Addition of non-personnel expenditures for power washing services at the Concourse.</t>
  </si>
  <si>
    <t>200302_211513_Automated Container Additions</t>
  </si>
  <si>
    <t>Addition of $200,000 non-personnel expenditures and associated revenue for the purchase and sale of automated refuse containers.  This request will increase NPE from $1,550,000 to $1,750,000 and Revenue from $1,400,000 to $1,600,000 based on an increase in the cost of resin which has resulted in an increase in the cost to purchase containers.  This addition supports the weekly residential refuse collection program of over 14,000,000 service stops per year.</t>
  </si>
  <si>
    <t>Automated Container AdditionsAddition of non-personnel expenditures and associated revenue for the purchase and sale of automated refuse containers.</t>
  </si>
  <si>
    <t>Addition of non-personnel expenditures and associated revenue for the purchase and sale of automated refuse containers.</t>
  </si>
  <si>
    <t>200308_1314_IT Fixed Baseline_Microsoft Licensing</t>
  </si>
  <si>
    <t>IT Fixed Baseline Additions OnGoing Run the BusinessMicrosoft Licensing*Please adjust form to use Commitment Item 513210* (Baseline ND Adjustment, included in the FY23 ND Allocation for 513210-Workplace Services) Addition of ongoing non-personnel expenditures in the amount of $113,528 in response to recent fee increases for Microsoft software licenses. These licenses are on a 3-year contract, with a locked rate, set to expire in FY24. Additional licenses are included in subsequent years to cover the needs of the City.$73,805 GF (65.01%)$39,723 NGF (34.99%)</t>
  </si>
  <si>
    <t>Microsoft LicensingAddition of non-personnel expenditures due to fee increases for Microsoft software licenses.</t>
  </si>
  <si>
    <t>Addition of non-personnel expenditures to support recent fee increases for Microsoft software licenses. These licenses are on a 3-year contract, with a locked rate, set to expire in FY24. Additional licenses are included in subsequent years to cover the needs of the City. These Microsoft Licensing costs are included in the FY23 non-discretionary allocation. The General Fund impact of this addition is $73,805 or 65% of the total cost.</t>
  </si>
  <si>
    <t>22</t>
  </si>
  <si>
    <t>200308_1314_IT Fixed Baseline Adobe Licensing</t>
  </si>
  <si>
    <t>IT Fixed Baseline Adobe Licensing OnGoing Run the Business*Please adjust form to use Commitment Item 513210* (Baseline ND Adjustment, included in the FY23 ND Allocation for 513210-Workplace Services) Addition of ongoing non-personnel expenditures in the amount of $10,507 in response to recent fee increases for Adobe software licenses. These licenses are on a 3-year contract, with a locked rate, set to expire in FY24. Additional licenses are included in subsequent years to cover the needs of the City.$5,080 GF (48.35%)$5,427 NGF (51.65%)</t>
  </si>
  <si>
    <t>Adobe Licensing CitywideAddition of non-personnel expenditures due to recent fee increases for Adobe software licenses.</t>
  </si>
  <si>
    <t xml:space="preserve">Addition of non-personnel expenditures to support Adobe software license fee increases. These licenses are on a 3-year contract, with a locked rate, set to expire in FY24. Additional licenses are included in subsequent years to cover the needs of the City. These Adobe Licensing costs are baseline non-discretionary adjustments included in the FY23 non-discretionary allocation. The General Fund impact of this reduction is $5,080 or 48% of the total cost.  </t>
  </si>
  <si>
    <t>200308_1314_IT Fixed Baseline Smartsheets Licensing</t>
  </si>
  <si>
    <t>IT Fixed Baseline Smartsheets Licensing OnGoing Run the Business*Please adjust form to use Commitment Item 513210* (Baseline ND Adjustment, included in the FY23 ND Allocation for 513210-Workplace Services) Addition of ongoing non-personnel expenditures in the amount of $63,654 to support the rollout of Smartsheets Citywide. Smartsheets is currently used for collaboration and work management and can be used to assign tasks, track project progress, manage calendars, share documents, and manage other work, using a tabular user interface.  Implemented in FY21 due to the prevalence of remote work caused by COVID-19, DoIT plans to continue providing these services.$41,381 GF (65.01%)$22,273 NGF (34.99%)</t>
  </si>
  <si>
    <t>Smartsheets Licensing CitywideAddition of non-personnel expenditures to support the rollout of Smartsheets Citywide.</t>
  </si>
  <si>
    <t>Addition of non-personnel expenditures to support the rollout of Smartsheets Citywide. Smartsheets is currently used for collaboration and work management and can be used to assign tasks, track project progress, manage calendars, share documents, and manage other work, using a tabular user interface.  Implemented in FY21 due to the prevalence of remote work caused by COVID-19, DoIT plans to continue providing these services. These Smartsheets Licensing Citywide costs are baseline non-discretionary adjustments included in the FY23 non-discretionary allocation. The General Fund impact of this reduction is $41,381 or 65% of the total cost.</t>
  </si>
  <si>
    <t>200308_1314_IT Fixed Baseline Cloud Foundation Circuit</t>
  </si>
  <si>
    <t>IT Fixed Baseline Additions OnGoing Run the BusinessCloud Foundaton and Infrastructure - Cloud Pairing-GCP (Google Cloud Platform)*Please adjust form to use Commitment Item 513211* (Baseline ND Adjustment, included in the FY23 ND Allocation for 513211-Enterprise Compute) Addition of ongoing non-personnel expenditures in the amount of $20,000 to support Cloud Foundation and Infrastructure.  This funding supports the City’s cloud environments and dedicated connection from the City to GCP (Google Cloud Platform).  GCP currently host applications such as the Human Resources COVID Tracker and Fire-Rescue Vaccination POD application and data.$30,650 GF (61.30%)$19,350 NGF (38.70%)</t>
  </si>
  <si>
    <t>Cloud Foundation and InfrastructureAddition of non-personnel expenditures to support Cloud Platform Foundation and Infrastructure.</t>
  </si>
  <si>
    <t xml:space="preserve">Addition of non-personnel expenditures to support the City’s cloud environments and dedicated connections from the City to Google Cloud Platform (GCP) and City to Azure.  GCP currently host applications such as the Human Resources COVID Tracker and Fire-Rescue Vaccination POD application and data. Azure currently host the email Public Records Act System and building automation systems.  These Cloud Foundation-Infrastructure - Cloud Pairing - GCP and Azure Cloud Pairing are Citywide Baseline non-discretionary adjustments, included in the FY23 ND Allocation. The General Fund impact of this reduction is $30,650 or 61% of the total cost. </t>
  </si>
  <si>
    <t>200308_1314_IT Fixed Baseline Cloud Pairing GCP</t>
  </si>
  <si>
    <t>IT Fixed Baseline OnGoing Run the BusinessCloud Foundaton &amp;amp; Infrastructure - Cloud Pairing-GCP (Google Cloud Platform)*Please adjust form to use Commitment Item 513211* (Baseline ND Adjustment, included in the FY23 ND Allocation for 513211-Enterprise Compute) Addition of ongoing non-personnel expenditures in the amount of $20,000 to support Cloud Foundation and Infrastructure.  This funding supports the City’s cloud environments and dedicated connection from the City to GCP (Google Cloud Platform).  GCP currently host applications such as the Human Resources COVID Tracker and Fire-Rescue Vaccination POD application and data.$12,260 GF (61.30%)$7,740 NGF (38.7%)</t>
  </si>
  <si>
    <t>Addition of non-personnel expenditures to support the City’s cloud environments and dedicated connections from the City to Google Cloud Platform (GCP) and City to Azure.  GCP currently host applications such as the Human Resources COVID Tracker and Fire-Rescue Vaccination POD application and data. Azure currently host the email Public Records Act System and building automation systems.  These Cloud Foundation-Infrastructure - Cloud Pairing - GCP and Azure Cloud Pairing are Citywide Baseline non-discretionary adjustments, included in the FY23 ND Allocation. The General Fund impact of this reduction is $12,260 or 61% of the total cost.</t>
  </si>
  <si>
    <t>200308_1314_IT Fixed Baseline Cloud Foundation Azure</t>
  </si>
  <si>
    <t>IT Fixed Baseline Additions OnGoing Run the BusinessCloud Foundation &amp;amp; Infrastructure -Cloud Pairing-Azure*Please adjust form to use Commitment Item 513211* (Baseline ND Adjustment, included in the FY23 ND Allocation for 513211-Enterprise Compute) Addition of ongoing non-personnel expenditures in the amount of $20,000 to support Cloud Foundation and Infrastructure.  This funding supports the City’s cloud environments and dedicated connection from the City to Azure.  Azure currently host the email PRA (Public Records Act) System and building automation systems.$12,260 GF (61.3%)$7,740 NGF (38.7%)</t>
  </si>
  <si>
    <t>200308_1314_IT Fixed Baseline Voice Network Refresh</t>
  </si>
  <si>
    <t>IT Fixed Baseline Additions OnGoing Run the BusinessVoice Network Refresh Citywide*Please adjust form to use Commitment Item 513212* (Baseline ND Adjustment, included in the FY23 ND Allocation for 513212-Network Services) Addition of ongoing non-personnel expenditures in the amount of $525,000 to fund the voice network refresh.  The Cisco voice network infrastructure will be expiring in time.  Software/licensing for 3-years and hardware based on current pricing.  Separate equipment will need to be procured.  Proejcted 5-Years with 5% finance term (full cost $2,500,000) FY23-27. $321,825 GF (61.30%)$203,175 NGF (38.70%)</t>
  </si>
  <si>
    <t>Citywide Voice Network Refresh Addition of non-personnel expenditures to fund the voice network refresh.</t>
  </si>
  <si>
    <t>Addition of non-personnel expenditures to support the Voice Network Refresh which is included in the FY23 non-discretionary allocation.  The Cisco voice network infrastructure will be expiring in time.  Software/licensing for three years and hardware based on current pricing.  Separate equipment will need to be procured.  Projected 5-Years with 5% finance term (full cost $2,500,000) FY23-27.The General Fund impact of this reduction is $321,825 or 61% of the total cost.</t>
  </si>
  <si>
    <t>200308_1314_IT Fixed Baseline American Registry Internet No</t>
  </si>
  <si>
    <t>IT Fixed Baseline Addition ARIN-American Registry for Internet Numbers Fee IncreaseOnGoing Run the Business*Please adjust form to use Commitment Item 513212* (Baseline ND Adjustment, included in the FY23 ND Allocation for 513212-Network Services) Addition of ongoing non-personnel expenditures in the amount of $8,000 for network tools maintenance.  The American Registry for Internet Numbers (ARIN) is the regional Internet registry for Canada, the United States, and many Caribbean and North Atlantic islands.  ARIN manages the distribution of Internet number resources, including IPv4 and IPv6 address space and AS numbers.  All entities with public facing IPs/resources are required to register and pay associated fees with them.  The City has been paying such fees for decades, but ARIN has changed its fee model to be based on IP count which is why there is an increase of $8K.$4,904 GF (61.30%)$3,096 NGF (38.70%)</t>
  </si>
  <si>
    <t>American Registry for Internet Numbers FeeAddition of non-personnel expenditures for the maintenance of network tools.</t>
  </si>
  <si>
    <t>Addition of non-personnel expenditures to support network tools maintenance.  The American Registry for Internet Numbers (ARIN) is the regional Internet registry for Canada, the United States, and many Caribbean and North Atlantic islands.  ARIN manages the distribution of Internet number resources, including IPv4 and IPv6 address space and AS numbers.  All entities with public facing IPs/resources are required to register and pay associated fees with them.  The City has been paying such fees for decades, but ARIN has changed its fee model to be based on IP count which is why there is an increase of $8K. These are baseline non-discretionary adjustments included in the FY23 non-discretionary allocation. The General Fund impact of this reduction is $4,904 or 61% of the total cost. </t>
  </si>
  <si>
    <t>200308_1314_IT Fixed Baseline Centralization City ISP Svc</t>
  </si>
  <si>
    <t>IT Fixed Baseline Centralization of all City ISP Service and Circuit ProcurementOnGoing Run the Business*Please adjust form to use Commitment Item 513212* (Baseline ND Adjustment, included in the FY23 ND Allocation for 513212-Network Services) Addition of ongoing non-personnel expenditures in the amount of $999,279 to centralize all City ISP service and circuit procurement in the Department of Information Technology.  Difference of projections in Calnet DNCS sheet (starting at 6,363,219 in FY22) and AT&amp;amp;T Calnet Budget (5,136,000) and Cox Calnet Budget (227,940).$612,558 GF (61.30%)$386,721 NGF (38.70%)</t>
  </si>
  <si>
    <t>Centralization of City (ISP) Service and Circuit ProcurementAddition of non-personnel expenditures to centralize all City ISP service and circuit procurement.</t>
  </si>
  <si>
    <t xml:space="preserve">Addition of non-personnel expenditures to support centralizing all City ISP service and circuit procurement in the Department of Information Technology.  Difference of projections in Calnet DNCS sheet (starting at 6,363,219 in FY22) and AT and T Calnet Budget (5,136,000) and Cox Calnet Budget (227,940). Centralization of all City ISP Service and Circuit Procurement. This is a baseline non-discretionary adjustment included in the FY23 non-discretionary allocation. The General Fund impact of this reduction is $612,558 or 61% of the total cost.  </t>
  </si>
  <si>
    <t>200308_1314_IT Fixed Baseline  COVID Cost-Zoom Licenses</t>
  </si>
  <si>
    <t>IT Fixed Baseline  Ongoing COVID Costs - Zoom LicensesOnGoing Run the Business*Please adjust form to use Commitment Item 513212* (Baseline ND Adjustment, included in the FY23 ND Allocation for 513212-Network Services) Addition of ongoing non-personnel expenditures in the amount of $163,000 to fund ongoing COVID costs.  As a part of the COVID response, last fiscal year, the City stood up a Zoom environment and distributed Zoom standard and Webinar licenses.  Those licenses are still in use today for internal to public facing meetings.$99,919 GF (61.30%)$63,081 NGF (38.70%)</t>
  </si>
  <si>
    <t>Zoom LicensesAddition of ongoing non-personnel expenditures to fund Zoom standard and Webinar licenses.</t>
  </si>
  <si>
    <t xml:space="preserve">Addition of non-personnel expenditures to support Zoom licensing costs.  As a part of the COVID response in FY22 the City stood up a Zoom environment and distributed Zoom standard and Webinar licenses.  Those licenses are still in use today for internal to public facing meetings. This is a baseline non-discretionary adjustment included in the FY23 ND Allocation. The General Fund impact of this reduction is $99,919 or 61% of the total cost.  </t>
  </si>
  <si>
    <t>200308_1314_IT Fixed Baseline ADMS Support Contracts</t>
  </si>
  <si>
    <t>IT Fixed Baseline ADMS Support Contracts - Increased Licensing for City Website MaintenanceOnGoing Run the Business*Please adjust form to use Commitment Item 513213* (Baseline ND Adjustment, included in the FY23 ND Allocation for 513213-Application Development and Maintenance Services) Addition of ongoing non-personnel expenditures in the amount of $29,000 to support licensing costs that have increased for the maintenance of the City's public website (Nintex Licenses).$17,777 GF (61.30%)$11,223 NGF (38.70%)</t>
  </si>
  <si>
    <t>Support ContractsAddition of non-personnel expenditures for the maintenance of the City's public website platform.</t>
  </si>
  <si>
    <t>Addition of non-personnel expenditures to support the City's public website (Nintex Licenses)licensing maintenance costs increased. These ADMS Support Contracts costs are baseline non-discretionary adjustments included in the FY23 non-discretionary allocation. The General Fund impact of this reduction is $17,777 or 61% of the total cost.</t>
  </si>
  <si>
    <t>200308_1314_IT Fixed Baseline  Contact Center Alignment</t>
  </si>
  <si>
    <t>IT Fixed Baseline  Contact Center AlignmentOngoing Run the Business*Please adjust form to use Commitment Item 513212* (Baseline ND Adjustment, included in the FY23 ND Allocation for 513212-Network Services) Addition of ongoing non-personnel expenditures in the amount of $194,523 to align the new contact center budget with true expenditures.$95,316 GF (49%)$99,207 NGF (51%)</t>
  </si>
  <si>
    <t>Contact Center Addition of non-personnel expenditures to true-up the new contact center budget.</t>
  </si>
  <si>
    <t>Addition of non-personnel expenditures to align the new contact center budget with true expenditures. Baseline non-discretionary adjustment, included in the FY23 ND Allocation. The General Fund impact of this reduction is $95,316 or 49% of the total cost.</t>
  </si>
  <si>
    <t>200308_1314_IT Fixed Baseline Hyland OnBase Migration</t>
  </si>
  <si>
    <t>IT Fixed Baseline Hyland OnBase MigrationOngoing Run the Business*Please adjust form to use Commitment Item 513213* (Baseline ND Adjustment, included in the FY23 ND Allocation for 513213-Application Development and Maintenance Services) Addition of ongoing non-personnel expenditures in the amount of $10,000 to support the Hyland OnBase software migration.  Hyland Onbase requires the City to migrate to a cloud-based model to continue meeting all business requirements.  This migration moves the City's software from a physical server to a cloud solution. Last year's approved budget request was based on an approximation prior to contract signing and this request will true-up that budget to ensure that the new finalized contractual costs can be covered.$6,130 GF (61.30%)$3,870 NGF (38.70%)</t>
  </si>
  <si>
    <t>Hyland OnBase MigrationAddition of ongoing non-personnel expenditures to support the Hyland OnBase software migration.</t>
  </si>
  <si>
    <t>Addition of non-personnel expenditures to support the Hyland OnBase software migration.  Hyland Onbase requires the City to migrate to a cloud-based model to continue meeting all business requirements.  This migration moves the City's software from a physical server to a cloud solution. Last year's approved budget request was based on an approximation prior to contract signing and this request will true-up that budget to ensure that the new finalized contractual costs can be covered. These Hyland OnBase Migration costs are baseline non-discretionary adjustments included in the FY23 non-discretionary allocation. The General Fund impact of this reduction is $6,130 or 61% of the total cost.</t>
  </si>
  <si>
    <t>23</t>
  </si>
  <si>
    <t>200308_1314_IT Fixed Baseline ADMS Support - Seamless doc</t>
  </si>
  <si>
    <t>IT Fixed Baseline ADMS Support Contracts - SeamlessDocs LicensesOngoing Run the Business *Please adjust form to use Commitment Item 513213* (Baseline ND Adjustment, included in the FY23 ND Allocation for 513213-Application Development and Maintenance Services) Addition of ongoing non-personnel expenditures in the amount of $12,500 to support costs for additional SeamlessDocs user licenses.$7,663 GF (61.30%)$4,838 NGF (38.70%)</t>
  </si>
  <si>
    <t>SeamlessDocs LicensesAddition of non-personnel expenditures for additional SeamlessDocs user licenses. </t>
  </si>
  <si>
    <t>Addition of non-personnel expenditures to purchase additional SeamlessDocs user licenses. These ADMS Support Contracts - SeamlessDocs License costs are baseline non-discretionary adjustments included in the FY23 non-discretionary allocation. The General Fund impact of this reduction is $7,663 or 61% of the total cost.</t>
  </si>
  <si>
    <t>200308_1314_IT Fixed Baseline ADMS Support Contracts-Drupal9</t>
  </si>
  <si>
    <t>IT Fixed Baseline ADMS Support Contracts - Drupal9 MigrationOne Time Run the Business*Please adjust form to use Commitment Item 513213* (Baseline ND Adjustment, included in the FY23 ND Allocation for 513213-Application Development and Maintenance Services) Addition of ongoing non-personnel expenditures in the amount of $500,000 to support the Drupal9 migration from Version 7 to Version 9, due by November 2022. Without this migration by the November deadline, the City's website will be vulnerable due to the loss of ongoing patches and security updates.$306,500 GF (61.30%)$193,500 NGF (38.70%)</t>
  </si>
  <si>
    <t>Drupal Software UpdateAddition of non-personnel expenditures to support the software update of Drupal.</t>
  </si>
  <si>
    <t>Addition of non-personnel expenditures to support the Drupal nine migration from version seven to version nine. Without this migration by the November 2022 deadline, the City's website will be vulnerable due to the loss of ongoing patches and security updates. This ADMS Support Contracts - Drupal9 Migration is a baseline non-discretionary adjustment included in the FY23 non-discretionary allocation. The General Fund impact of this reduction is $306,500 or 61% of the total cost. </t>
  </si>
  <si>
    <t>200308_1314_IT Fixed Baseline ADMS Support Adobe eSignature</t>
  </si>
  <si>
    <t>IT Fixed Baseline ADMS Support Contracts - Adobe eSignature Ongoing Run the Business *Please adjust form to use Commitment Item 513213* (Baseline ND Adjustment, included in the FY23 ND Allocation for 513213-Application Development and Maintenance Services) Addition of ongoing non-personnel expenditures in the amount of $70,000 to fund the increased contractual rate for Adobe eSignature.$42,910 GF (61.30%)$27,090 NGF (38.70%)</t>
  </si>
  <si>
    <t>Adobe eSignature Support ContractsAddition of non-personnel expenditures to fund the increased contractual rate for Adobe eSignature.</t>
  </si>
  <si>
    <t xml:space="preserve">Addition of non-personnel expenditures to support contractual cost associated with Adobe eSignature. These ADMS Support Contracts - Adobe eSignature costs are baseline non-discretionary adjustments included in the FY23 non-discretionary allocation. The General Fund impact of this reduction is $42,910 or 61% of the total cost. </t>
  </si>
  <si>
    <t>200308_1314_IT Fixed Baseline Non-SAP Maintenance - Contract</t>
  </si>
  <si>
    <t>IT Fixed Baseline New Baseline Service for Non-SAP Application Maintenance - Contractual Modernization and New AppsOngoing Run the Business *Please adjust form to use Commitment Item 513213* (Baseline ND Adjustment, included in the FY23 ND Allocation for 513213-Application Development and Maintenance Services) Addition of ongoing non-personnel in the new CGI contract for FY23.$248,021 GF (23.20%)$821,034 NGF (76.80%)</t>
  </si>
  <si>
    <t>CGI Consultant ServicesAddition of non-personnel expenditures associated with the new CGI contract.</t>
  </si>
  <si>
    <t>Addition of non-personnel expenditures to support the CGI contract. New Baseline Service for Non-SAP Application Maintenance - Contractual Modernization and New Apps. Baseline ND Adjustment, included in the FY23 ND Allocation. The General Fund impact of this reduction is $248,021 or 23% of the total cost.</t>
  </si>
  <si>
    <t>200308_1314_IT Fixed Baseline Increase for SAP App Maint</t>
  </si>
  <si>
    <t>IT Fixed Baseline Service Increase for SAP Application MaintenanceOngoing Run the Business *Please adjust form to use Commitment Item 513213* (Baseline ND Adjustment, included in the FY23 ND Allocation for 513213-Application Development and Maintenance Services) Addition of ongoing non-personnel expenditures in the amount of $266,039 to support a baseline contractual cost increase for SAP Application Maintenance.$266,039 NGF (100%)</t>
  </si>
  <si>
    <t>SAP Application MaintenanceAddition of non-personnel expenditures to support a cost increases for SAP Application Maintenance.</t>
  </si>
  <si>
    <t>Addition of non-personnel expenditures to support contractual cost for SAP Application Maintenance. This is a 100% General Fund impact reduction.</t>
  </si>
  <si>
    <t>200308_1314_IT Fixed Baseline  Service Increase Get It Done</t>
  </si>
  <si>
    <t>IT Fixed Baseline Service Increase for Get It Done (Salesforce) Ongoing Run the Business *Please adjust form to use Commitment Item 513213* (Baseline ND Adjustment, included in the FY23 ND Allocation for 513213-Application Development and Maintenance Services) Addition of ongoing non-personnel expenditures in the amount of $25,136 to support a baseline contractual cost increase for Get It Done (Salesforce).$21,984 GF (87.46%)$3,152 NGF (12.54%)</t>
  </si>
  <si>
    <t>Get It Done (Salesforce)Addition of non-personnel expenditures to support a cost increases for Get It Done (Salesforce). </t>
  </si>
  <si>
    <t xml:space="preserve">Addition of non-personnel expenditures to support Get It Done (Salesforce) increased contractual rates. These baseline service increase costs for Get It Done (Salesforce) are included in the FY23 non-discretionary allocation. The General Fund impact of this reduction is $21,984 or 87% of the total cost.  </t>
  </si>
  <si>
    <t>200308_1314_IT Fixed Baseline Cyber Security Secure Cont Env</t>
  </si>
  <si>
    <t>IT Fixed Baseline Cyber Security Monitoring System/Tool - Secure Contractor EnvironmentOngoing Run the Business *Please adjust form to use Commitment Item 513214* (Baseline ND Adjustment, included in the FY23 ND Allocation for 513214-Cyber Security) Addition of ongoing non-personnel expenditures in the amount of $125,000 to fund a secure City contractor environment. This is required to securely support remote work of IT contractors. Absence of this will incur severe risk to our environment. This will allow contractors to securely access the city's network and resources. If a contractor were to run malware on their machine, the risk to city data and to the city's network is mitigated.$81,263 GF (65.01%)$43,738 NGF (34.99%)</t>
  </si>
  <si>
    <t>Secure Contractor EnvironmentAddition of non-personnel expenditures to allow IT contractors to securely access the City's network and resources.</t>
  </si>
  <si>
    <t xml:space="preserve">Addition of non-personnel expenditures to support a secure City contractor environment. This is required to securely support remote work of IT contractors. Absence of this will incur severe risk to our environment. This will allow contractors to securely access the city's network and resources. If a contractor were to run malware on their machine, the risk to city data and to the city's network is mitigated. These Cyber Security Monitoring System/Tool - Secure Contractor Environment costs are baseline non-discretionary adjustments included in the FY23 non-discretionary allocation. The General Fund impact of this reduction is $81,263 or 65% of the total cost.  </t>
  </si>
  <si>
    <t>200308_1314_IT Fixed Baseline Cyber Security Network Visibil</t>
  </si>
  <si>
    <t>IT Fixed Baseline Cyber Security Monitoring System/Tool - Network Visibility and AnalyticsOngoing Run the Business *Please adjust form to use Commitment Item 513214* (Baseline ND Adjustment, included in the FY23 ND Allocation for 513214-Cyber Security) Addition of ongoing non-personnel expenditures in the amount of $55,000 to support a baseline increase for Gigamon appliances, which are used for directing network traffic logs to our security tools without impacting network traffic flow.  Traffic logs are copied by the Gigamon appliance and directed to tools for analysis.$35,756 GF (65.01%)$19,245 NGF (34.99%)</t>
  </si>
  <si>
    <t>Network Visibility and AnalyticsAddition of non-personnel expenditures to optimize network traffic flow.</t>
  </si>
  <si>
    <t>Addition of non-personnel expenditures to support Gigamon appliances.  These are used for directing network traffic logs to our security tools without impacting network traffic flow.  Traffic logs are copied by the Gigamon appliance and directed to tools for analysis. These Cyber Security Monitoring System/Tool - Network Visibility and Analytics costs are baseline non-discretionary adjustments included in the FY23 non-discretionary allocation. The General Fund impact of this reduction is $35,756 or 65% of the total cost.</t>
  </si>
  <si>
    <t>200308_1314_IT Fixed Baseline PCI Costs</t>
  </si>
  <si>
    <t>IT Fixed Baseline PCI Costs Ongoing Run the Business *Please adjust form to use Commitment Item 513214* (Baseline ND Adjustment, included in the FY23 ND Allocation for 513214-Cyber Security) Addition of ongoing non-personnel expenditures in the amount of $8,758 to true-up PCI Costs in FY2023.  The maintenance for ARMOR Services is estimated to cost $313K, and estimated cost for 3Factor Consulting is $262K.  The current budget for PCI Costs totals $8,758 less than the FY23 estimate.$4,951 GF (56.53%)$3,807 NGF (43.47%)</t>
  </si>
  <si>
    <t>PCI Costs Addition of non-personnel expenditures to align with PCI Costs.</t>
  </si>
  <si>
    <t xml:space="preserve">Addition of non-personnel expenditures to true-up PCI Costs in FY2023.  The maintenance for ARMOR Services is estimated to cost $313K, and estimated cost for 3Factor Consulting is $262K.  The current budget for PCI Costs totals $8,758 less than the FY23 estimate. These PCI Costs are baseline non-discretionary adjustments included in the FY23 non-discretionary allocation. The General Fund impact of this reduction is $4,951 or 57% of the total cost.  </t>
  </si>
  <si>
    <t>200308_1314_IT Fixed Baseline IT Fund ND Budget TrueUp</t>
  </si>
  <si>
    <t>IT Fixed Baseline IT Fund Non-Discretionary Budget True-UpOngoing Run the Business This item is a net-zero change to City budget. Addition of ongoing non-personnel expenditures in the amount of $4,749,304 to true up the IT Fund with the Non-Discretionary budgets located in customer Department funds. Due to unforeseen accounting errors in previous years' budget cycles, there is a significant imbalance in the IT Fund in comparison to the Citywide customer Departments. The IT Fund therefore needs to be adjusted to reflect the corrected budget amount. This is simply an effort to avoid unnecessary AVC errors and false budget overages in the IT Fund. Backup documentation explaining this variance was previously submitted to the Department of Finance.</t>
  </si>
  <si>
    <t>Non-Discretionary Budget True-UpAddition of non-personnel expenditures to true up the Non-Discretionary budgets located in customer Department funds.</t>
  </si>
  <si>
    <t>Addition of non-personnel expenditures to true up the IT Fund with the Non-Discretionary budgets located in customer Department funds. This item is a net-zero change to City budget. Due to unforeseen accounting errors in previous year's budget cycles, there is a significant imbalance in the IT Fund in comparison to the Citywide customer Departments. The IT Fund therefore needs to be adjusted to reflect the corrected budget amount.</t>
  </si>
  <si>
    <t>200308_1314_IT Fixed Enhancement Okta Public Portal Dev</t>
  </si>
  <si>
    <t>IT Fixed Enhancement Okta Public Portal DevelopmentOne Time Enhancement*Please adjust form to use Commitment Item 513212*Addition of ongoing non-personnel expenditures in the amount of $168,602 for the development of a new public portal to replace the legacy authentication app Citizen Reg. Okta Public Portal will mitigate potential security risks that exist on the current legacy application. The effort will include the development of the Public Portal, including integration efforts for BTAX and TOT Cert applications for the City Treasurer.   $168,602 GF (100%, City Treasurer)</t>
  </si>
  <si>
    <t>Okta Public Portal EnhancementAddition of non-personnel expenditures for the development of a new public portal to replace the legacy authentication application and mitigate potential security risks. </t>
  </si>
  <si>
    <t>Addition of non-personnel expenditures to support the development of a new public portal to replace the legacy authentication app Citizen Reg. Okta Public Portal will mitigate potential security risks that exist on the current legacy application. The effort will include the development of the Public Portal, including integration efforts for BTAX and TOT Cert applications for the City Treasurer. This is a 100% General Fund impact reduction.</t>
  </si>
  <si>
    <t>200308_1314_Archtecture &amp; Engineering Division Program Coord</t>
  </si>
  <si>
    <t>IT Services Architecture &amp;amp; Engineering Division Prog CoordinatorsOngoing Run the BusinessAddition of ongoing personnel expenditures in the amount of 3 FTE Program Coordinator positions which will be in replacement of 2 Information System Analyst III positions and 1 Senior Management Analyst position. These Program Coordinator positions were approved on a supplemental basis in FY22 as part of a reorganization of Division functions to better align services with new major IT service contracts, evolving cyber security requirements, and the latest IT Infrastructure Library (ITIL) best practices. The three positions are dedicated to the Department's Digital Equity &amp;amp; IT Networking team, the IT Cyber Operations PRA team, and the Management &amp;amp; PCI compliance team.PCN 31008031-PCN31002354-PCN30000948 (Salary-238,593) (Fringe-214,741)=($453,334) Add (3-Prog Coordinators (Salary $374K-Fringe $201,774=$576,174  NET $122,840</t>
  </si>
  <si>
    <t>IT Architecture and Engineering Services SupportAddition of 3.00 Program Coordinators to support service contracts, cyber security requirements, and implement industry best practices.</t>
  </si>
  <si>
    <t xml:space="preserve">Addition of 3.00 Program Coordinators and associated non-personnel expenditures which will be in replacement of two Information System Analyst 3 positions and one Senior Management Analyst position. These Program Coordinator positions were approved on a supplemental basis in FY22 as part of a reorganization of Division functions to better align services with new major IT service contracts, evolving cyber security requirements, and the latest IT Infrastructure Library (ITIL) best practices, dedicated to the Department's Digital Equity and IT Networking team, the IT Cyber Operations PRA team, and the Management and PCI compliance team. </t>
  </si>
  <si>
    <t>200308_1314_Reduction of NGF Rent</t>
  </si>
  <si>
    <t>Non-General Fund Rent ReimbursementReduction of non-personnel expenditures associated to Non-General Fund Rent Reimbursement.</t>
  </si>
  <si>
    <t>MAY REVISE_200308_1314_IT Fixed Baseline IT Trueup</t>
  </si>
  <si>
    <t>Reduction of ongoing non-personnel expenditures of $1,353,049 as a result of a reconciliation performed on the IT Fixed Operating Fund and non-discretionary which resulted in a required revision to the FY23 Proposed Budget to true-up the IT Fixed Budget. This will not have an impact on the customer department funds because it is included in the non-discretionary budgets.Correction to form ID 53511 which was included in the FY23 Proposed Budget.</t>
  </si>
  <si>
    <t>Non-Discretionary Budget True-UpAddition of non-personnel expenditures to true-up the non-discretionary budgets located in customer Department funds.</t>
  </si>
  <si>
    <t>Reduction of ongoing non-personnel expenditures to true up the IT Fund with the Non-Discretionary budgets located in customer Department funds. This item is a net-zero change to City budget. Due to unforeseen accounting errors in previous year's budget cycles, there is a significant imbalance in the IT Fund in comparison to the Citywide customer Departments. The IT Fund therefore needs to be adjusted to reflect the corrected budget amount.</t>
  </si>
  <si>
    <t>MAY REVISE_200308_1314_Reappropriation of FY22 IT Fixed</t>
  </si>
  <si>
    <t>Addition of one-time non-personnel expenditures to support citywide IT fixed services. In FY22, the DoIT experienced supply chain issues, transitioned to new managed service providers and planned assessments that took longer than anticipated. As a result, the budgeted funds will not be expended in FY22. This request is tore-appropriate the FY22 budgeted savings to FY23 in order to fund these mandatory purchases of goods and services.ND needs to be updated to reflect an increase to fund this budget request.Enterprise Computer Services – $450K is budgeted in FY22 to support Oracle’s service contract. Due to the extended timeline associated with Oracle’s ongoing assessment process this project will be delayed to FY23. Savings will be realized in FY22. Network Services  - $1.5M is budgeted in FY22 to support replacement of the City’s UPS aging hardware. Due to global supply chain shortages, the timeframe for the delivery of our new UPS hardware has been delayed to FY23. Savings will be realized in FY22. Application Development, Maintenance and Support Services - $1.2M is budgeted in FY22 to support Oracle’s service contract. Due to the extended timeline associated with Oracle’s ongoing assessment process this project will be delayed to FY23. Savings will be realized in FY22. Workplace Services - $700K is budgeted in FY22 to support enhancements to the City’s centralized IT service management system for the IT inventory management module that will streamline the citywide IT fixed allocation. In addition, this module is required by the new IT service contract to meet IT inventory tracking requirements. Due to timing of the vendor transition, this project will be moved to FY23. Savings will be realized in FY22.</t>
  </si>
  <si>
    <t>Transition costs for IT Fixed ServicesAddition of one-time non-personnel expenditures to support the transition of citywide IT fixed services.</t>
  </si>
  <si>
    <t>Addition of one-time non-personnel expenditures to support the transition of citywide IT fixed services.</t>
  </si>
  <si>
    <t>200373_1912_DOF Adjustment to Pay In-Lieu</t>
  </si>
  <si>
    <t>200373_1912_May Revise_User Fee Adjustment</t>
  </si>
  <si>
    <t>Adjustment to reflect an increase in revenue as a result of revised user fees, a change in the cancellation policy that minimizes participant vacancies, and increased demand for the program; an increase in personnel expenditures for general salary and add-on pay increases; and an increase in non-personnel expenditures to reflect increased seasonal intern hourly pay, COVID-19 precautions, and additional security services.</t>
  </si>
  <si>
    <t>Addition of revenue and expenditures to reflect an increase in user fee revenue and expenditures.</t>
  </si>
  <si>
    <t>200610_1314_OneSD_EAM Mobile Work Manager Licensing</t>
  </si>
  <si>
    <t>In addition of ongoing non personnel expenditures to upgrade Mobile Work Manager licensing for Enterprise Asset Management (EAM). The Work Manager version implemented during the IAM SD project is now out of maintenance support. This application is an integral tool utilized by EAM departments to manage, track and record daily work assignments, work performed, and the collection of condition data of City infrastructure. This upgrade ensures the continued usage of the application and complies with annual SAP contractual obligations. If not funded, the city will remain on WM 6.4 and will be supported with in-house resources. This application tracks and records work order activity using hand held devices in the field. This will cause delays in responding to corrective and preventive maintenance, lower productivity, and lower data quality impacting current and future operational requirements and decisions. (This is the 1st of 3 adjustment requests for this item) $132,150 GF (44.05%)       $167,850 NGF (55.95%) </t>
  </si>
  <si>
    <t>Mobile Work Manager Cloud SubscriptionAddition of non-personnel expenditures to subscribe to the Mobile Work Manager.</t>
  </si>
  <si>
    <t>Addition of one-time and ongoing non-personnel expenditures to support Mobile Work Manager 6.5 licensing and cloud subscription.  This application is an integral tool used by Enterprise Asset Management departments to manage, track and record condition data, work assigned and work performed on City infrastructure.  Hosting this solution in the cloud eliminates the need to procure and manage networks and hardware and provides subscription based pricing with an annual cost per user per year. The General Fund impact of this reduction is $132,150 or 44% of the total cost.</t>
  </si>
  <si>
    <t>200610_1314_OneSD_EAM Mobile Work manager 6.5 Implementation</t>
  </si>
  <si>
    <t>Addition of one-time non personnel expenditures in the amount of $1,500,000 to fund implementation costs for WM 6.5 Cloud version.  If this is not funded, the City remains on WM 6.4 which already end of life and is supported with in-house resources.  The SAP Work Manager version implemented during the IAM SD project is now out of maintenance support. This application is an integral tool utilized by EAM departments to manage, track and record daily work assignments, work performed and collection of condition data of City infrastructure. This request is to engage SAP to implement an upgrade/replacement to the mobile work order management application. This onetime expenditure is completely cost recoverable, funded by client departments through the Citywide Non-Discretionary Process. (This is the 2nd of 3 adjustment requests for this item)$660,750 GF (44.05%) $839,250 NGF (55.95%) </t>
  </si>
  <si>
    <t>Mobile Work Manager 6.5 ImplementationAddition of one-time non-personnel expenditures to fund implementation costs for Work Manager 6.5 Cloud version.</t>
  </si>
  <si>
    <t>Addition of one-time and ongoing non-personnel expenditures to support Mobile Work Manager 6.5 licensing and cloud subscription.  This application is an integral tool used by Enterprise Asset Management departments to manage, track and record condition data, work assigned and work performed on City infrastructure.  Hosting this solution in the cloud eliminates the need to procure and manage networks and hardware and provides subscription based pricing with an annual cost per user per year. The General Fund impact of this reduction is $660,750 or 44% of the total impact.</t>
  </si>
  <si>
    <t>200610_1314_OneSD_EAM Mobile Work Manager Cloud Subscription</t>
  </si>
  <si>
    <t>Addition of on going non personnel expenditures of annual Cloud Subscription to fund the annual subscription to WM 6.5 (Cloud version).  If not funded, the City will use an on-premise solution.  Work management solutions, like other IT applications are increasingly being hosted in the cloud. While this eliminates the need to procure and manage networks and hardware, there is a cost associated with cloud hosting. This cost is subscription based with an annual cost per user per year.If not funded, the city will lose the ability to assign, dispatch, track and record work order activity using hand held devices in the field. This will cause delays in responding to corrective and preventive maintenance, lower productivity, and lower data quality impacting current and future operational requirements and decisions.  (This is the 3rd of 3 adjustment requests for this item)$176,200 GF (44.05%)$223,800 NGF (55.95%)  </t>
  </si>
  <si>
    <t xml:space="preserve">Addition of one-time and ongoing non-personnel expenditures to support Mobile Work Manager 6.5 licensing and cloud subscription.  This application is an integral tool used by Enterprise Asset Management departments to manage, track and record condition data, work assigned and work performed on City infrastructure.  Hosting this solution in the cloud eliminates the need to procure and manage networks and hardware and provides subscription based pricing with an annual cost per user per year. The General Fund impact of this reduction is $176,200 or 44% of the total cost. </t>
  </si>
  <si>
    <t>200610_1314_OneSD_SAP S/4 Hana Conversion</t>
  </si>
  <si>
    <t>Addition of ongoing non personnel expenditures to fund the SAP S/4 Hana Conversion Consultant required for an evaluation of the conversion of current SAP Systems (Suite and CRM on HANA) to SAP S/4 HANA by CY 2027.This resource will assist the City in determining the feasibility, roadmap and timeline for a needed conversion of SAP systems to SAP S/4 HANA.SAP software for all City business functions will no longer be supported after CY 2027. This evaluation will determine the best path for the City's implementation and migration of our existing HANA database architecture to S/4 HANA.  We've been notified this migration is mandatory to maintain support for all SAP customers by the end of CY 2027.If not funded would delay the planning effort needed to develop a migration plan for the City's SAP systems to SAP S/4 HANA.  $220,250 GF (44.05%)$279,750 NGF (55.95%)  </t>
  </si>
  <si>
    <t>SAP S/4 Hana ConversionAddition of non-personnel expenditures to determine the feasibility, roadmap and timeline to convert SAP software systems. </t>
  </si>
  <si>
    <t>Addition of non personnel expenditures to support the SAP S/4 Hana Conversion Consultant. This is required for an evaluation of the conversion of current SAP Systems (Suite and CRM on HANA) to SAP S/4 HANA by CY 2027. This resource will assist the City in determining the feasibility, roadmap and timeline for a needed conversion of SAP systems to SAP S/4 HANA. SAP software for all City business functions will no longer be supported after CY 2027. The General Fund impact of this reduction is $220,250 or 44% of the total cost.</t>
  </si>
  <si>
    <t>200610_1314__OneSD_HCM Spinifex Subscription</t>
  </si>
  <si>
    <t>Addition of ongoing non personnel expenditures to fund  HCM - Spinifex  Strato Documents - HCM reporting tool for SuccessFactors Recruiting &amp;amp; Onboarding HCM - Strato Documents interfaces with SuccessFactors and can create reporting documents via the SuccessFactors cloud connection. If not funded, the City would continue using an older version of the HCM document creation product which is difficult for our end users to use and requires ERP resources to perform a majority of the work when creating new system generated documents.$17,400 GF (44.05%)$22,100 NGF (55.95%) </t>
  </si>
  <si>
    <t>Spinifex SubscriptionAddition of non-personnel expenditures associated with supporting and interfacing various Human Capital Management software.</t>
  </si>
  <si>
    <t>Addition of non personnel expenditures to support HCM-Spinifex Strato Documents. This HCM reporting tool for SuccessFactors Recruiting and Onboarding interfaces with SuccessFactors and can create reporting documents via the SuccessFactors cloud connection. The General Fund impact of this reduction is $17,400 or 44% of the total cost.</t>
  </si>
  <si>
    <t>200610_1314_DOF Adjustment to Pay In-Lieu</t>
  </si>
  <si>
    <t>200611_1314_Wireless Dispatch Maintenance Support</t>
  </si>
  <si>
    <t>Dispatch Maintenance Support (Fire-Rescue, Police, and Public Works)Addition of ongoing non-personnel expenditures in the amount of $377,842 to support dispatch maintenance for the Public Safety Radio System. The City's Public Safety Radio System delivers mission critical emergency communications at 99.999% availability (zero busy seconds per year). The additional funding will provide contractual maintenance support for the following dispatch centers: 1401 Broadway - PDHQ, 3750 Kearny Villa Road - Fire ECDC, 2700 Caminito Chollas - PWS, and the new PD Backup Dispatch - Echo Base. Dispatch maintenance includes mandatory licensing and NICE 9-1-1 Logging Recorder support. This ongoing expenditure is completely cost recoverable, funded by client departments through the Citywide Non-Discretionary Process. (This item was included in the FY23 ND Allocation for 514112-Wireless Services Transfer) Not funding this critical adjustment could result in public safety radio communication sites not meeting regulatory requirements and compliance standards.  Additionally, the City's ability to maintain critical regional interoperability communications will be impacted, degraded service may occur and there may be an increase in cybersecurity vulnerabilities within the City's new radio system (P25 700MHz).  This item is funded by client departments through the Citywide Non-Discretionary Process; 100% impact to the General Fund (Fire-Rescue, Police, and Public Works).100% GF Impact</t>
  </si>
  <si>
    <t>Dispatch Maintenance SupportAddition of non-personnel expenditures to support dispatch maintenance for the Public Safety Radio System.</t>
  </si>
  <si>
    <t>Addition of non-personnel expenditures to support dispatch maintenance for the Public Safety Radio System. The City's Public Safety Radio System delivers mission critical emergency communications at 99.999% availability (zero busy seconds per year). The additional funding will provide contractual maintenance support for the following dispatch centers: 1401 Broadway - PDHQ, 3750 Kearny Villa Road - Fire ECDC, 2700 Caminito Chollas - PWS, and the new PD Backup Dispatch - Echo Base. Dispatch maintenance includes mandatory licensing and NICE 9-1-1 Logging Recorder support. This ongoing expenditure is completely cost recoverable, funded by client departments through the Citywide Non-Discretionary Process. This is a 100% General Fund impact reduction.</t>
  </si>
  <si>
    <t>200611_1314_Wireless Public Safety Radio Modernization</t>
  </si>
  <si>
    <t>Public Safety Radio Modernization Project - Phase I One-Year Maintenance &amp;amp; Support Costs (Fire-Rescue and Police)Addition on one-time non-personnel expenditures in the amount of $214,610 for one-year maintenance and support costs for the Public Safety Radio Modernization Project Phase I purchase. As part of the approved ordinance (O-21388) Public Safety Radio Modernization Project, the following items were purchased in FY22: 1,287 portable radios, 18 consolettes, and 8 control stations for Fire-Rescue; and 3,015 portable radios and 20 consolettes for Police. The maintenance costs associated with the Public Safety Radio Modernization Project cannot be debt-financed with the equipment, so the maintenance costs have to be paid through the Wireless Communication Technology Fund. This one-time expenditure is completely cost recoverable, funded by client departments through the Citywide Non-Discretionary Process.  (This item was included in the FY23 ND Allocation for 514112-Wireless Services Transfer)Not funding this critical adjustment will result in the City not being able to pay for the maintenance &amp;amp; support costs that are necessary for equipment support related to the Public Safety Radio Modernization Project (Ordinance O-21388).  This one-time expenditure is completely cost recoverable, funded by client departments through the Citywide Non-Discretionary Process.  (This item was included in the FY23 ND Allocation for 514112-Wireless Services Transfer)100% GF impact</t>
  </si>
  <si>
    <t>Public Safety Radio Modernization ProjectAddition on one-time non-personnel expenditures for maintenance and support of the Public Safety Radio Modernization Project Phase 1.</t>
  </si>
  <si>
    <t>Addition on one-time non-personnel expenditures for maintenance and support costs for the Public Safety Radio Modernization Project Phase I purchase. As part of the approved ordinance (O-21388) Public Safety Radio Modernization Project, the following items were purchased in FY22: 1,287 portable radios, 18 consolettes, and 8 control stations for Fire-Rescue; and 3,015 portable radios and 20 consolettes for Police. The maintenance costs associated with the Public Safety Radio Modernization Project cannot be debt-financed with the equipment, so the maintenance costs have to be paid through the Wireless Communication Technology Fund. This one-time expenditure is completely cost recoverable, funded by client departments through the Citywide Non-Discretionary Process. This is a 100% General Fund impact reduction.</t>
  </si>
  <si>
    <t>200611_1314_Wirreless_Rent Increase Lease Mt Soledad</t>
  </si>
  <si>
    <t>Rent Increase for the Lease between the City of San Diego and United States Government at Mount SoledadAddition of ongoing non-personnel expenditures in the amount of $6,725 for the contractual rent increase at United States Government site Mount Soledad.  The City of San Diego has requested to use additional space on Tower 511 beginning in October 2021, resulting in the rent increase to contract N6247309RP00030. Not funding this budget adjustment will result in the Wireless Communications Technology Fund going over-budget in rent expenses.$5,649 GF (84%)$1,076 NGF (16%)</t>
  </si>
  <si>
    <t>Rent Increase at Mount SoledadAddition of non-personnel expenditures to support rent increases at Mount Soledad. </t>
  </si>
  <si>
    <t>Addition of non-personnel expenditures to support the contractual rent increase at United States Government site Mount Soledad.  The City of San Diego has requested to use additional space on Tower 511 beginning in October 2021, resulting in the rent increase. The General Fund impact of this reduction is $5,649 or 84% of the total cost.</t>
  </si>
  <si>
    <t>200611_1314_Wireless_NonStandard Hour Maintain</t>
  </si>
  <si>
    <t>Non-Standard Hour - MaintainMaintain 0.35 FTE Associate Communications Engineer to support the Public Safety Radio System. The Provisional Employee (PCN 31011475) is performing critical tasks that require specialized skill set/knowledge of RF Radio, Frequencies, Mutual Aid, Channel Clearance and Interference mitigation, and assist with implementing new mandatory Federal Encryption standards. This position will help to develop new P25 radio programming codeplugs to align with the new digital radio system and new radio hardware/equipment.  Additionally, this position will assist with the implementation of the Public Safety Modernization Project.Not funding this non-standard hour position would impact the ability to maintain critical regional interoperability communications and increase cybersecurity vulnerabilities in the City's new P25 700Mhz radio system.$32,813 GF (84%)$6,250 NGF (16%)</t>
  </si>
  <si>
    <t>Funding allocated according to a zero-based annual review of hourly funding requirements. Maintain 0.35 FTE Associate Communications Engineer to support the Public Safety Radio System. The Provisional Employee (PCN 31011475) is performing critical tasks that require specialized skill set/knowledge of RF Radio, Frequencies, Mutual Aid, Channel Clearance and Interference mitigation, and assist with implementing new mandatory Federal Encryption standards. This position will help to develop new P25 radio programming with the new digital radio system and new radio hardware/equipment. The General Fund impact of this reduction is $32,813 or 84% of the total cost.</t>
  </si>
  <si>
    <t>200611_1314_Budgeted Personnel Expenditures Savings</t>
  </si>
  <si>
    <t>MAY REVISE_200611_1314_Consolidated System Manual</t>
  </si>
  <si>
    <t>MAY REVISE - Addition of one-time non-personnel expenditures to support a consolidated system manual for the City's wireless infrastructure system. A recent cyber security assessment concluded that the City would benefit from a consolidated system manual that covers the breadth of the current system. This effort will result in a single, consolidated system manual for the system which has been validated through electronic and physical reviews and increased ability for the City to easily identify existing network equipment and reduce the time needed to respond to potentially compromised devices.ND needs to be updated to support this budget adjustment.</t>
  </si>
  <si>
    <t>Consolidated System ManualAddition of one-time non-personnel expenditures to support a consolidated system manual for the City's wireless infrastructure system.</t>
  </si>
  <si>
    <t>Addition of one-time non-personnel expenditures to support a consolidated system manual for the City's wireless infrastructure system.</t>
  </si>
  <si>
    <t>Mission Hills Special Lighting_Fund 200614_171415 EXP</t>
  </si>
  <si>
    <t>Adjustment to reflect revised expenditure projections,</t>
  </si>
  <si>
    <t>200638_9913_Safety Sales Tax</t>
  </si>
  <si>
    <t>Safety Sales Tax revenue calculated at a 4.1% Growth Rate for FY2023. Revenue: $11,512,349 less Debt Service: 1,396,619 equals Public SafetyAllocation: $10,116,180Police Allocation: $5,058,090Fire Allocation: $5,058,090</t>
  </si>
  <si>
    <t>Safety Sales Tax SupportAdjustment to reflect revised revenue and non-personnel expenditures related to safety sales tax support of the Public Safety Services and Debt Services Fund.</t>
  </si>
  <si>
    <t xml:space="preserve">Adjustment to reflect revised revenue and non-personnel expenditures associated with the Public Safety Services &amp;amp; Debt Services Fund. </t>
  </si>
  <si>
    <t>200638_9913_Safety Sales Tax (Feb)</t>
  </si>
  <si>
    <t>Safety Sales Tax revenue calculated at a 4.1% Growth Rate for FY2023. Revenue: $11,594,620 less Debt Service: 1,396,619 equals Public SafetyAllocation: $10,198,451Police Allocation: $5,099,226Fire Allocation: $5,099,226</t>
  </si>
  <si>
    <t>Adjustment to reflect revised revenue and non-personnel expenditures associated with the Public Safety Services &amp;amp; Debt Services Fund.</t>
  </si>
  <si>
    <t>Redevelopment Agency</t>
  </si>
  <si>
    <t>200708_2200_Administration Budget</t>
  </si>
  <si>
    <t>All adjustments are on-going. Adding the amount for the Housing Commission for the new year, Housing Navigation Center +$250k. Miscellaneous Professional/Technical Services expenses decreased by $214,968 due to less estimated overhead cost. City Services Billed expenses increased due to additional charges being made by City EDD. Maintenance/Janitorial, Repair/Maintenance Services and Electric Services increase to match prior year actuals/projections.Approved by Aisha Givens, Business Operations &amp;amp; Support Services, 01/12/2022</t>
  </si>
  <si>
    <t>Administrative SupportAddition of non-personnel expenditures for miscellaneous administrative support.</t>
  </si>
  <si>
    <t>Addition of non-personnel expenditures for miscellaneous administrative support.</t>
  </si>
  <si>
    <t>200708_2200_Project Management</t>
  </si>
  <si>
    <t>Increase associated with management of NOFAs and properties. Approved by Aisha Givens, Business Operations &amp;amp; Support Services, 01/12/2022</t>
  </si>
  <si>
    <t>Project ManagementAddition of non-personnel expenditures to support consulting services, management, and maintenance requirements.</t>
  </si>
  <si>
    <t>Addition of non-personnel expenditures to support consulting services, management, and maintenance requirements.</t>
  </si>
  <si>
    <t>200708_2200_Capital Projects</t>
  </si>
  <si>
    <t>Decrease associated with the completion of the projects:Hilltop &amp;amp; Euclid  (1,644,797)Keeler Court   (1,833,912)The Link   (1,035,000)Trinity Place   (480,000)San Ysidro Senior Village   (500,000)Ivy Senior Apts   (300,000)Little Italy/Cedar &amp;amp; Kettner   (1,200,000)Rehabilitation of Villa Victoria   5,000,000Beyer Blvd Trolley Village   5,000,000Rancho Bernardo Transit Village   5,000,000Ventana al Sur   3,750,000Iris at San Ysidro   3,600,000Low-Income Housing Loan (NTC Homeless)   (5,358)Low-Income Hsg Affordable Hsg Master Plan Implementation   (4,510,238)Low-Income Housing Loan (Non-Program)   (29,185,743)Total Capital Expenditures   (18,345,048)Approved by Aisha Givens, Business Operations &amp;amp; Support Services, 01/12/2022</t>
  </si>
  <si>
    <t>Capital ProjectsReduction of non-personnel expenditures associated with low-income development housing loans.</t>
  </si>
  <si>
    <t>Reduction of non-personnel expenditures associated with low-income development housing loans.</t>
  </si>
  <si>
    <t>May Revise_200708_2200_Net Proceeds of Tailgate Park</t>
  </si>
  <si>
    <t>On April 19, 2022, the City Council voted to approve the sale of the Tailgate Park for development expansion. Pursuant to a compensation agreement with the Affected Taxing Entities (ATEs), including the City, the City is anticipated to receive an estimated share of $5,847,600 from the sale, which is anticipated to close in fiscal year 2023. Additionally, while proceeds from the sale are considered one-time unrestricted general fund property tax revenue, the City Council approved the sale of Tailgate Park with the amendment that the one-time funds be transferred and appropriated into the Low and Moderate Income Housing Asset Fund as part of the Bridge to Housing Program for future affordable housing expenditures consistent with applicable law (R-314077). As such, the increase in property tax will not be allocated for General Fund purposes and will accordingly be transferred to the Bridge to Housing Program.The City's share of $5,847,600 will be appropriated as Property Tax revenue (form ID 54148); then transferred out (form ID 54342) and appropriated into the Low and Moderate Income Housing Asset Fund as part of the Bridge to Housing Program for future affordable housing expenditures consistent with applicable law per R-314077 (form ID 54362).</t>
  </si>
  <si>
    <t>Bridge to Housing Program TransferAddition of one-time non-personnel expenditures and associated revenue for the transfer to the Bridge to Housing program per City Council Resolution 314077.</t>
  </si>
  <si>
    <t>Parking Meter Collection Revenue AdjustmentReduction of parking meter revenue as a result of a loss of 350 parking meter spaces related to the Spaces as Places program allowing dining and other uses in metered spaces.</t>
  </si>
  <si>
    <t>200712_1516_Reduction of PMO Transfer Out</t>
  </si>
  <si>
    <t>Reduction of $2.3M in Transfers to Other Funds as a result of a reduction in Parking Meter Collection revenue due to a loss of 350 parking meter spaces related to the Spaces as Places program, such as outdoor dining, and other long-term COVID related impacts affecting parking meter utilization. This form is tied to form 53432.</t>
  </si>
  <si>
    <t>Reduction of Transfers to Other Funds as a result of a reduction in Parking Meter Collection revenue.</t>
  </si>
  <si>
    <t>May Revision_200712_1516_Reduction PMO Positions</t>
  </si>
  <si>
    <t>Reduction of 2.00 Parking Meter Technicians within Parking Meter Operations Program.  The reduction is to realign operations to core functions of the Department.  Parking Meter Technicians support the installation and maintenance of parking meters citywide.  The Police Department, Parking Enforcement Officers, are responsible for parking citation issuance.  The reduction in Parking Meter Technicians is being offset by the addition of Parking Enforcement Officers in the Police Department, Form 53753.</t>
  </si>
  <si>
    <t>Reduction of 2.00 Parking Meter Technicians within the Parking Meter Operations Program.</t>
  </si>
  <si>
    <t>Reduction of 2.00 Parking Meter Technicians within Parking Meter Operations Program. The reduction is to realign operations to core functions of the Department.</t>
  </si>
  <si>
    <t>Civita_Fund 200714_171415 EXP</t>
  </si>
  <si>
    <t>Kensington Heights_Fund 200717_171415 EXP</t>
  </si>
  <si>
    <t>Kensington Manor_Fund 200718_171415 EXP</t>
  </si>
  <si>
    <t>Kensington Park North_Fund 200719_171415 EXP</t>
  </si>
  <si>
    <t>Talmadge Park North_Fund 200720_171415 EXP</t>
  </si>
  <si>
    <t>Talmadge Park South_Fund 200721_171415 EXP</t>
  </si>
  <si>
    <t>200722_1914_Non Personnel Expenditures Increase</t>
  </si>
  <si>
    <t>This request is for the addition of non personnel expenditures for the Department Body Worn Cameras (BWC) contract. The Body Worn Cameras will help reduce the violent confrontations and complaints against officers and will provide additional documentation of police and public encounters, and are an important tool for collecting evidence and maintaining public trust. Per California Code, Government Code - GOV Section 30061 - 30062 Supplemental Enforcement Services Account (SLESA), in the case of a municipality, the City Council shall appropriate existing and anticipated monies exclusively to fund frontline municipal police services. </t>
  </si>
  <si>
    <t>Body Worn Cameras and Revenue IncreaseAddition of one-time non-personnel expenditures for Body Worn Cameras (BWC) and revenue addition to align revenues with historical actuals.</t>
  </si>
  <si>
    <t>Addition of one time non-personnel expenditures for the Body Worn Cameras.</t>
  </si>
  <si>
    <t>200723_2200_Administration Budget</t>
  </si>
  <si>
    <t>Increase to cover the shortfall in administrative costs associated with the Successor Agency ROPS. And projected increase for EDD City Services Billed.Approved by Aisha Givens, Business Operations &amp;amp; Support Services, 01/12/2022</t>
  </si>
  <si>
    <t>Property Management SupportIncrease of non-personnel expenditures associated with the property management of the Successor Agency properties transferred to the City under the Long-Range Property Management Plan (LRPMP).</t>
  </si>
  <si>
    <t>Increase of non-personnel expenditures associated with the property management of the Successor Agency properties transferred to the City under the Long-Range Property Management Plan (LRPMP).</t>
  </si>
  <si>
    <t>200723_2200_Project Management</t>
  </si>
  <si>
    <t>Projected overall decrease based on prior year usage. Approved by Aisha Givens, Business Operations &amp;amp; Support Services, 01/12/2022</t>
  </si>
  <si>
    <t>May Revise _200723_2200_Sale of Tailgate Park</t>
  </si>
  <si>
    <t>On April 19, 2022, the City Council voted to approve the sale of the Tailgate Park for development expansion. The City accepted the purchase price of $35.1 million and for the funds to be deposited into the Long Range Property Management Fund, which is anticipated to close in fiscal year 2023.The revenue will be appropriated and expended to such funds in accordance with the agreement and the Compensation Agreement Per R-314077. The City's share of $5,847,600 will be appropriated as Property Tax revenue (form ID 54148); then transferred out (form ID 54342) and appropriated into the Low and Moderate Income Housing Asset Fund as part of the Bridge to Housing Program for future affordable housing expenditures consistent with applicable law per R-314077 (form ID 54362).</t>
  </si>
  <si>
    <t xml:space="preserve">Sale of Tailgate ParkIncrease of one-time non-personnel expenditures and associated revenue related to the deposit and appropriation of proceeds from the sale of Tailgate Park per City Council Resolution 314077. </t>
  </si>
  <si>
    <t>Sale of Tailgate ParkIncrease of one-time non-personnel expenditures and associated revenue related to the deposit and appropriation of proceeds from the sale of Tailgate Park per City Council Resolution 314077.</t>
  </si>
  <si>
    <t>200728_1619_Community Plan Update Support</t>
  </si>
  <si>
    <t>This is a one-time Fiscal Year 2023 budget adjustment to increase expenditure appropriations by $1,000,000 (anticipated carry-forward balance) to continue to support the Planning Department's Work Plan comprised of various citywide planning initiatives (e.g. Blueprint SD), community plan updates and environmental planning.</t>
  </si>
  <si>
    <t xml:space="preserve">Community Plan Update Support. Addition of one-time non-personnel expenditures related to the support of Community Plan updates. </t>
  </si>
  <si>
    <t>Addition of one-time non-personnel expenditures related to the support of Community Plan updates budgeted in prior fiscal years.</t>
  </si>
  <si>
    <t>May Revision_200728_1619_1_Revised Revenue &amp; Expenditure</t>
  </si>
  <si>
    <t>This request is to increase the General Plan Maintenance Fund revenue and the corresponding expenditure budget by $260,000. Revised revenue is based on FY22 estimated year end permit application count and the FY23 inflationary adjustment to the GPM Fee rate. The inflationary factor was not known at the time proposed budget adjustments were due in January. These revenue and expenditure adjustments are critical to supporting the department’s FY23 Work Program.</t>
  </si>
  <si>
    <t>Revised Revenue and Expenditure.Adjustment to reflect revised revenue projections and associated non-personnel expense increase.</t>
  </si>
  <si>
    <t>Adjustment to reflect revised revenue projections and associated non-personnel expense increase.</t>
  </si>
  <si>
    <t>Adjustment to RMRA revenue for Fiscal year 2022 due to revised State of California Gas Tax projections.</t>
  </si>
  <si>
    <t>Road Maintenance and Rehabilitation AdjustmentAdjustment to non-personnel expenditures and revenues are due to revised State of California projections.</t>
  </si>
  <si>
    <t>Adjustment to non-personnel expenditures and revenues are due to revised State of California projections.</t>
  </si>
  <si>
    <t>200731_9913_Addition of RMRA Expenditures</t>
  </si>
  <si>
    <t>200812_1419_Reduction of Community Equity Fund</t>
  </si>
  <si>
    <t>The Community Equity Fund expenditure was reduced from $3 million to $1.5 million for the FY23 fiscal year to align with programmatic spending needs. The department is in the process of hiring staff to develop programs and administrate the Community Equity Fund and expects to begin distributing these funds within periods seven and eight of FY23. The remainder of the fund is intended to be distributed in FY24. </t>
  </si>
  <si>
    <t>Revised Community Equity Fund ExpendituresReduction of non-personnel expenditures to align with programmatic needs for Fiscal Year 2023. </t>
  </si>
  <si>
    <t>Adjustment of non-personnel expenditures to reflect Fiscal year 2023 programmatic goals.</t>
  </si>
  <si>
    <t>Adjustment to TransNet AllocationsAdditional non-personnel expenditures and revenues reflect a projected increase in TransNet revenue from SANDAG.</t>
  </si>
  <si>
    <t>Additional non-personnel expenditures and revenues reflect a projected increase in TransNet revenue from SANDAG</t>
  </si>
  <si>
    <t>400169_9913_Addition of TransNet Expenditures</t>
  </si>
  <si>
    <t>Additional non-personnel expenditures and revenues for Congestion Relief (70%) reflects a projected increase in TransNet revenue from SANDAG.  $3,623,177 of Congestion Relief is for CIP projects.</t>
  </si>
  <si>
    <t>400170_9913_Addition of TransNet Expenditures</t>
  </si>
  <si>
    <t>Additional non-personnel expenditures and revenues for Maintenance (30%) reflects a projected increase in TransNet revenue from SANDAG.  $3,700,000 one time is for slurry seal projects from fund balance held at SANDAG.</t>
  </si>
  <si>
    <t>Adjustment to TransNet AllocationsAdditional non-personnel expenditures and revenues reflect a projected increase in TransNet revenue from SANDAG, and one time drawdown from fund balance held at SANDAG</t>
  </si>
  <si>
    <t>Budget adjustment increase to revenue and expenditures based on revised TransNet projections received from SANDAG on April 19, 2022.</t>
  </si>
  <si>
    <t>May Revision_400170_9913_Addition of TransNet Expenditures</t>
  </si>
  <si>
    <t>Adjustment to TransNet AllocationsAdditional non-personnel expenditures and revenues reflect a projected increase in TransNet revenue from SANDAG.&lt;h3&gt;&lt;/h3&gt;</t>
  </si>
  <si>
    <t>Additional non-personnel expenditures and revenues for administrative costs (1%) reflects a projected increase in TransNet revenue from SANDAG</t>
  </si>
  <si>
    <t>400171_9913_Addition of TransNet Expenditures</t>
  </si>
  <si>
    <t>May Revision_400171_9913_Addition of TransNet Expenditures</t>
  </si>
  <si>
    <t>700000_200015_EPM Muni Contracts Budget Reductions</t>
  </si>
  <si>
    <t>Reduction of ongoing EPM Contracts due to various contract closures throughout the division. The ongoing reduction proposed for non -personnel expenditures ($90k) is based on current year projections, FY23 Restructure Redistribution amounts and future year contracts expense forecast. Related Form IDs 51596, 51600 and 51601.</t>
  </si>
  <si>
    <t>Reduction of Non-Personnel ExpendituresReduction of non-personnel expenditures associated with supplies, contracts, and other services.</t>
  </si>
  <si>
    <t>Reduction of non-personnel expenditures due to anticipated savings in overall contracts budget.</t>
  </si>
  <si>
    <t>700000_200015_EPM GIS Positions</t>
  </si>
  <si>
    <t>On going addition of 0.32 FTE GIS Analyst II and 0.32 FTE GIS Analyst III (0.64 FTE). Technical positions needed to perform advanced Geographic Information System analysis.  Existing staff classifications unable to perform highly technical GIS/SAP/IT work. Related Form IDs 51826, 51827 and 51828.</t>
  </si>
  <si>
    <t>Engineering and Program Management SupportAddition of 0.32 Geographic Information Systems Analyst II and 0.32 Geographic Information Systems Analyst III to provide advanced Geographic Information System analysis for the department.</t>
  </si>
  <si>
    <t>Addition of 1.00 Geographic Information Systems Analyst II and 1.00 Geographic Information Systems Analyst III to provide advanced Geographic Information System analysis for the department.</t>
  </si>
  <si>
    <t>DoF_Budget Personnel Expenditure Savings</t>
  </si>
  <si>
    <t>Budgeted Personnel Expenditure Adjustments by PEP team.</t>
  </si>
  <si>
    <t>700000_200016_ Regulatory Requirement - Muni</t>
  </si>
  <si>
    <t>Addition of 0.23 Assistant Deputy Director, 1.00 Supervising Wastewater Pretreatment Inspector, 2.00 Wastewater Pretreatment Inspector III, 0.50 Assistant Chemist, 0.25 Associate Chemist, 0.25 Laboratory Technician and associated non-personnel budget to support regulatory compliance for drinking water, wastewater, Pure Water, Storm Water, Air Quality and Business Optimization. Associated with Form IDs 52098 and 51890. </t>
  </si>
  <si>
    <t>Regulatory Requirements and Preventative Maintenance Addition of 0.23 Assistant Deputy Director, 1.00 Supervising Wastewater Pretreatment Inspector, 2.00 Wastewater Pretreatment Inspector 3, 0.25 Associate Chemist, and 0.23 Assistant Chemist and associated non-personnel expenditures to assist with regulatory requirements and preventative maintenance tasks.</t>
  </si>
  <si>
    <t>Addition of 11.00 FTE positions and associated non-personnel expenditures to assist with regulatory requirements.</t>
  </si>
  <si>
    <t>700000_200013_Customer Success Personnel</t>
  </si>
  <si>
    <t>To serve our customers as they expect, be more resilient to future inquiry volume fluctuations, and fully implement SB 998, additional staff are needed. Add 1.00 Program Coordinator, 1.00 trainer, 1.00 Business Systems Analyst 3, 3.00 Principal Customer Services Representatives, 1.00 Customer Services Supervisor, 5.00 Senior Customer Services Representatives, 5.00 Customer Services Representatives, 1.00 Supervising Field Representative, 3.00 Supervising Management Analysts, 1.00 Senior Management Analyst, and 4.00 Associate Management Analysts.  Associated to Form ID 52588. Customer Success Team; Meet Customer Expectations; Personnel; Ongoing Expenditures</t>
  </si>
  <si>
    <t>Customer Service SuccessAddition of 0.50 Program Coordinator, 1.50 Principal Customer Service Representative, 1.00 Senior Customer Service Representative, 2.50 Customer Services Representative and associated non-personnel expenditures to support the department's customer success efforts.</t>
  </si>
  <si>
    <t>Addition of 13.00 FTE positions to support the department's customer success efforts.</t>
  </si>
  <si>
    <t>700000_200018_Bucketing Crew Main Cleaning Section #2</t>
  </si>
  <si>
    <t>The WWC divisions maintains a wide range of mains and bucketing crew is needed to perform proactive maintenance and clean larger diameter sewage mains to mitigate and prevent sanitary sewer spills. The Bucketing Crew is comprised of 1.0 FTE Equipment Operator I, 2.0 FTE Water Utility Worker, and 1.0 Utility Worker I FTE and is needed to clean large diameter sewage mains and address the backlog with associated equipment. The crew will also focus on lines that run through canyons which are especially challenging to service.</t>
  </si>
  <si>
    <t>Main Cleaning SupportAddition of 1.00 Equipment Operator One, 2.00 Water Utility Worker, and 1.00 Utility Worker One and one-time non-personnel expenditures to assist with the Main Cleaning section.</t>
  </si>
  <si>
    <t>Addition of 4.00 FTE positions and one-time non-personnel expenditures to perform proactive maintenance and main cleaning. </t>
  </si>
  <si>
    <t>700000_200018 Manhole Inspection Crew #3</t>
  </si>
  <si>
    <t>Manhole Crew will address manhole backlog and implement regular manhole inspections to mitigate manhole spills due to roots in the manholes preventing damage to property. Request over two years for 2.0 Water Utility Worker and 2.0 Utility Worker positions and a one-time request for two (2) Trucks to support the Manhole Crew in the Right of Way Section.Half of the request is included in FY 2023</t>
  </si>
  <si>
    <t>Manhole Inspection Support Addition of 1.00 Water Utility Worker and 1.00 Utility Worker I and one-time non-personnel expenditures to support the Manhole Crew in the Right of Way section.</t>
  </si>
  <si>
    <t>Addition of 1.00 Water Utility Worker and 1.00 Utility Worker I and one-time non-personnel expenditures to support the Manhole Crew in the Right of Way section.</t>
  </si>
  <si>
    <t>700000_200018 CCTV Crew Non-Right Away #4</t>
  </si>
  <si>
    <t>Additional CCTV crew will allow the WWC division to conduct quality control checks on televised pipes and perform additional televising functions to monitor hard to reach areas in the Non-Right of Way to mitigate/prevent sanitary sewer spills. Two year request for Request for CCTV Crew for Non-Right of Way Section of 3.0 Water Utility Supervisors, 3.0 Water Utility Workers and 3.0 Utility Workers and a one time request to purchase three (3) Televising Sprinter Vans and three (3) Trucks.</t>
  </si>
  <si>
    <t>Sewer Surveillance SupportAddition of 1.00 Water Utility Supervisor, 1.00 Water Utility Worker, and 1.00 Utility Worker and one-time non-personnel expenditure to create a Sewer Line closed-circuit television crew to mitigate and prevent sanitary sewer spills.</t>
  </si>
  <si>
    <t>Addition of 1.00 Water Utility Supervisor, 1.00 Water Utility Worker, and 1.00 Utility Worker I and one-time non-personnel expenditures to create a dedicated Sewer Line CCTV Crew. The crew will conduct quality control checks, surveil hard to reach areas, and mitigate and prevent sanitary sewer spills.</t>
  </si>
  <si>
    <t>700000_200018 Utility Trucks with Crane # 7</t>
  </si>
  <si>
    <t>The pump station section maintains 74 municipal sewer pump stations and assigned staff perform a wide range of repairs requiring utility trucks with cranes for hard to reach areas. These three trucks are not currently available to the section which impacts staff's ability to perform needed repairs and perform proactive preventative maintenance to the sewer pump stations and mitigate potential sewer spills. The trucks ¾ Ton Heavy Duty Utility Body Crew Cab 4x4 w/Diesel Engine and Heavy Duty Transmission Power Inverters, Full Safety Work Light Package, 3 Ton Remote Operation Crane w/Stabilizers. Trucks to be equipped w/Power Vacuum System for Pipeline Vault De-watering. These vehicles are needed for many uses, but mainly for the removal and installation of heavy system components such as pumps, motors, valves, etc.</t>
  </si>
  <si>
    <t>Pump Station Operations SupportAddition of non-personnel expenditures for three trucks with cranes and gas detection systems to support operations.</t>
  </si>
  <si>
    <t>Addition of one-time non-personnel expenditures to procure three trucks with cranes to facilitate repairs of large equipment at sewer pump stations. </t>
  </si>
  <si>
    <t>700000_200013_Discretionary Software</t>
  </si>
  <si>
    <t>Addition of expenditures for Lexis Nexis, a research and analytics software solution, and ScreenSteps, a knowledge base software solution.</t>
  </si>
  <si>
    <t>Addition of non-personnel expenditures for software to support customer service.</t>
  </si>
  <si>
    <t>700000_200013_Proposed NPE Reductions</t>
  </si>
  <si>
    <t>Gross reduction of $127,000 in Supplies category, $3,492,000 in Contracts category, $40,987 in Energy and Utilities category, and $20,000 in Other Expenses category.Related form: 52748</t>
  </si>
  <si>
    <t>Reduction of non-personnel expenditures due to historical savings.</t>
  </si>
  <si>
    <t>700000_200013_Proposed PE Reductions</t>
  </si>
  <si>
    <t>Gross reduction of $100,000 in overtime. ($65,000 700000 and $35,000 700011)Related form: 52745</t>
  </si>
  <si>
    <t>Reduction of Personnel ExpendituresReduction of personnel expenditures associated with overtime.</t>
  </si>
  <si>
    <t>Reduction of personnel expenditures related to overtime due to historical savings.</t>
  </si>
  <si>
    <t>700000_200018 Request for Hourly Laborer Positions</t>
  </si>
  <si>
    <t>Request for 2.0 FTE Laborer Hourly Positions to assist with sewer operations and maintain current service levels.</t>
  </si>
  <si>
    <t>Addition of 2.00 Laborer - Hourly to assist sewer operations with maintaining current service levels. </t>
  </si>
  <si>
    <t>700000_200025 Addition of 12  Field Representatives and NPE</t>
  </si>
  <si>
    <t>Addition of 12.00 FTE (12.00 Field Representatives) and related vehicles to support the Field Services Operations section of the Water Meter Services Division.  This request is needed to budget 8.00 supplemental Field Representatives created in Fiscal Year 2022, and to add 4.00 Field Representatives to the Service Shut off and Restoration section.</t>
  </si>
  <si>
    <t>Water Meter SupportAddition of 3.60 Field Representatives and one-time non-personnel expenditure to support critical operational needs.</t>
  </si>
  <si>
    <t>Addition of 12.00 FTE positions and  one-time non-personnel expenditures to support Water Meter Services critical operational needs.</t>
  </si>
  <si>
    <t>700000_200011_ Finance Assistant Deputy Director</t>
  </si>
  <si>
    <t>Request for 0.20 FTE Assistant Deputy Director to the muni fund to oversee Sewer Utility Finances, including interagency billing/auditing, and the Pure Water Capital Project. The Finance Division of the Public Utilities Department oversees an operating budget of $1.6 billion and a $1.2 billion CIP program. The division currently has one deputy director and two program managers. One program manager oversees the departments central budget functions for O&amp;amp;M and Capital budgeting, as well as the account payable function. The other program manager oversees rate development, interagency billing, grants/loans and cost allocation/Metro Joint Powers Agreement (JPA) Audit. The responsibilities of the rates program manager have grown considerably with the recent cost of service processes, re-negations of the agreement with the Metro JPA, and the financing of the City's Pure Water and baseline CIP program. This has made the job incredibly hard to recruit for on a permanent basis. The proposed Assistant Deputy Director Position will allow for the interagency billing and the cost allocations function of the rate section director report to the assistant Deputy Director and give capacity to both the Deputy Director and Program Managers to focus on long-term improvements processes and procedures to better operate as a One Water organization.  &lt;a&gt;Reference forms: 53251, 53252, and 53253.&lt;/a&gt;</t>
  </si>
  <si>
    <t>Sewer Utility Finance Support     Addition of 0.20 Assistant Deputy Director to oversee Sewer Utility Finances, including interagency billing and auditing and the Pure Water Capital Project.</t>
  </si>
  <si>
    <t>Addition of 1.00 Assistant Deputy Director to oversee Sewer Utility Finances, including interagency billing and auditing and the Pure Water Capital Project.</t>
  </si>
  <si>
    <t>700000_200011_ EAM Financial Support</t>
  </si>
  <si>
    <t>Addition of 0.20 FTE Program Manager to the muni fund to review existing financial implementations of the Department's EAM System and prepare a plan for enhancements and changes moving forward. Public Utilities was a pilot user for the EAM system and continues to be an active participant in most aspects of the program. Based on several years of using the system, multiple items have been flagged that require additional evaluation based on either unanticipated consequence of design or poor operational execution of the existing system. These issues partially stem from a fundamental lack of knowledge in the department on key questions related to Public Utilities’ implementation of the EAM system. Obtaining answers to these questions requires a significant time investment and requires an advanced knowledge of SAP, accounting, capital assets and City operations to holistically address the problems. Additionally, any lessons learned and system corrections made as a result of this effort need to be applied to both existing and future EAM-utilizing departments, if the city is going to continue to invest in the system and utilize it in ongoing asset management decisions. As the one of the early department users, with complex accounting, reporting and operational needs, the Public Utilities Department must take a leading role in addressing the current problems with the system. Reference forms: 53254, 53255 and 53256.</t>
  </si>
  <si>
    <t>Enterprise Asset Management System SupportAddition of 0.20 Program Manager to review existing financial implementations of the Department's Enterprise Asset Management system and prepare a plan for enhancements.</t>
  </si>
  <si>
    <t>Addition of 1.00 Program Manager to review existing financial implementations of the Department's Enterprise Asset Management system and prepare a plan for enhancements.</t>
  </si>
  <si>
    <t>700000_200013_Addition of 2 vehicles for Customer Advocacy</t>
  </si>
  <si>
    <t>Addition of 2 total vehicles (50% 700000 and 50% 700011) for the Customer Advocacy Team.</t>
  </si>
  <si>
    <t>Addition of non-personnel expenditures for two vehicles for the Customer Advocacy Team.</t>
  </si>
  <si>
    <t>700000_200019_Pump Station Gas Detection System</t>
  </si>
  <si>
    <t>Addition of $200,000 for the Pump Stations Gas Detection System.</t>
  </si>
  <si>
    <t>Addition of non-personnel expenditures for the replacement of gas detection systems at various pump stations.</t>
  </si>
  <si>
    <t>700000_200000_Assistant to Water Director</t>
  </si>
  <si>
    <t>The Assistant to the Department Director for the Public Utilities Department would report to the Public Utilities Director and be responsible for coordinating and executing special projects that promote customer service, help the department operate under a one-water view, coordinate the department’s response to city wide processes and supports the general success of the Public Utilities Department. The ideal candidate would have a  good understanding of the departments structure and function, city policy and procedures and have the ability to successfully manage cross-divisional initiatives. Associated to Form IDs 53714 and 53715.</t>
  </si>
  <si>
    <t>Public Utilities Department Assistant to Director Addition of 0.23 Assistant to the Director to oversee the coordination and execution of special projects that promote customer service, coordinate department's response to city wide processes, and supports the general success of the department.</t>
  </si>
  <si>
    <t>Addition of 1.00 Assistant to the Director for the Public Utilities Department. </t>
  </si>
  <si>
    <t>700000_2000_Prop B Transition Costs</t>
  </si>
  <si>
    <t>Proposition B Transition Costs Addition of one-time expenditures associated with the transition costs of Post Proposition B employees into the Pension System. </t>
  </si>
  <si>
    <t>May Revise_700000_200013_Customer Success Personnel</t>
  </si>
  <si>
    <t>Per Personnel the Business Systems Analyst 3 requested by Customer Support should instead be an unclassified position. This adjustments updates the positions classification. Related forms 54190, 52502 and 52588.</t>
  </si>
  <si>
    <t>Addition of 1.00 FTE positions to support the department's customer success efforts.</t>
  </si>
  <si>
    <t>May Revision_700000_2000_Prop B Transition Costs</t>
  </si>
  <si>
    <t>Addition of one-time expenditures associated with the transition costs of Post Prop B employees into the Pension System. </t>
  </si>
  <si>
    <t>700001_200015_EPM Metro Contracts Budget Reductions</t>
  </si>
  <si>
    <t>Reduction of on-going Engineering &amp;amp; Program Management Contracts Budget  due to various contract closures and anticipated savings throughout the division. The ongoing reduction proposed for non -personnel expenditures ($530,500) is based on current year projections, prior year actuals, FY23 Restructure Redistribution amounts and future year contracts expense forecast. Related Form IDs 51596, 51600 and 51601.</t>
  </si>
  <si>
    <t>Contracts ReductionReduction of non-personnel expenditures due to anticipated savings in overall contracts budget.</t>
  </si>
  <si>
    <t>Reduction of non-personnel expenditures due to anticipated savings in overall contracts budget.</t>
  </si>
  <si>
    <t>700001_200015_EPM GIS Positions</t>
  </si>
  <si>
    <t>On going addition of 0.22 FTE GIS Analyst II and 0.22 FTE GIS Analyst III (0.44 FTE). Technical positions needed to perform advanced Geographic Information System  analysis.  Existing staff classifications unable to perform highly technical GIS/SAP/IT work.  Related Form IDs 51826, 51827 and 51828.</t>
  </si>
  <si>
    <t>Engineering and Program Management SupportAddition of 0.22 Geographic Information Systems Analyst II and 0.22 Geographic Information Systems Analyst III to provide advanced Geographic Information System analysis for the department.</t>
  </si>
  <si>
    <t>700001_2000_DOF Adjustment to Pay In-Lieu</t>
  </si>
  <si>
    <t>700001_200016_Regulatory Requirement Metro</t>
  </si>
  <si>
    <t>Addition of 0.52 Assistant Deputy Director, 0.50 Assistant Chemists, 0.25 Associate Chemist, 0.25 Laboratory Technicians and associated non-personnel budget to support regulatory compliance for drinking water, wastewater, Pure Water, Storm Water, Air Quality and Business Optimization. Associated with Form IDs 52098 and 52001. </t>
  </si>
  <si>
    <t>Regulatory Requirements and Preventative MaintenanceAddition of 6.29 FTE positions and associated non-personnel expenditures to assist with regulatory requirements and preventative maintenance tasks.</t>
  </si>
  <si>
    <t>Addition of 11.00 FTE positions and associated non-personnel expenditures to assist with regulatory requirements.</t>
  </si>
  <si>
    <t>700001_200017_PWM Increase in Contracts</t>
  </si>
  <si>
    <t>Addition of contractual non-personnel budget for the planning and Pre-Design of Pure Water Phase 2. This is the companion to Form ID #52039.</t>
  </si>
  <si>
    <t>Pure Water Phase 2Addition of 0.38 Associate Civil Engineer and non-personnel expenditures for the planning, pre-Design, and management of Pure Water Phase 2.</t>
  </si>
  <si>
    <t>Addition of non-personnel expenditures for the planning and pre-Design of Pure Water Phase 2.</t>
  </si>
  <si>
    <t>700001_200017_PWM Increase in Positions</t>
  </si>
  <si>
    <t>Increase in PositionsThis expense will allow the ramp up for the Pure Water Phase 2.  This is the companion to Form ID #52042.</t>
  </si>
  <si>
    <t>Addition of 1.00 Associate Civil Engineer to manage Pure Water Phase 2.</t>
  </si>
  <si>
    <t>700001_200019_Deferred Maintenance for Treatment Facilities</t>
  </si>
  <si>
    <t>Requesting one-time non-personnel expenditures in the amount of $2.3M for deferred Maintenance.Addition of one-time non-personnel budget for deferred maintenance to monitor the cliff erosion near the PLWWTP.</t>
  </si>
  <si>
    <t>Treatment Facilities MaintenanceAddition of one-time non-personnel expenditures to support deferred maintenance.</t>
  </si>
  <si>
    <t>Addition of one-time non-personnel expenditures to support deferred maintenance.</t>
  </si>
  <si>
    <t>700001_200019_FY22 Supplemental FTE Adds</t>
  </si>
  <si>
    <t>Adding FY22 supplemental positions 31019002, 31019050, 31019075, 31019100 and 31018976.  1.0 Plant Tech Supervisor:   One full time position to plan, schedule, assign, and participate in the work of skilled subordinate staff who will troubleshoot, overhaul, and repair mechanical and conveyance systems at wastewater treatment plants.  2.0 Power Plant Operators to maintain operational sustainability and regulatory compliance at various wastewater facilities through maintenance, overhaul, repairs and installation of engines, generators, and ancillary equipment.1.0 Pump Station Operators Supervisor  to plan, assign, and supervise work of staff who operate, inspect and clean pumps, motors, and other critical equipment at the pump stations. 1.0 Process Control Supervisor will supervise, lead, participate, and oversee the Electrical and Instrumentation work unit that’s responsible for the inspection, maintenance, repair and replacement of all electrical and instrumentation components at the wastewater treatment plants.</t>
  </si>
  <si>
    <t>Addition of 5.00 FTE positions to support regulatory requirements and preventative maintenance tasks at various pump stations and wastewater facilities.</t>
  </si>
  <si>
    <t>700001_200019_North City Expansion Materials and Staff</t>
  </si>
  <si>
    <t>Addition of ongoing expenditures of $200,000 for the  North City Water Reclamation Plant as it is taking over the costs related to supplies, chemicals and uniforms used at the Demonstration Pure Water Facility which was previously paid for by the Pure Water Project. Operations staff must be onsite 24/7 to ensure all systems run properly, and any alarms can be immediately addressed.Related form 53699</t>
  </si>
  <si>
    <t>North City Water Reclamation Plant ExpansionAddition of 2.00 Senior Wastewater Plant Operators and 3.00 Wastewater Plant Operators and non-personnel expenditures to assist with the plant expansion and maintenance efforts.</t>
  </si>
  <si>
    <t>Addition of 5.00 FTE and and non-personnel expenditures to assist with the expansion repairs and maintenance of the North City Water Reclamation Plant.</t>
  </si>
  <si>
    <t>700001_200019_Energy Facility and Program</t>
  </si>
  <si>
    <t>Addition of 1.00 Power Plant Superintendent to support the Gas Utilization Facility/ Energy Production groups.</t>
  </si>
  <si>
    <t>Energy Production ProgramAddition of 1.00 Power Plant Superintendent to manage the Energy Production Program.</t>
  </si>
  <si>
    <t>Addition of 1.00 Power Plant Superintendent to manage the Energy Production Program.</t>
  </si>
  <si>
    <t>700001_200021_WDD-RW Eng-Section Hourly Positions</t>
  </si>
  <si>
    <t>Maintain of 1.5 Hourly Management Intern and .5 Hourly Student Engineer for Water Distribution Engineering Section. Assist with researching engineering plans, conducting field investigations, utilizing GIS applications in support of the Water Distribution Engineering Team.</t>
  </si>
  <si>
    <t>Maintain of 1.50 Management Intern - Hourly and .50 Student Engineer - Hourly to support research, field investigations, and utilization of geographic information systems applications for the Water Distribution Engineering section. </t>
  </si>
  <si>
    <t>700001_200011_ Finance Assistant Deputy Director</t>
  </si>
  <si>
    <t>Request for 0.35 FTE Assistant Deputy Director to the metro fund to oversee Sewer Utility Finances, including interagency billing/auditing, and the Pure Water Capital Project. The Finance Division of the Public Utilities Department oversees an operating budget of $1.6 billion and a $1.2 billion CIP program. The division currently has one deputy director and two program managers. One program manager oversees the departments central budget functions for O&amp;amp;M and Capital budgeting, as well as the account payable function. The other program manager oversees rate development, interagency billing, grants/loans and cost allocation/Metro Joint Powers Agreement (JPA) Audit. The responsibilities of the rates program manager have grown considerably with the recent cost of service processes, re-negations of the agreement with the Metro JPA, and the financing of the City's Pure Water and baseline CIP program. This has made the job incredibly hard to recruit for on a permanent basis. The proposed Assistant Deputy Director Position will allow for the interagency billing and the cost allocations function of the rate section director report to the assistant Deputy Director and give capacity to both the Deputy Director and Program Managers to focus on long-term improvements processes and procedures to better operate as a One Water organization.  &lt;a&gt;Reference forms: 53251, 53252, and 53253.&lt;/a&gt;</t>
  </si>
  <si>
    <t>Sewer Utility Finance SupportAddition of 0.35 Assistant Deputy Director to oversee Sewer Utility Finances, including interagency billing and auditing and the Pure Water Capital Project.</t>
  </si>
  <si>
    <t>Addition of 1.00 Assistant Deputy Director to oversee Sewer Utility Finances, including interagency billing and auditing and the Pure Water Capital Project.</t>
  </si>
  <si>
    <t>700001_200011_ EAM Financial Support</t>
  </si>
  <si>
    <t>Addition of 0.35 FTE Program Manager to the metro fund to review existing financial implementations of the Department's EAM System and prepare a plan for enhancements and changes moving forward. Public Utilities was a pilot user for the EAM system and continues to be an active participant in most aspects of the program. Based on several years of using the system, multiple items have been flagged that require additional evaluation based on either unanticipated consequence of design or poor operational execution of the existing system. These issues partially stem from a fundamental lack of knowledge in the department on key questions related to Public Utilities’ implementation of the EAM system. Obtaining answers to these questions requires a significant time investment and requires an advanced knowledge of SAP, accounting, capital assets and City operations to holistically address the problems. Additionally, any lessons learned and system corrections made as a result of this effort need to be applied to both existing and future EAM-utilizing departments, if the city is going to continue to invest in the system and utilize it in ongoing asset management decisions. As the one of the early department users, with complex accounting, reporting and operational needs, the Public Utilities Department must take a leading role in addressing the current problems with the system. Reference forms: 53254, 53255 and 53256.</t>
  </si>
  <si>
    <t>Enterprise Asset Management System SupportAddition of 0.35 Program Manager to review existing financial implementations of the Department's Enterprise Asset Management system and prepare a plan for enhancements.</t>
  </si>
  <si>
    <t>700001_200025 Addition of 1.00 Assistant Civil Engineer</t>
  </si>
  <si>
    <t>Addition of 1.00 FTE (1.00 Assistant Civil Engineer) to support the Cross Connection Control Specialist Control Program of Water Meter Services. Associated with Form ID 53293.</t>
  </si>
  <si>
    <t>Service Connections SupportAddition of 0.36 Assistant Civil Engineer to serve as a second-level supervisor to ensure proper service protection and service connections for domestic, irrigation, fire suppression, and recycled water services.</t>
  </si>
  <si>
    <t>Addition of 1.00 Assistant Civil Engineer to serve as a second-level supervisor to ensure proper service protection and service connections for domestic, irrigation, fire suppression, and recycled water services.</t>
  </si>
  <si>
    <t>700001_200000_Assistant to Water Director</t>
  </si>
  <si>
    <t>The Assistant to the Department Director for the Public Utilities Department would report to the Public Utilities Director and be responsible for coordinating and executing special projects that promote customer service, help the department operate under a one-water view, coordinate the department’s response to city wide processes and supports the general success of the Public Utilities Department. The ideal candidate would have a  good understanding of the departments structure and function, city policy and procedures and have the ability to successfully manage cross-divisional initiatives. Associated to From IDs 53713 and 53715.</t>
  </si>
  <si>
    <t>Public Utilities Department Assistant to Director Addition of 0.30 Assistant to the Director to oversee the coordination and execution of special projects that promote customer service, coordinate department's response to city wide processes, and support the general success of the department.</t>
  </si>
  <si>
    <t>700001_2000_Prop B Transition Costs</t>
  </si>
  <si>
    <t>May Revise_700001_200017_PWM Increase in Positions</t>
  </si>
  <si>
    <t>Metro JPA approved moving general Pure Water Phase 2 costs from the 50/50 assumed split to 62/38 (Water, Wastewater) based on actual information from the Pure Water projects. Related forms 54192, 52040 and 52042.</t>
  </si>
  <si>
    <t>May Revision_700001_2000_Prop B Transition Costs</t>
  </si>
  <si>
    <t>700011_200015_EPM Water Contracts Budget Reductions</t>
  </si>
  <si>
    <t>Reduction of ongoing Engineering &amp;amp; Program Management Contracts Budget due to various contract closures and anticipated savings throughout the division. The ongoing reduction proposed for non -personnel expenditures ($1,863,800) is based on current year projections, prior year actuals, FY23 Restructure Redistribution amounts and future year contracts expense forecast.  Related Form IDs 51596, 51600 and 51601.</t>
  </si>
  <si>
    <t>700011_200020_Raw Water Construction Vehicle Adds</t>
  </si>
  <si>
    <t>Addition of non- personnel expenditures to purchase of  crew truck outfitted at approx. $160k.  The division added a crew in FY20 that requires a vehicle, but did not receive budget for the vehicle.  The division has been renting a vehicle from Herc to compensate.  The annual rental fees for this vehicles is approximately $40K per year. If we continue to rent  for four additional years we would have paid the same price for a new vehicle.   </t>
  </si>
  <si>
    <t>Water Production SupportAddition of 15.00 FTE positions and related non-personnel expenditures for regulatory requirements and maintenance for various treatment plants.</t>
  </si>
  <si>
    <t>Raw Water Construction VehicleAddition of one-time non-personnel expenditure to purchase a crew truck to reduce annual vehicle rental fees. </t>
  </si>
  <si>
    <t>700011_200020_WPD Professional Services RW</t>
  </si>
  <si>
    <t>Addition of non-personnel expenditures for professional services. PUD spends over $240 million annually to purchase water; these costs are offset by the use of local water resources.  There is a need to modernize our software for tracking raw water assets, predicting local water availability, and optimizing local water usage to offset ratepayer costs to purchase water.  WIll replace over 30 existing spreadsheets used  to track reservoirs levels, optimize formulas for runoff and evaporation and mass balance calculations, and link operations related to water supply from the Water Authority’s Aqueduct and surface water reservoirs to City’s water treatment plants, including imported water and interagency transfers. </t>
  </si>
  <si>
    <t>Addition of one-time non-personnel expenditure for software upgrade to allow for effective tracking raw water assets, predicting local water availability, and optimizing local water usage.</t>
  </si>
  <si>
    <t>700011_200020_WPD Position Adds</t>
  </si>
  <si>
    <t>1.0 SR Plant Tech Supervisor-To supervise the Otay WTP Maintenance Team to assure DDW regulatory compliance, in line with Miramar and Alvarado WTPs.6.0 SR Water Plant Operator- Lead Water Treatment Plant Operators on swing and grave shifts.1.0 Program Manager- To manage Lakes and Raw Water 65 staff members headquartered at San Vicente Yard. 1.0 Planner Scheduler-To create dams and reservoirs asset inventory and maintenance plan in EAM.1.0 Plant Tech 1- Position to create raw water plant tech crew to maintain mechanical equipment constructed in past ten years at San Vicente Dam, Lake Hodges Oxygenation System, Lakeside Valve Station, raw water pump stations and production wells.1.0 Plant Tech 2-Position to create raw water plant tech crew to maintain mechanical equipment constructed in past ten years at San Vicente Dam, Lake Hodges Oxygenation System, Lakeside Valve Station, raw water pump stations and production wells.1.0-Plant Tech 3-Position to create raw water plant tech crew to maintain mechanical equipment constructed in past ten years at San Vicente Dam, Lake Hodges Oxygenation System, Lakeside Valve Station, raw water pump stations and production wells.1.0 GIS Analyst-Hire GIS Analyst to support the Raw Water section for Water Production Division  To use existing GIS data and as-builds to create maps of raw water facilities, access roads, easements, and pathways for work crews to maintain and environmental clearance. 1.0 GIS Analyst-Hire GIS Analyst to support the Raw Water section for Water Production Division  To use existing GIS data and as-builds to create maps of raw water facilities, access roads, easements, and pathways for work crews to maintain and environmental clearance.1.0 SR. Water Res Specialist-To manage hydrography of water supplies to assure proper allocation of water rights and adherence to inter agency agreements financial stipulations.1.0 SR. Water Operation Supervisor- This position will be responsible for coordinating with Pure Water Engineering, Operations, and Construction on wastewater/water system performance issues, performing regulatory reporting related to the new permit /Title 22 report for Indirect Potable Reuse at Miramar, and ensuring continued plant performance during the construction process.  This position will also oversee and coordinate Partnership for Safe Water reporting for all three treatment plants.    </t>
  </si>
  <si>
    <t>Addition of 15.00 FTE positions for regulatory requirements and maintenance for various treatment plants and to support Raw Water section.</t>
  </si>
  <si>
    <t>700011_200020_WPD Water Treatment Plant Maint Projects</t>
  </si>
  <si>
    <t>Additional funding is needed  for contractual services to perform the following maintenance projects at the ALV (Alvarado) WTP: Filter Media; Chlorinator; and  re-pipe of OSA tubing.  Additional funding is needed  for contractual services to perform the following maintenance projects at the ALV WTP: Chlorine System; replacment roof ventilation system; overhaul generator system; heat ex-changer replacement; insatall VFD for Lake Murray pumps. Additional funding is needed for contractual services to perform the following maintenance projects at the Miramar Water Treatment Plant; chlorine overhaul; ozone maintenance; and basin overhaul.  Additional funding is needed  for contractual services to perform the following maintenance projects at the Miramar WTP: Bulk Tank; Ozone Catalyst, 12 inch pipe repair. Additional funding is needed  for contractual services to perform the following maintenance projects at the Otay WTP: overhaul pumps and motors, replace aging actuators; slice gate assembly repair.  Additional funding is needed  for an asset at the OWTP. A post chemical mixer will ensure chemicals are mixed properly with the required water. </t>
  </si>
  <si>
    <t>Treatment Plants MaintenanceAddition of non-personnel expenditures to perform maintenance at the Alvarado, Otay, and Miramar treatment plants.</t>
  </si>
  <si>
    <t>Addition of non-personnel expenditures to perform maintenance at multiple treatment plants.</t>
  </si>
  <si>
    <t>700011_200020_WPD Raw Water Dam Maint (DSOD)</t>
  </si>
  <si>
    <t>Additional non-personnel contractual budget. The Division of Safety of Dams (DSOD) requested the City seal the horizontal joint at the juncture of the inclined and vertical arches to control seepage through the Murray dam. The sealant also helps prevent vegetation from taking root in the joints. The joint sealant needs to be regularly applied.   The additional funding is needed to ensure that we continue to meet State and Federal Regulations. Additional funding is needed for contractual services to be performed on the following Raw Water projects; El Cap Outlet Tower Repair; Murray Outlet Repair; Otay Spillage Deck repair; Savage Dam pathing repair; Sutherland pathing repair; Hodges Oxygenation; install DWR sensors at various reservoirs; Hodges stream gauge repair; Hodges road/storm drain repair; reservoir Bathymetric Surveys; Black Mtn access stairs install; Barrett grading improvements to improve discharge; diving contract inspect speece cone for Hodges; replace land pan at reservoirs; Hodges access road repair; San V Upstream coating and Cathodic improvements (removal of trash rack); replace old and deteriorated raw water valves.  Additonal fudning is needed for contractuaral services to be performed on the following DSOD projects: seal cracks and remove vegetation at Morena Dam Spillway; Hodges Dam near term and spillway repairs; El Capitan dam near term spillway repairs; Barrett Spillway repair; Murray Dam repairs seal horizontal joints at arches; piezometer replacment to improve the health of damn reports. </t>
  </si>
  <si>
    <t>Dam MaintenanceAddition of non-personnel expenditures for dam maintenance, existing projects and to comply with the Division of Safety of Dams' request.</t>
  </si>
  <si>
    <t>Additional non-personnel expenditures for dam maintenance for existing projects and to comply with the Division of Safety of Dams' request.</t>
  </si>
  <si>
    <t>700011_200020_WPD Reservoir Equipment (Core)</t>
  </si>
  <si>
    <t>Additional non-personnel funding is needed for 3 work boats for reservoir maintenance and the monitoring reservoir core section.</t>
  </si>
  <si>
    <t>Reservoir EquipmentAddition of non-personnel expenditures to purchase three work boats for reservoir maintenance and monitoring. </t>
  </si>
  <si>
    <t>Addition of non-personnel expenditures to purchase three work boats for reservoir maintenance and monitoring. </t>
  </si>
  <si>
    <t>700011_200015_EPM GIS Positions</t>
  </si>
  <si>
    <t>On going addition of 0.46 FTE GIS Analyst II and 0.46 FTE GIS Analyst III (.92 FTE). Technical positions needed to perform advanced Geographic Information System analysis.  Existing staff classifications unable to perform highly technical GIS/SAP/IT work.  Related Form IDs 51826, 51827 and 51828.</t>
  </si>
  <si>
    <t>Engineering and Program Management SupportAddition of 0.46 Geographic Information Systems Analyst 2 and 0.46 Geographic Information Systems Analyst 3 to provide advanced Geographic Information System analysis for the department.</t>
  </si>
  <si>
    <t>700011_200020_WPD Inflation Sante Fe Depot Increase</t>
  </si>
  <si>
    <t>Addition of non-personnel expenditures budget for inflation. San Dieguito River Park is the independent local government agency authorized by its member agencies (the County of SD, and the city's of San Diego, Del Mar, Escondido, Poway and Solana Beach) to create a greenway and natural open space park in the River Valley.  </t>
  </si>
  <si>
    <t>Santa Fe Depot IncreasesAddition of non-personnel expenditures for increased contractual services to the Santa Fe Depot.</t>
  </si>
  <si>
    <t>Addition of non-personnel expenditures for increased contractual services to the Sante Fe Depot.</t>
  </si>
  <si>
    <t>700011_200017_PWM Increase in Contracts</t>
  </si>
  <si>
    <t>Addition of contractual non-personnel budget for the planning and Pre-Design of Pure Water Phase 2. This is the companion to Form ID #52031.</t>
  </si>
  <si>
    <t>Pure Water Phase 2Addition of 0.62 Associate Civil Engineer and non-personnel expenditures for the planning, pre-Design, and management of Pure Water Phase 2.</t>
  </si>
  <si>
    <t>700011_200017_PWM Increase in Positions</t>
  </si>
  <si>
    <t>Increase in PositionsThis expense will allow the ramp up for the Pure Water Phase 2. This is the companion to Form ID #52040.</t>
  </si>
  <si>
    <t>700011_200016_Regulatory Requirements- Water</t>
  </si>
  <si>
    <t>Addition of 0.25 Assistant Deputy Director, 2.00 Assistant Chemists, 1.50 Associate Chemist, 1.50 Laboratory Technicians and associated non-personnel budget to support regulatory compliance for drinking water, wastewater, Pure Water, Storm Water, Air Quality and Business Optimization. Associated with Form IDs 52098 and 52001.</t>
  </si>
  <si>
    <t>Regulatory Requirements and Preventative MaintenanceAddition of 7.00 FTE positions and associated non-personnel expenditures to assist with regulatory requirements and preventative maintenance tasks.</t>
  </si>
  <si>
    <t>700011_200013_Customer Success Personnel</t>
  </si>
  <si>
    <t>To serve our customers as they expect, be more resilient to future inquiry volume fluctuations, and fully implement SB 998, additional staff are needed. Add 1.00 Principal Water Resources Specialist, 1.00 Program Coordinator, 1.00 trainer, 1.00 Business Systems Analyst 3, 3.00 Principal Customer Services Representatives, 1.00 Customer Services Supervisor, 5.00 Senior Customer Services Representatives, 5.00 Customer Services Representatives, 1.00 Supervising Field Representative, 3.00 Supervising Management Analysts, 1.00 Senior Management Analyst, and 4.00 Associate Management Analysts. Associated with Form ID 52502. Customer Success Team; Meet Customer Expectations; Personnel; Ongoing Expenditures</t>
  </si>
  <si>
    <t>Customer Service SuccessAddition of 7.50 FTE positions and associated non-personnel expenditures to support the department's customer success efforts.</t>
  </si>
  <si>
    <t>700011_200024_PWO Increase in Positions (P1)</t>
  </si>
  <si>
    <t>&lt;h3&gt;This expense will cover the anticipated O and M Staff to operate and maintain the North City Pure Water Facility.&lt;/h3&gt;Combined form: 52604</t>
  </si>
  <si>
    <t>Pure Water Operations SupportAddition of 19.00 FTE positions to operate and maintain Pure Water facilities.</t>
  </si>
  <si>
    <t>Addition of 19.00 FTE positions to operate and maintain Pure Water facilities.</t>
  </si>
  <si>
    <t>700011_200024_PWO Increase in Positions (P2)</t>
  </si>
  <si>
    <t>&lt;h3&gt;This expense will cover the anticipated cost for maintenance staff to maintain the facilities. &lt;/h3&gt;Combined form: 52603</t>
  </si>
  <si>
    <t>700011_200013_Discretionary Software</t>
  </si>
  <si>
    <t xml:space="preserve">700011_200013_Proposed PE Reductions </t>
  </si>
  <si>
    <t>Gross reduction of $100,000 in overtime. ($65,000 700000 and $35,000 700011)Related form: 52740</t>
  </si>
  <si>
    <t>700011_200013_Proposed NPE Reductions</t>
  </si>
  <si>
    <t>Reduction of Non-personnel budget to contractual expenditures based on historic trends for the Customer Service division.Related form: 52733</t>
  </si>
  <si>
    <t>700011_200021_ Potable Water Engineering Section</t>
  </si>
  <si>
    <t>1.00 Associate Engineer Civil and 1.00 Assistant Engineer to support Potable Water. The Water Distribution Division Engineering Team possesses oversight on the systematic design and functionality of the highly complex potable water system. This contains the water system extends over 404 square miles with demands of approximately 171 million gallons per day (mgd). This system includes 49 water pump stations, 29 treated water storage facilities, and over 3,000 miles of pipelines.   This position will provide associate level engineering support to operations and maintenance functions of distribution of potable water system and provide daily supervision to the Assistant Engineer; Work closely with Federal, State, and Local water and regulatory agencies such the State Water Resources Control Board and San Diego County Water Authority; Correctly reviews all prepared engineering calculations including demand flows, hydraulics. specialized pipe-loading, surveying, and detailed cost estimates; Review,  provide comments on and submit technical reports, design submittals and specifications related to engineering, operational impacts and efficiencies, maintenance and constructability; Lead field inspections/ operational acceptance of transmission water as needed; Lead and approve the preparation of letters, memos, transmittals, and other correspondences as a final document. Related forms 52842, 52764.</t>
  </si>
  <si>
    <t>Potable Water SupportAddition of 7.00 FTE positions to support the operations and maintenance functions for potable water.</t>
  </si>
  <si>
    <t>Addition of 7.00 FTE positions to support the operations and maintenance functions for potable water.</t>
  </si>
  <si>
    <t>700011_200021_Support for Potable Water Sections</t>
  </si>
  <si>
    <t>3.00 Instrument  and Control Technicians - Positions install, test, adjust, modify and maintain the most complex motor control and power systems, electrical machinery and equipment. There are currently inefficient levels of resources to maintain assets in a proactive manner.  1.00 Instrumental and Control Supervisor position install, test, adjust, modify and maintain the most complex motor control and power systems, electrical machinery and equipment. There are currently inefficient levels of resources to maintain assets in a proactive manner. The position along with supervisory oversight will eliminate the reactive approach to failures, resulting in substantial operational cost savings, and increasing emergency readiness. 1.00 Sr. Plant Tech Supervisor - Position provides daily supervision to the PPCE and I and CT Supervisory positions as well as the Water Distribution Operations Supervisor over Pump Stations. It will establish a preventative maintenance program at pump stations identified as critical infrastructure. There are currently inefficient levels of resources to maintain assets in a proactive manner. The position will provide supervisory oversight to reduce the reactive approach to failures, resulting in substantial operational cost savings, and increasing emergency readiness. Related forms 52763,52842.   </t>
  </si>
  <si>
    <t>700011_200021_ WDD Contracts</t>
  </si>
  <si>
    <t>Onboarding of Professional Training Provider to update SOPs, SOMs and provide hands-on technical training program for the Water Delivery Branch. Onboarding of Professional Training Provider to update SOPs, SOMs and provide hands-on technical training program for the Water Delivery Branch. The Standard Operating Procedures, Standard Operating Manuals and overall Water Distribution Technical Program are all in need of modernization. Several Departmental policies are either outdated, inaccurate or non-existent; which have resulted in regulatory non compliance. This Program will provide a critical service that enhances these areas in a way that will have a direct impact on operations. It is a multi year, multi pronged approach that incorporates policy updates and hands on field training.  </t>
  </si>
  <si>
    <t>Staff Training UpdatesAddition of non-personnel expenditures to update standard operating procedures and standard operating manuals and provide hands-on technical training program for the Water Delivery Branch.</t>
  </si>
  <si>
    <t>Addition of non-personnel expenditures to update Standard Operating Procedures and Standard Operating Manuals and provide hands-on technical training program for the Water Delivery Branch.</t>
  </si>
  <si>
    <t>700011_200021_WDD Limited Fulltime Laborers</t>
  </si>
  <si>
    <t>Maintain of 11.00 Limited Laborer positions.</t>
  </si>
  <si>
    <t>Maintain 11.00 Laborer-Hourly to meet compliance requirements from the various performance audits and resolve a staff shortage in the Capital Improvements Program and Council District sections.</t>
  </si>
  <si>
    <t>700011_200021_WDD-Potable Water Hourly Mgmt Interns</t>
  </si>
  <si>
    <t>Maintain of .50 Hourly Management Intern for Potable Water Hydraulics section and  Maintain of.50 Hourly Management Intern for Potable Water Pumps Section.Related forms 52763, 52764.</t>
  </si>
  <si>
    <t>Maintain 1.00 Management Intern - Hourly to support research, field investigations, and utilization of geographic information systems applications for the Water Distribution Potable Water section.</t>
  </si>
  <si>
    <t>700011_200025 Addition of 12 Field Representatives and NPE</t>
  </si>
  <si>
    <t>Addition of 12.00 Field Representatives in the Field Services section of the Water Meter Services Division.  Addition of 8.00 Field Representatives are needed for the continuity of meter reading.  These positions were supplemental in Fiscal Year 2022. Addition of 4.00 Field Representatives to preform service restoration and shut-offs as necessary for illegal connections, cross connection controls, customer requested services and non-payment. Addition of NPE Capital Expenditures to purchase vehicles for these 12.00 New Field Representatives positions. (These positions are budgeted 70% Water and 30% Muni).  Addition of $64,800 for 12 months of rental for 12 vehicles to account for Vehicle procurement timeline.Related form: 52998. </t>
  </si>
  <si>
    <t>Water Meter SupportAddition of 8.40 FTE positions and one-time non-personnel expenditures to support critical operational needs.</t>
  </si>
  <si>
    <t>700011_200025 Additional funding for Cont. in Boxes and Lids</t>
  </si>
  <si>
    <t xml:space="preserve">Addition of additional funding for JOC contracts to perform replacements in the amount of $1,400,000 to support the replacement of Box's and Lids in the Meter section of the Water Meter Services Division. </t>
  </si>
  <si>
    <t>Boxes and Lids ContractAddition of non-personnel expenditures to fund job order contracts for the replacement of boxes and lids.</t>
  </si>
  <si>
    <t>Addition of non-personnel expenditures to fund job order contracts for the contractor to perform replacements of boxes and lids. City Auditor's Performance Audits identified 8100 boxes in backlog that will need replacements. </t>
  </si>
  <si>
    <t>700011_2000_DOF Adjustment to Pay In-Lieu</t>
  </si>
  <si>
    <t>700011_200025 Addition of 1.00 Water System Tech IV</t>
  </si>
  <si>
    <t>Addition of 1.00 FTE (1.00 Water System Technician IV) for small meter installation under the Meter's section.  This is being requested to assist with overseeing current crews and assist with timely installation and maintenance of meters.Water Meter Services Support</t>
  </si>
  <si>
    <t>Water System SupportAddition of 1.00 Water System Technician 4 and 1.00 Water System Technician Supervisor to help oversee current crews and allow for increased quality review of contractor work.</t>
  </si>
  <si>
    <t>Addition of 1.00 Water System Technician IV to assist in overseeing current crews responsible for installation and maintenance of meters.</t>
  </si>
  <si>
    <t>700011_200025  Additiion of 1.00 Code Comp. Officer</t>
  </si>
  <si>
    <t>Addition of 1.00 FTE (1.00 Code Compliance Officer) and related vehicle to support the cross connection and code section.  This is being requested to provide code enforcement related to the installation of backflow devices to meet regulatory requirements of the water system and enforce compliance with Municipal Codes.    </t>
  </si>
  <si>
    <t>Addition of 1.00 Code Compliance Officer to assist in meeting regulatory requirements and enforce compliance with municipal codes for the cross connection and code section.</t>
  </si>
  <si>
    <t>700011_200025 Addition of 1.00 Water System Technician Supv</t>
  </si>
  <si>
    <t>Addition of 1.00 FTE (1.00 Water System Technician Supervisor) for Box's and Lids under the Meter's section.  This request is being requested to enhance unit supervision and to address box and lids replacements through reduced span of control from 1:33 to 1:16.  Position will also inspect the work of contractors to ensure work is performed per City Standard drawings and specifications.Water Meter Services Support </t>
  </si>
  <si>
    <t>Addition of 1.00 Water System Technician Supervisor to reduce span of control from 33.00 FTE to 16.00 FTE and to allow for increase quality review of contractor work.</t>
  </si>
  <si>
    <t>700011_200017_PWM Reduction in Supplies</t>
  </si>
  <si>
    <t>Reduction of non-personnel expenditures budget for supplies needed to operate and maintain the Pure Water Demonstration Facility from the Pure Water Management section, and transfer the responsibilities to the Wastewater Treatment and Disposal Division (WWTD).</t>
  </si>
  <si>
    <t>Reduction of non-personnel expenditures for supplies needed to operate and maintain the Pure Water Demonstration Facility from the Pure Water Management section and transfer the responsibilities to the Wastewater Treatment and Disposal Division </t>
  </si>
  <si>
    <t>700011_200011_ Finance Assistant Deputy Director</t>
  </si>
  <si>
    <t>Request for 0.45 FTE Assistant Deputy Director to the water fund to oversee Sewer Utility Finances, including interagency billing/auditing, and the Pure Water Capital Project. The Finance Division of the Public Utilities Department oversees an operating budget of $1.6 billion and a $1.2 billion CIP program. The division currently has one deputy director and two program managers. One program manager oversees the departments central budget functions for O&amp;amp;M and Capital budgeting, as well as the account payable function. The other program manager oversees rate development, interagency billing, grants/loans and cost allocation/Metro Joint Powers Agreement (JPA) Audit. The responsibilities of the rates program manager have grown considerably with the recent cost of service processes, re-negations of the agreement with the Metro JPA, and the financing of the City's Pure Water and baseline CIP program. This has made the job incredibly hard to recruit for on a permanent basis. The proposed Assistant Deputy Director Position will allow for the interagency billing and the cost allocations function of the rate section director report to the assistant Deputy Director and give capacity to both the Deputy Director and Program Managers to focus on long-term improvements processes and procedures to better operate as a One Water organization.  &lt;a&gt;Reference forms: 53251, 53252, and 53253.&lt;/a&gt;</t>
  </si>
  <si>
    <t>Sewer Utility Finance Support    Addition of 0.45 Assistant Deputy Director to oversee Sewer Utility Finances, including interagency billing and auditing and the Pure Water Capital Project.</t>
  </si>
  <si>
    <t>Addition of 1.00 Assistant Deputy Director to oversee Sewer Utility Finances, including interagency billing and auditing and the Pure Water Capital Project.</t>
  </si>
  <si>
    <t>700011_200011_ EAM Financial Support</t>
  </si>
  <si>
    <t>Addition of 0.45 FTE Program Manager to the water fund to review existing financial implementations of the Department's EAM System and prepare a plan for enhancements and changes moving forward. Public Utilities was a pilot user for the EAM system and continues to be an active participant in most aspects of the program. Based on several years of using the system, multiple items have been flagged that require additional evaluation based on either unanticipated consequence of design or poor operational execution of the existing system. These issues partially stem from a fundamental lack of knowledge in the department on key questions related to Public Utilities’ implementation of the EAM system. Obtaining answers to these questions requires a significant time investment and requires an advanced knowledge of SAP, accounting, capital assets and City operations to holistically address the problems. Additionally, any lessons learned and system corrections made as a result of this effort need to be applied to both existing and future EAM-utilizing departments, if the city is going to continue to invest in the system and utilize it in ongoing asset management decisions. As the one of the early department users, with complex accounting, reporting and operational needs, the Public Utilities Department must take a leading role in addressing the current problems with the system. Reference forms: 53254, 53255 and 53256.</t>
  </si>
  <si>
    <t>Enterprise Asset Management System SupportAddition of 0.45 Program Manager to review existing financial implementations of the Department's Enterprise Asset Management system and prepare a plan for enhancements.</t>
  </si>
  <si>
    <t>700011_200025 Addition of Assistant Civil Engineer</t>
  </si>
  <si>
    <t>Addition of 1.00 FTE (1.00 Assistant Civil Engineer) to support the Cross Connection &amp;amp; Code Section of Water Meter Services. Associated with Form ID 53294.Water Meter Support</t>
  </si>
  <si>
    <t>Service Connections SupportAddition of 0.64 Assistant Civil Engineer to serve as a second-level supervisor to ensure proper service protection and service connections for domestic, irrigation, fire suppression, and recycled water services.</t>
  </si>
  <si>
    <t>700011_200013_Addition of 2 vehicles for Customer Advocacy</t>
  </si>
  <si>
    <t>700011_200019_North City Expansion Materials and staff</t>
  </si>
  <si>
    <t>Addition of $920,000 North City Reclamation Plan to repair tertiary filters.Related form 52714</t>
  </si>
  <si>
    <t>North City Reclamation RepairAddition of non-personnel expenditures for the repair of the North City Reclamation tertiary filters.</t>
  </si>
  <si>
    <t>Addition of non-personnel expenditures for the repair of the North City Reclamation tertiary filters.</t>
  </si>
  <si>
    <t>700011_200000_Assistant to Water Director</t>
  </si>
  <si>
    <t>The Assistant to the Department Director for the Public Utilities Department would report to the Public Utilities Director and be responsible for coordinating and executing special projects that promote customer service, help the department operate under a one-water view, coordinate the department’s response to city wide processes and supports the general success of the Public Utilities Department. The ideal candidate would have a  good understanding of the departments structure and function, city policy and procedures and have the ability to successfully manage cross-divisional initiatives. Associated to Form IDs 53713 and 53714.</t>
  </si>
  <si>
    <t>700011_2000_Prop B Transition Costs</t>
  </si>
  <si>
    <t>May Revise_700011_200013_Customer Success Personnel</t>
  </si>
  <si>
    <t>Per Personnel the Business Systems Analyst 3 requested by Customer Support should instead be an unclassified position. This adjustments updates the positions classification. Related forms 54182, 52502 and 52588.</t>
  </si>
  <si>
    <t>Addition of 1.00 FTE position to support the department's customer success efforts.</t>
  </si>
  <si>
    <t>May Revise_700011_200017_PWM Increase in Positions</t>
  </si>
  <si>
    <t>Metro JPA approved moving general Pure Water Phase 2 costs from the 50/50 assumed split to 62/38 (Water, Wastewater) based on actual information from the Pure Water projects. Related form 54191, 52040 and 52042.</t>
  </si>
  <si>
    <t>May Revision_700011_2000_Prop B Transition Costs</t>
  </si>
  <si>
    <t>Airports</t>
  </si>
  <si>
    <t>700033_2111_Brown Field Gate Phone Replacement</t>
  </si>
  <si>
    <t>This expense is for a one-time non-personnel expenditure to replace the access/phone console for Gates 3 and 4 at Brown Field Municipal Airport.  The current phone system is old and requires daily resets and frequent maintenance to operate. Replacement consoles will allow for enhanced customer service to all user and tenants and reduce maintenance time so that staff can focus on other airport related duties. The expenditure will be funded by the Airport Management Enterprise Fund.</t>
  </si>
  <si>
    <t>Brown Field Gate Access ReplacementAddition of one-time non-personnel expenditure to replace the gate access/phone console at Brown Field Airport.</t>
  </si>
  <si>
    <t>Addition of one-time non-personnel expenditure to replace the gate access/phone console at Gates 3 and 4 at Brown Field Airport.</t>
  </si>
  <si>
    <t>700033_2111_MYF Runway/Taxiway Marking Refresh</t>
  </si>
  <si>
    <t>This expense is for a one-time non-personnel expenditure to re-paint all runway, taxiway, and non-movement area markings at Montgomery-Gibbs Executive Airport. Weather and aircraft takeoff and landings have worn down the markings on runways and taxiway making them hard to notice. The repainting of these marking will enhance airfield safety and meet FAA requirements.  The expenditure will be funded by the Airport Management Enterprise Fund.</t>
  </si>
  <si>
    <t>Runway Markings ImprovementAddition of one-time non-personnel expenditure to support all runway, taxiway, and non-movement area markings at Montgomery-Gibbs Executive Airport. </t>
  </si>
  <si>
    <t>Addition of one-time non-personnel expenditure to support all runway, taxiway, and non-movement area markings at Montgomery-Gibbs Executive Airport. </t>
  </si>
  <si>
    <t>700033_2111_MYF Replacement of Guard Lighting</t>
  </si>
  <si>
    <t>This expense is for a one-time non-personnel expenditure to replace the Runway Guard Lights for the at Montgomery - Gibbs Executive Airport. Runway Guard Lights help prevent the unauthorized entrance of aircraft to active runways. The current Runway Guard Lights have met their useful life and need replacing. Replacing of the Runway Guard Lights will ensure continued airfield safety at the airport. The expenditure will be funded by the Airport Management Enterprise Fund.</t>
  </si>
  <si>
    <t>Replacement of Guard LightingAddition of one-time non-personnel expenditure to replace all In-pavement Runway Guard Lights at Montgomery-Gibbs Executive Airport.</t>
  </si>
  <si>
    <t>Addition of one-time non-personnel expenditure to replace all In-pavement Runway Guard Lights at Montgomery-Gibbs Executive Airport.</t>
  </si>
  <si>
    <t>700033_2111_Addition of Grounds Maintenance Worker II</t>
  </si>
  <si>
    <t>This expense is for the addition of a second Grounds Maintenance Worker II at Brown Field Municipal Airport.  Brown Field Municipal Airport covers approximately 880 acres of diverse land full of vegetation and wildlife.  Brown Field currently has one Grounds Maintenance Worker II that maintains the grounds.  Job duties will include, weed abatement and mitigations, grounds keeping operations, and other airport maintenance related dutiess.  Maintaining the Airport grounds is vital to Airport operations for safety, hygiene, and the overall look and aesthetic of the Airport. The expenditure will be funded by the Airport Management Enterprise Fund.</t>
  </si>
  <si>
    <t>Grounds Maintenance SupportAddition of 1.00 Grounds Maintenance Worker 2 to support Brown Field Airport. </t>
  </si>
  <si>
    <t>Addition of one Grounds Maintenance Worker II to support Brown Field Airport. </t>
  </si>
  <si>
    <t>700033_2111_Lease Administration System Upgrade/Replace</t>
  </si>
  <si>
    <t>As per a 2021 recommendation from the City Auditor’s Office, “DREAM should research and implement the use of REPortfolio or another lease administration system.” The current system is antiquated as it has not been updated since 2014, is no longer capable of serving the department’s needs and is not allowing DREAM to successfully administer it’s portfolio of over 800 agreements. This system could also be established to include City-owned facilities as no current system is available City-wide with readily available information about City-owned facilities. The total cost estimate is $500k based on a 2019 solicitation from the Port of San Diego that requested the same services. This will be funded 25% by Airports and 75% General fund which is based on the percentage share of leases currently managed by the department. </t>
  </si>
  <si>
    <t>Lease Administration SoftwareAddition of one-time non-personnel expenditure to support the lease administration system replacement/upgrade. </t>
  </si>
  <si>
    <t>Addition of one-time non-personnel expenditure to support lease administration system replacement/upgrade. Supported 25% by Airports and 75% by Real Estate General Fund. </t>
  </si>
  <si>
    <t>700033_2111_Airport Crack and Slurry Seal</t>
  </si>
  <si>
    <t>This expense is for a one-time non-personnel adjustment for the repair and maintenance of various airport surfaces at Brown Field and Montgomery-Gibbs Executive Airports.  Damaged and cracked surfaces release loose asphalt aggregate that may cause damage to traversing aircraft.  This adjustment will enhance operational safety, increase the life of paved surfaces, and reduce exposure to potential claims for aircraft damage. The expenditure will be funded by the Airport Management Enterprise Fund.</t>
  </si>
  <si>
    <t>Airport Slurry SealAddition of one-time non-personnel expenditure to support crack and slurry seal at Brown Field and Montgomery-Gibbs Executive Airport.</t>
  </si>
  <si>
    <t>Addition of one-time non-personnel expenditure to support crack and slurry seal at Brown Field and Montgomery-Gibbs Executive Airport.</t>
  </si>
  <si>
    <t>700033_2111_Commercial/Retail Repair and Maintenance</t>
  </si>
  <si>
    <t>This is a one-time non-personnel expenditure request for various repair and maintenance items to the Commercial Office and Retail buildings (Airport Business Park) at Montgomery - Gibbs Executive Airport. The Airport Business Park Buildings were acquired by the City after the lease holder defaulted on the agreement in 2019. Repairs will include; Building exterior work, replacement of signage, plumbing, slurry seal of parking lot, carpet and paint (interior), HVAC, electrical, and other unforeseen repairs. Repairs and maintenance are needed on the facilities to bring the units to code and ready to be leased to interested lessees and provide additional revenue to the City's Airport Management enterprise fund. The expenditure will be funded by the Airport Management Enterprise Fund.</t>
  </si>
  <si>
    <t>Commercial/Retail Repair and MaintenanceAddition of one-time non-personnel expenditures to support repairs and maintenance at the commercial and retail center located at Gibbs and Aero Drive.</t>
  </si>
  <si>
    <t>Addition of one-time non-personnel expenditures to support repairs and maintenance to the Commercial and Retail Center located at Gibbs and Aero Drive.</t>
  </si>
  <si>
    <t>700033_2111_Roof repair at Brown Field Airport</t>
  </si>
  <si>
    <t>This is a one-time non-personnel expenditure for the repair and maintenance of the Brown Field Airport Municipal Terminal roof.  The facility is over 100 years old and the roof is in need of repairs.  Currently, the terminal experiences multiple leaks during rainy seasons.  If not mitigated, it could potentially cause  structural damage to the terminal building affect the safety and health of City staff and leaseholders. The expenditure will be funded by the Airport Management Enterprise Fund.</t>
  </si>
  <si>
    <t>Roof Repair Addition of one-time non-personnel expenditure to support the roof repair at Brown Field terminal.</t>
  </si>
  <si>
    <t>One-time, non-personnel expenditure for the Brown Field terminal roof repair estimated at $520,000</t>
  </si>
  <si>
    <t>700033_2111_Business Retail Property Management Agreement</t>
  </si>
  <si>
    <t>This adjustment is for the ongoing professional services for day-to-day property oversight of the three large office buildings and the retail center at Montgomery-Gibbs Executive Airport. This obligation will release staff time and provide better and more efficient and rapid customer response to tenants. The expenditure will be funded by the Airport Management Enterprise Fund.</t>
  </si>
  <si>
    <t>Business Retail Property Management AgreementAddition of non-personnel expenditures to support the property management services of  office buildings and the retail center at Montgomery-Gibbs Executive Airport.</t>
  </si>
  <si>
    <t>Ongoing professional services for day-to-day property oversight of the three large office buildings and the retail center at Montgomery-Gibbs Executive Airport. This obligation will release staff time and provide better and more efficient customer response to tenants. The estimated cost for the property management agreement is $200,000 per year. </t>
  </si>
  <si>
    <t>700033_2111_Hangar Painting and Rehabilitation</t>
  </si>
  <si>
    <t>The Hangar Painting and Rehabilitation project will involve painting a complex of about 36 hangars. This will also involve replacing some sections corrugated sheet metal as needed when large amounts of rust are found. This is needed to maintain the integrity of the hangars and supports rust prevention, so that we are providing adequate facilities to our airport users.</t>
  </si>
  <si>
    <t>Hangar Painting and RehabilitationAddition of one-time non-personnel expenditures to support hangar painting and rehabilitation of select corrugated sheet metal panels.</t>
  </si>
  <si>
    <t>Addition of one-time non-personnel expenditures to support hangar painting and rehabilitation of select corrugated sheet metal panels.</t>
  </si>
  <si>
    <t>700033_2111_Budget Adjustment Vacancy Savings</t>
  </si>
  <si>
    <t>May Revise_700033_2111_Prop B Transition Costs</t>
  </si>
  <si>
    <t>Prop B Transition Costs the normal cost for new employees plus the make whole remedy cash payment less the SPSP contributions for Prop B employees. Assume 100% all transition. </t>
  </si>
  <si>
    <t>Proposition B Transition CostsAddition of one time non-personnel expenditures associated with the transition costs of post Proposition B employees into the Pension System.</t>
  </si>
  <si>
    <t>Addition of one time non-personnel expenditures associated with the transition costs of post Proposition B employees into the Pension System.</t>
  </si>
  <si>
    <t>700036_1611_Housing Support</t>
  </si>
  <si>
    <t>This adjustment includes 44.00 FTEs (2.00 FTE Supv Plan Review Spec, 1.00 FTE Plan Review Spec 4, 4.00 FTE Plan Review Spec 3, 4.00 FTE Plan Review Spec 2,  1.00 FTE Sr Structural Inspector, 2.00 FTE Structural Engrng Asoc, 2.00 FTE Asoc Planner; 3.00 FTE Asoc Eng-Civil; 1.00 FTE Asst Eng-Civil; 2.00 FTE Asoc Eng-Mechanical; 2.00 FTE Asoc Eng-Electrical; 2.00 FTE Land Survyng Asoc; 2.00 FTE Development Project Manager 3; 2.00 FTE Development Project Manager 2; 1.00 FTE Supervising DPM;  1.00 FTE Sr Mgmt Anlyst; 2.00 FTE Asoc Mgmt Anlyst; 1.00 FTE Admin Aide 2; 1.00 FTE Geographical Info Analyst 3; 1.00 FTE ISA 3; 1.00 FTE Information Systems Technician ) in the Development Services Department to support the Housing Program. These positions are needed to increase the staff capacity for DSD to process permits that result in net new housing units as a response to the City’s housing crisis. The desired increase for housing unit production annually in the City is three-fold, from 5,000 units/year to 15,000 units/year to solve the City’s housing crisis and as required by the City’s Regional Housing Needs Assessment. The CA Attorney General has recently established a “Housing Strike-Force” to ensure that municipalities are posing obstacles to impede or restrict development. City staff have actively been processing an increased number projects that include thousands of residential remodels including square footage expansion and home improvement that do not result in net new units. The City has limited capabilities beyond regulatory streamlining to affect citywide housing production, except the ability to reduce the amount of time it takes to permit new units. With new state and local housing regulations taking effect in 2022, the Department estimates an additional 40 staff members will be necessary to ensure timely permit delivery. The new Housing Team positions are cost recoverable and will enable the City to focus a subset of permit technicians, reviewers, and supervisors to permit only projects that deliver net new housing units. The focused Housing team will not be pulled into other competing City priorities, such as commercial economic development projects, and other private development projects that help the City meet its Strategic Planning goals.Impact if not funded: at current staffing levels, DSD is unable to meet the City's Strategic Planning goals. </t>
  </si>
  <si>
    <t>Housing Program SupportAddition of 44.00 FTE positions and associated non-personnel expenditures and revenue to support the Housing Program. </t>
  </si>
  <si>
    <t>Addition of 44.00 FTE positions and associated non-personnel expenditures and revenue to support the Housing Program.</t>
  </si>
  <si>
    <t>700036_1611_Urban Division</t>
  </si>
  <si>
    <t>This adjustment includes the addition of 2.00 FTEs (1.00 FTE Sr Civil Engineer, 1.00 FTES Supervising DPM) in the Development Services Department to support the Urban Division. These positions significantly increase productivity and allow to better respond to requests that come in from the Mayor’s office.</t>
  </si>
  <si>
    <t>Urban Division SupportAddition of 2.00 FTE positions and associated non-personnel expenditures to support the Urban Division. </t>
  </si>
  <si>
    <t>Addition of 2.00 FTE positions and associated non-personnel expenditures to support the Urban Division. At current staffing levels, DSD is unable to manage certain project types, increasing overall delivery times and minimized productivity.</t>
  </si>
  <si>
    <t>700036_1611_COB and Ridgehaven Upgrades</t>
  </si>
  <si>
    <t>This adjustment includes addition of $500,000 in non-personnel expenditures for Deferred Maintenance and Improvements which includes carpet replacement, window cleaning, painting and cubicle enhancements for the City Operations Building and Ridgehaven Court.</t>
  </si>
  <si>
    <t>Building Maintenance and ImprovementsAddition of one-time non-personnel expenditures to maintain and improve the City Operations Building and Ridgehaven Court.</t>
  </si>
  <si>
    <t>Addition of one-time non-personnel expenditures to maintain and improve the City Operations Building and Ridgehaven Court. Deferred Maintenance and Improvements include carpet replacement, window cleaning, painting and cubicle enhancements.</t>
  </si>
  <si>
    <t>700036_1611_As-Needed Plan Check and Inspection Services</t>
  </si>
  <si>
    <t>One-time addition of $2,000,000 in expenditures and matching revenue for As-needed plan check and inspection services. The As-Needed Contract shall provide permit review check and/or permit inspection services during heavy workloads on an as-needed basis to supplement City of San Diego Development Services Department (DSD) personnel to maintain permit processing timeline goals. Work will be assigned to the Consultant via Task Order as determined by DSD personnel on a project/ task specific basis, consisting of a mutually agreed upon scope of work.</t>
  </si>
  <si>
    <t>Request for Proposal of Consulting ServicesAddition of one-time non-personnel expenditures and associated revenue for as-needed plan check and inspection services.</t>
  </si>
  <si>
    <t>Addition of one-time non-personnel expenditures and matching revenue for as-needed plan check and inspection services during heavy workloads to supplement City of San Diego Development Services Department (DSD) personnel to maintain permit processing timeline goals.</t>
  </si>
  <si>
    <t>700036_1611_DOF User Fee Study</t>
  </si>
  <si>
    <t>The department estimates the proposed fees will generate an approximate $197,826 in additional cost recovery revenue for the Enterprise Fund.</t>
  </si>
  <si>
    <t>700036_1611_Non-Standard Hours Positions</t>
  </si>
  <si>
    <t>Request to restore Non-Standard hourly positions to current service levels with 6.00 Management Trainees will be task with researching and updating project database, 4.00 Student Engineer will perform research of existing as-builts, project records, technical studies and documentation; and 1.00 Public Information Specialist to support Record's section with the research of existing project records.</t>
  </si>
  <si>
    <t>700036_1611_Accela ePlansoft Maintenance and Staff Aug</t>
  </si>
  <si>
    <t>Addition of ongoing IT discretionary non-personnel expenditure in the amount of $ 953,631 for Accela/ePlansoft annual maintenance renewal and Accela staff aug:a) $213,063 for Accela annual maintenance to account for annual cost increase per the contract and for additional licenses countb) $93,355 for ePlanSoft electronic plan review (EPR) annual maintenance to account for annual cost increasec) $ 611,779 for Accela Staff augmentation to account for the transition from the development to maintenance phase, which requires additional resources to support Accel permit workflow changes, maintain existing level of services and keep operations runningd) $35,434 for Accela Staff augmentation to account for the  transition from the development to maintenance phase, which requires additional resources to support critical GIS integrations with DSD's Accela/OpenDSD/Official Address Tool (OAT), ETL process as well as map layer administration and maintenanceAccela is a business critical application and is primarily used to manage the permitting and development function for the department, including the review, comment, issuance, inspection and code enforcement activities.   Accela phase 2 full system implementation were incurred in FY22 under CIP Project and will transition from the development to maintenance in FY23 and will requires additional ongoing resource to support the maintenance, run-the-business enhancement, upgrades and break fix of Accela application to efficiently and effectively facilitate the online permitting process.  This is required to continue permit issuance and code compliance operations.   If not funded, the department primary tool to manage permitting and review plan digitally will be negatively impacted and the department will not be able to address changes prompted by mandates, regulatory, organizational changes or new business services.</t>
  </si>
  <si>
    <t>Accela/ePlansoft Maintenance and Staff AugmentationAddition of non-personnel expenditures for Accela/ePlansoft annual maintenance renewal and Accela staff augmentation.</t>
  </si>
  <si>
    <t>Addition of ongoing non-personnel expenditures for Accela/ePlansoft annual maintenance renewal and Accela  staff augmentation. If not funded, the department primary tool to manage permitting and review plan digitally will be negatively impacted and the department will not be able to address changes prompted by mandates, regulatory, organizational changes or new business services.</t>
  </si>
  <si>
    <t>700036_1611_OpenDSD/PTS Legacy Application Remediation</t>
  </si>
  <si>
    <t>Addition of one-time IT discretionary non-personnel expenditure in the amount of $175,000 for OpenDSD/PTS legacy application remediation:a) $75,000 for  OpenDSD legacy application remediation (overall risk score = 8.2).  Open DSD is considered legacy because of the use of Oracle database 10g which is no longer supported.  This request is to mitigate the risk to be in compliance with City technology standard by updating OpenDSD database and stored procedures to the latest database supported versionb) $100,000 for PTS legacy application remediation (overall risk score = 7.6).PTS is considered legacy because of the use of PowerBuilder 9, Oracle database 10g and CITRIX environment which are no longer supported.  This request is to mitigate the risk to be in compliance with City technology standard by retiring the custom built legacy PowerBuilder desktop application and migrating the application database to the cloud for historical data and research purposes until all the projects are closed and converted to Accela.  If not funded, the applications will not be in compliance with the City technology standard and unsupported software would impose a risk to keep systems operational.  Daily operations would be impacted due to increased risk of custom built legacy system would not be supported or meet regulatory requirements. </t>
  </si>
  <si>
    <t>Open Project Tracking System Legacy Application RemediationAddition of one-time non-personnel expenditures for Open Project Tracking System legacy application remediation.</t>
  </si>
  <si>
    <t>Addition of one-time non-personnel expenditures for OpenDSD/PTS legacy application remediation. If not funded, the applications will not be in compliance with the City technology standard and unsupported software would impose a risk to keep systems operational. Daily operations would be impacted due to increased risk of custom built legacy system would not be supported or meet regulatory requirements. </t>
  </si>
  <si>
    <t>700036_1611_Open Counter Base Budget Reduction</t>
  </si>
  <si>
    <t>Reduction of IT base budget non-personnel expenditure in the amount of $78,000 for Open Counter, a portal allowing Citizens of San Diego to perform three functions:  1) look up zoning information on properties, 2) business portal to see what permits they can use to start or expand their business and 3) residential portal to find which permits are needed for a single family home project.  Open Counter will not be renewed in FY23. We will replace it with a possible SANDAG Grant in coordination with the Planning Dept.</t>
  </si>
  <si>
    <t>Open CounterReduction of non-personnel expenditures related to Open Counter software which will not be renewed in Fiscal Year 2023. </t>
  </si>
  <si>
    <t>Reduction of non-personnel expenditures for Open Counter. Economic Development department had decided to not renew Open Counter licenses in FY23 and we plan to replace this application with a possible SANDAG grant in coordination with Planning Department.</t>
  </si>
  <si>
    <t>700036_1611_ Network Services</t>
  </si>
  <si>
    <t>Addition of ongoing IT discretionary non-personnel expenditure in the amount of $38,000 for network drops/data jacks connection add/changes to account for increase demand of staff move and new hire to meet business needs and process changes.  Supervisors need to be able to move staff to different locations in order to meet the demands of changing business needs increased workloads or to implement changes in our business process.   If not funded, employee will not have network access to connect their hardware/equipment.  As a result, efficiency work performance and customer service will be impacted.  The department will not be able to address changes prompted by organizational change or efficiency needs. </t>
  </si>
  <si>
    <t>Network ServicesAddition of non-personnel expenditures to improve network services  to meet business needs and process changes.</t>
  </si>
  <si>
    <t>Addition of ongoing non-personnel expenditures for network drops/data jacks connection add/changes to account for increase demand of staff move and new hire to meet business needs and process changes. If not funded, employees will not have network access to connect their hardware/equipment.  As a result, efficiency work performance and customer service will be impacted.  The department will not be able to address changes prompted by organizational change or efficiency needs. </t>
  </si>
  <si>
    <t>700036_1611_Services Desk and Desktop Management</t>
  </si>
  <si>
    <t>Addition of ongoing IT discretionary non-personnel expenditures in the amount of $50,000 for computers, laptops, tablets, monitors and accessories procurement to replace aging and broken laptops/desktop equipment and DSD's Mobile Solution to account for significant cost increases for IT equipment driven by the pandemic  If not funded, the department will not be able to promptly replace aging/broken computer equipment needed to support DSD's Mobile initiatives and remote work for employees.</t>
  </si>
  <si>
    <t>Services Desk and Desktop ManagementAddition of non-personnel expenditures for hardware and Mobile Solution .</t>
  </si>
  <si>
    <t>Addition of ongoing non-personnel expenditures for computers, laptops, tablets, monitors and accessories procurement to replace aging and broken laptops/desktop equipment and DSD's Mobile Solution to account for significant cost increases for IT equipment driven by the pandemic. If not funded, the department will not be able to promptly replace aging/broken computer equipment needed to support DSD's Mobile initiatives and remote work for employees.</t>
  </si>
  <si>
    <t>700036_1611_AWS Call Center Support and Enhancement</t>
  </si>
  <si>
    <t>Addition of one-time IT Discretionary non-personnel expenditures in the amount of $40,000 for enhancement to AWS call center to improve support experience services for City of San Diego residents.  AWS Call center is implemented in FY22 (replacing Aspect) to improve City of San Diego services for residents and streamline the agent experience.  If not funded, enhancement to AWS call center to provide an enhanced user interface and to optimize customer interaction to empower customers to perform routine tasks without the need to interact with city agents will be impacted.</t>
  </si>
  <si>
    <t>Amazon Workspaces Call Center Support and EnhancementAddition of one-time non-personnel expenditures for Amazon Work Spaces call center to improve support services for City of San Diego residents. </t>
  </si>
  <si>
    <t>Addition of one-time non-personnel expenditures for enhancement to AWS call center to improve support experience services for City of San Diego residents. If not funded, enhancement to AWS call center to provide an enhanced user interface and to optimize customer interaction to empower customers to perform routine tasks without the need to interact with city agents will be impacted.</t>
  </si>
  <si>
    <t>700036_1611_Accela Civic Platform Advising Service</t>
  </si>
  <si>
    <t>Addition of ongoing IT Discretionary non-personnel expenditures in the amount of $150,000 for Accela Civic Platform implementation and strategic advising services to provide increased and ongoing technical innovations and service improvements, to better anticipate and adapt to digital transformation. DSD is looking to engage TruePoint in an Advisory Engagement to assist with providing recommendations on best practice and strategy that will enable the department to make informed decisions on how to prioritize, improve and enhance existing processes in Accela to streamline internal process and improve services provided to City of San Diego residents.  If not funded,  the department will not be able to efficiently address changes prompted by regulatory or organizational change due to lack of strategy and streamline processes.</t>
  </si>
  <si>
    <t>Accela Civic Platform Advising ServicesAddition of non-personnel expenditures for Accela Civic Platform to provide technical innovations and service improvements, to better anticipate and adapt to digital transformation.</t>
  </si>
  <si>
    <t>Addition of ongoing non-personnel expenditures for Accela Civic Platform implementation and strategic advising services to provide increased and ongoing technical innovations and service improvements, to better anticipate and adapt to digital transformation. If not funded,  the department will not be able to efficiently address changes prompted by regulatory or organizational change due to lack of strategy and streamline processes.</t>
  </si>
  <si>
    <t>700036_1611_IT Business Process Support</t>
  </si>
  <si>
    <t>Addition of ongoing IT Discretionary non-personnel expenditures in the amount of $182,005 for IT Business process support to conduct research, assess, document and maintain existing IT related business processes/policy and requirements to improve the efficiency, consistency and transparency.  Documenting and maintaining IT business processes and policy will increase IT reliability and services agility.  If not funded, the department will not be able to improve the consistency and standardization of the existing process, leading to inefficient operations.</t>
  </si>
  <si>
    <t>IT Business Process SupportAddition of non-personnel expenditures to conduct research, assess, document and maintain existing IT related business processes/policy and requirements to improve the efficiency, consistency and transparency.</t>
  </si>
  <si>
    <t>Addition of ongoing non-personnel expenditures for IT Business process support to conduct research, assess, document and maintain existing IT related business processes/policy and requirements to improve the efficiency, consistency and transparency. If not funded, the department will not be able to improve the consistency and standardization of the existing process, leading to inefficient operations.</t>
  </si>
  <si>
    <t>700036_1611_Realquest Annual Maintenance Renewal</t>
  </si>
  <si>
    <t>Addition of ongoing IT discretionary non-personnel expenditures in the amount of $10,000 for Realquest subscription renewal, an online tool that allows DSD staff to search County of San Diego property information for parcel number owner and other contact information.  This is used to verify the City right of way, to notify resident regarding activity in their area and is applied to activities being designed or maintained throughout the City and adjacent County areas. If not funded, DSD staff have to go to County offices and research property information causing costly work hours. It would impact the community outreach efforts to inform property owners of activities responsibilities they may have to the activities or not being informed due to outdated information. </t>
  </si>
  <si>
    <t>Realquest Annual MaintenanceAddition of non-personnel expenditures for Realquest  to search County of San Diego property information.</t>
  </si>
  <si>
    <t>Addition of ongoing non-personnel expenditures for Realquest subscription renewal, an online tool that allows DSD staff to search County of San Diego property information for parcel number owner and other contact information. If not funded, DSD staff have to go to County offices and research property information causing costly work hours. It would impact the community outreach efforts to inform property owners of activities responsibilities they may have to the activities or not being informed due to outdated information. </t>
  </si>
  <si>
    <t>700036_1611_HP Plotter Annual Maintenance Renewal</t>
  </si>
  <si>
    <t>Addition of ongoing IT Discretionary non-personnel expenditures in the amount of $6,200 for HP Plotter Annual Maintenance renewal which is used to print building plans/drawing and floor plans.  If not funded, the department's plotter will not have access to maintenance/support when experiencing downtime, as needed support for fixes and security updates would not be available which will cause a disruption to daily operations.</t>
  </si>
  <si>
    <t>HP Plotter Annual MaintenanceAddition of ongoing non-personnel expenditures for HP Plotter Annual Maintenance renewal.</t>
  </si>
  <si>
    <t>Addition of ongoing non-personnel expenditures for HP Plotter Annual Maintenance renewal which is used to print building plans/drawing and floor plans. If not funded, the department's plotter will not have access to maintenance/support when experiencing downtime, as needed support for fixes and security updates would not be available which will cause a disruption to daily operations.</t>
  </si>
  <si>
    <t>700036_1611_Right-of-Way and Subdivision Ministerial</t>
  </si>
  <si>
    <t>This adjustment is to add 37.00 FTE positions to streamline the inspection process, a proposed ROW and Subdivision inspection team may be created which could create dedicate employees to provide inspection service for all DSD issued permits for 5G/Telecommunication, Subdivisions, private grading, and City reimbursement projects. </t>
  </si>
  <si>
    <t>Right-of-Way and Subdivision Ministerial InspectionsAddition of 37.00 FTE positions and associated non-personnel expenditures and revenue to provide inspection services for all issued permits for 5G/Telecommunication, Subdivisions, private grading, and City reimbursement projects. </t>
  </si>
  <si>
    <t>Addition of 37.00 FTE positions and associated non-personnel expenditures and revenue to provide inspection services for all Development Services Department issued permits for 5G/Telecommunication, Subdivisions, private grading, and City reimbursement projects. </t>
  </si>
  <si>
    <t>700036_1611_DOF Adjustment to Pay In-Lieu</t>
  </si>
  <si>
    <t>700036_1611_Reduction of NGF Rent</t>
  </si>
  <si>
    <t>700036_1611_Addition for STRO Program</t>
  </si>
  <si>
    <t>Addition of 2.00 Plan Review Specialist 3 positions to help assist the Short Term Residential Occupancy Program.</t>
  </si>
  <si>
    <t>Short Term Residential Occupancy ProgramAddition of 2.00 Plan Review Specialist 3s positions to help assist the Short Term Residential Occupancy Program.</t>
  </si>
  <si>
    <t>700036_1611_Reduction in Transfer Out</t>
  </si>
  <si>
    <t>Reduction in non-personnel expenditures related to transfer out. The $415k has been budgeted in the operating fund for 101 Ash Improvements, but DSD has yet to occupy the building. The remaining $272,514 has been budgeted for the Pensions Stabilization Reserve transfer, but hasn't happened over the last few fiscal years. DSD doesn't plan to transfer to this reserve in FY23.</t>
  </si>
  <si>
    <t>Reduction in Transfer OutReduction in non-personnel expenditures related to transfer out.</t>
  </si>
  <si>
    <t>Reduction in non-personnel expenditures related to transfer out.</t>
  </si>
  <si>
    <t>700036_1611_Prop B Transition Costs</t>
  </si>
  <si>
    <t>Proposition B Transition CostsAddition of one-time expenditures associated with the transition costs of Post Prop B employees into the Pension System. </t>
  </si>
  <si>
    <t>May Revision_700036_1611_Small Business Support</t>
  </si>
  <si>
    <t>This adjustment includes the addition of 1.00 FTE Program Coordinator in the Development Services Department  to manage the team that assists small businesses with obtaining construction permits . This position will be able to address the demand of general information; lead point of contact for private use of public right of way, provide conflict resolution, assist with inspection related issues, activate project management, assist with inspection related issues and technical assistance.</t>
  </si>
  <si>
    <t>Small Business Support Addition of 1.00 Program Coordinator and associated non-personnel expenditures to support small businesses with obtaining construction permits.</t>
  </si>
  <si>
    <t>Addition of 1.00 Program Coordinator and associated non-personnel expenditures to support small business with obtaining construction permits.Impact: At current staffing levels, DSD is unable to manage the team that assists small businesses and will not be able to provide conflict resolution while projects are in review.</t>
  </si>
  <si>
    <t>May Revision_700036_1611_Customer Call Center</t>
  </si>
  <si>
    <t>This adjustment includes the addition of 1.00 FTE Program Coordinator in the Development Services Department to support the  Call Center. This position will monitor and resolve customer complaints; develop and implement policies and procedures aimed at enhancing customer service; evaluate customer experience surveys to improve customer service procedures; evaluate the effectiveness of permit processing programs; analyze service trends and customer complaints to develop long-term improvements and recommend changes to procedures and/or communications; manage escalated customer service issues related to permit status requests; and develop, coordinate, and implement policies to improve operational efficiencies related to customer interactions.</t>
  </si>
  <si>
    <t>Call Center SupportAddition of 1.00 Program Coordinator and associated non-personnel expenditures to support the call center and oversee all aspects of the Project Management and Submittal Division's customer service policies and procedures.</t>
  </si>
  <si>
    <t>Addition of 1.00 Program Coordinator and associated non-personnel expenditures to support the call center and oversee all aspects of the Project Management and Submittal Division's customer service policies and procedures.Impact: At current staffing levels, DSD is unable improve operational efficiencies related to customer interactions.</t>
  </si>
  <si>
    <t>May Revision_700036_1611_ROW Program Manager</t>
  </si>
  <si>
    <t>This adjustment is to add 1.00 FTE Program Manager in the Development Services Department to manage the inspection process of the ROW  inspections for all DSD issued permits.</t>
  </si>
  <si>
    <t>Right-of-Way Permits Program ManagerAddition of 1.00 Program Manager and associated non-personnel expenditures to manage the inspection process for all right-of-way issued permits.</t>
  </si>
  <si>
    <t>Right-of-Way and Subdivision Ministerial Inspections Addition of 1.00 FTE position and associated non-personnel expenditures to provide inspection services coordination for all Development Services Department issued permits. Impact:  At current staffing levels, DSD is unable to manage the team that assists the ROW Inspections and will not be able to provide conflict resolution while projects are in review.</t>
  </si>
  <si>
    <t>May Revision_700036_1611_RFP Operational Effective and Org</t>
  </si>
  <si>
    <t>One-time expenditure addition of $500,000 to seek consultant services for a department-wide operational effectiveness and organizational cultural assessment and to help department management implement recommendations from the assessment. Since 2019, DSD has experienced considerable transformational change in process and procedures including the transition to 100 percent online permitting, shifting to virtual customer meetings in place of in-person services and turnover in management and staff from throughout the organization. The assessment should consider these factors and provide best practices and recommendations to provide better service to DSD customers and improve its internal operations.</t>
  </si>
  <si>
    <t>RFP Consultant ServicesAddition of one-time non-personnel expenditures to seek consultant services for a department-wide operational effectiveness and organizational cultural assessment and to help department management implement recommendations from the assessment. </t>
  </si>
  <si>
    <t>Addition of one-time non-personnel expenditures to seek consultant services for a department-wide operational effectiveness and organizational cultural assessment and to help department management implement recommendations from the assessment. </t>
  </si>
  <si>
    <t>May Revision_700036_1611_Prop B Transition Costs</t>
  </si>
  <si>
    <t>Prop B Transition Costs The Normal Cost For new Employees plus the Make Whole Remedy Cash Payment less the SPSP Contributions for Prop B Employees. Assume 100% All transition.</t>
  </si>
  <si>
    <t>700039_211514_Bin Services to City Departments</t>
  </si>
  <si>
    <t>Addition of $156,000 one-time non-personnel expenditures for 12 roll off bins to support Bin Services to other City Departments. Refuse bin service is provided through work order requests for on-going delivery and pick-up of refuse bins and for as needed services for special events.</t>
  </si>
  <si>
    <t>Bin Services to City DepartmentsAddition of one-time non-personnel expenditures for roll off bins to support Bin Services to other City Departments.</t>
  </si>
  <si>
    <t>Addition of one-time non-personnel expenditures for 12 roll off bins to support Bin Services to other City Departments. Refuse bin service is provided through work order requests for on-going delivery and pick-up of refuse bins and for as needed services for special events.</t>
  </si>
  <si>
    <t>700039_211512_SB1383 OPF 1.0 Assistant Engineer Electrical</t>
  </si>
  <si>
    <t>Addition of 1.0 FTE Assistant Engineer Electrical and $2,000 on-going non-personnel expenditures for supplies, workstation and technology outfitting, to support processing of organic waste as a result of Senate Bill 1383. The position will be responsible for inspection and upkeep of the critical life safety, fire suppression, electrical/power equipment and other unique ancillary system equipment that the Facilities Division does not maintain. The position will provide expertise and technical oversight necessary for implementation and on-going equipment operation. The safety associated with this process is crucial as much of this equipment will be high voltage and capable of delivering life threatening electrical currents. The position is requested in Fiscal Year 2023 for recruitment and to assist with final design of the Organic Processing Facility, become completely familiar with all electrical systems associated with the design and operation of the new facility, and lead the conversion of City-owned diesel-powered processing equipment to be stationary electric.</t>
  </si>
  <si>
    <t>Senate Bill 1383Addition of 15.00 FTE and non-personnel expenditures to support processing of organic waste as a result of Senate Bill 1383.</t>
  </si>
  <si>
    <t>Addition of 15.0 FTE, $672,000 one-time and $542,400 on-going non-personnel expenditures to support processing of organic waste as a result of Senate Bill 1383.</t>
  </si>
  <si>
    <t>700039_211512_SB1383 OPF 1.0 Associate Engineer Mechanical</t>
  </si>
  <si>
    <t>Addition of 1.0 FTE Associate Engineer Mechanical and $2,000 on-going non-personnel expenditures for supplies, workstation and technology outfitting, to support processing of organic waste as a result of Senate Bill 1383. The position will be responsible for regulatory compliance and overall operation of the landfill gas collection systems for North, South, and West Miramar, and monitoring collection systems to ensure there is no potential for gas migration into the buildings or other Organics Processing Facility structures such as electrical boxes, compost bunkers, and aeration chambers. The position is requested in Fiscal Year 2023 for recruitment and to assist with design of the North Miramar Landfill Gas Collection and Control System to ensure regulatory and permitting compliance is maintained. </t>
  </si>
  <si>
    <t>700039_211512_SB1383 OPF 1.0 Associate Planner</t>
  </si>
  <si>
    <t>Addition of 1.0 FTE Associate Planner, and $2,000 on-going non-personnel expenditures for supplies, workstation and technology outfitting, to support processing of organic waste as a result of Senate Bill 1383. This position will perform critical work on environmental, facility, equipment and construction project permitting, regulatory compliance, and implementation of the long-term vision and goals of the City related to environmental stewardship, diversion efforts, Climate Action Plan. The position will act as the liaison between the Environmental Services Department and other City departments, regulatory agencies, and the property lease holder (Federal Government/US Navy/Marine Corps).</t>
  </si>
  <si>
    <t>700039_211512_SB1383 OPF 1.0 Supv Recycling Specialist</t>
  </si>
  <si>
    <t>Addition of 1.0 FTE Supervising Recycling Specialist, and $2,000 on-going non-personnel expenditures for supplies, workstation and technology outfitting, to support processing of organic waste as a result of Senate Bill 1383. Position will be responsible for quality assurance and control of Organics Processing Facility products. Position is requested in Fiscal Year 2023 for recruitment and to immediately assist with clearing finished product from the old greenery to ensure regulatory compliance with appropriately closing and relocating the facility.</t>
  </si>
  <si>
    <t>700039_211512_SB1383 OPF 1.0 Utility Worker 2</t>
  </si>
  <si>
    <t>Additional 1.0 FTE Utility Worker 2 to support processing of organic waste as a result of a result of Senate Bill 1383 implementation. Position will be responsible for receiving and tracking material at the Aerated Static Pile (ASP) facility. Position is requested in Fiscal Year 2023 for recruitment and to be trained on ASP operations</t>
  </si>
  <si>
    <t>700039_211512_SB1383 OPF 12 Vehicles</t>
  </si>
  <si>
    <t>Addition of $672,000 one-time, and $134,400 on-going non-personnel expenditures for 12 Pick-up trucks for Miramar Landfill positions. 1.0 vehicle each for the Supervising Recycling Specialist, Senior Engineer Civil, Assistant Engineer Electrical, Associate Engineer Mechanical, Associate Planner; 7.0 vehicles to be shared between one Utility Worker 2, nine Equipment Operator 2, and eight Laborers.</t>
  </si>
  <si>
    <t>700039_211512_SB1383 OPF 3.0 Laborers</t>
  </si>
  <si>
    <t>Addition of 3.0 FTE Laborers to support processing of organic waste as a result of a result of Senate Bill 1383. Positions will be reclassified from overbudget supplemental to permanent. Positions were studied and approved by Personnel in Fiscal Year 2021 and are currently filled. Positions will direct traffic and ensure safe queuing in the tipping building and compost pads. Positions 31018626, 31018651, 31018676</t>
  </si>
  <si>
    <t>700039_211512_SB1383 OPF Heavy Equipment</t>
  </si>
  <si>
    <t>Addition of $400,000 on-going non-personnel expenditures for leased heavy equipment. Two CAT 972 Loaders and one CAT 745 Rock Truck (or equivalent dump truck and trailer) to move and manage material while facility upgrades are in place to transition to expanded greenery facility.</t>
  </si>
  <si>
    <t>700039_211512_1.0 Senior Disposal Site Representative</t>
  </si>
  <si>
    <t>Addition of 1.0 FTE Senior Disposal Site Representative, and $2,000 on-going non-personnel expenditures for uniforms, supplies, workstation and technology outfitting, at the Miramar Landfill Fee Collection Booth. Position will supervise Disposal Site Representatives, process daily revenue transactions and ensure compliance with Administrative Regulations for Fee Collection. This request will convert overbudget supplemental positions that are currently filled to permanent budgeted.</t>
  </si>
  <si>
    <t>Fee CollectionAddition of 6.00 Disposal Site Representatives and 1.00 Senior Disposal Site Representative for fee collection at the Miramar Landfill.</t>
  </si>
  <si>
    <t>Addition of 6.0 FTE Disposal Site Representatives and 1.0 FTE Senior Disposal Site Representative for the Miramar Landfill and Greenery fee booth, to convert overbudget supplemental positions that are currently filled to permanent. The positions will support customer service, reduced customer wait times, and regulatory/financial/accounting compliance by ensuring all booths/scales are open and operable for an average of 1,200 transactions per day.</t>
  </si>
  <si>
    <t>700039_211512_6.0 Disposal Site Representative</t>
  </si>
  <si>
    <t>Addition of 6.0 FTE Disposal Site Representatives, and $12,000 on-going non-personnel expenditures for uniforms, supplies, workstation and technology outfitting. The addition of 6.0 FTE Disposal Site Representatives will bring the staffing level at the Miramar Landfill and Greenery fee booth from 8.0 to a total of 14.0 permanent budgeted positions. The positions will support customer service, reduced customer wait times, and regulatory/financial/accounting compliance by ensuring all booths/scales are open and operable for an average of 1,200 transactions per day. This request will convert overbudget supplemental positions that are currently filled to permanent budgeted.</t>
  </si>
  <si>
    <t>700039_211512_1.0 Account Clerk</t>
  </si>
  <si>
    <t>Addition of 1.0 FTE Account Clerk, and $2,000 on-going non-personnel expenditures for supplies, workstation and technology outfitting. The Miramar Landfill went cashless in FY2021 resulting in an increase in Deferred Payment Accounts. Position will perform billing and reconciliation for $31.3 Million in revenue and over 400 Deferred Payment Accounts, Franchise Hauler Accounts, Navy Contracts and Fee Exempt Accounts; provide customer support for all account holders; and ensure successful implementation of additional internal controls to comply with Office of the City Treasurer requirements for revenue reconciliation and deposits.</t>
  </si>
  <si>
    <t>Administrative Support for the Miramar LandfillAddition of 1.00 Account Clerk to support accounts and revenue billing for Miramar Landfill.</t>
  </si>
  <si>
    <t>Addition of 1.0 FTE Account Clerk to perform billing and reconciliation for $31.3 Million in revenue and over 400 Miramar Landfill Deferred Payment Accounts, Franchise Hauler Accounts, Navy Contracts and Fee Exempt Accounts; provide customer support for all account holders; and ensure successful implementation of additional internal controls to comply with Office of the City Treasurer requirements for revenue reconciliation and deposits.</t>
  </si>
  <si>
    <t>700039_211512_Contract Services Wastewater Pumping</t>
  </si>
  <si>
    <t>Addition of $300,000 on-going non-personnel expenditures for wastewater pumping and disposal services. Including pumping and disposal of leachate resulting from landfill gas collection system improvements as well as contained storm water from improvements to the wet weather deck/disposal areas/greenery.</t>
  </si>
  <si>
    <t>Contract ServicesAddition of non-personnel expenditures for wastewater pumping, disposal services, landfill gas system operations, maintenance, and gas supply services at the Miramar Landfill.</t>
  </si>
  <si>
    <t>Addition of on-going non-personnel expenditures for landfill gas system operations, maintenance, and gas supply services at the Miramar Landfill per the recent contract increase; and on-going non-personnel expenditures for wastewater pumping and disposal services for leachate resulting from landfill gas collection system improvements as well as contained storm water from improvements to the wet weather deck/disposal areas/greenery.</t>
  </si>
  <si>
    <t>700039_211512_Landfill Gas Services Contract</t>
  </si>
  <si>
    <t>Addition of $1.3M on-going non-personnel expenditures for SCS Engineers to provide landfill gas system operations, maintenance, and gas supply services at the Miramar Landfill per the recent contract increase to $2.3M. Baseline budget is $1.0M, this request is for an additional $1.3M for the contract total of $2.3M.</t>
  </si>
  <si>
    <t>700039_211512_Existing Facility Improvements</t>
  </si>
  <si>
    <t>Addition of $350,000 on-going non-personnel expenditures to accommodate facility improvements including upgrades to existing office trailers and associated plumbing, electrical and communications utilities.</t>
  </si>
  <si>
    <t>Existing Facility ImprovementsAddition of non-personnel expenditures for improvements to existing facilities at the Miramar Landfill.</t>
  </si>
  <si>
    <t>Addition of on-going non-personnel expenditures to accommodate facility improvements including upgrades to existing office trailers and associated plumbing, electrical and communications utilities.</t>
  </si>
  <si>
    <t>700039_211512_Consultant Services</t>
  </si>
  <si>
    <t>Addition of $175,000 on-going non-personnel expenditures to conduct feasibility studies of additional beneficial reuse of landfill gas into electricity or other clean energy, and for development and implementation of an overall energy plan for landfill gas reuse.</t>
  </si>
  <si>
    <t>Consultant ServicesAddition of non-personnel expenditures for feasibility studies and implementation of additional beneficial reuse of landfill gas to energy.</t>
  </si>
  <si>
    <t>Addition of on-going non-personnel expenditures to conduct feasibility studies of additional beneficial reuse of landfill gas into electricity or other clean energy, and for development and implementation of an overall energy plan for landfill gas reuse.</t>
  </si>
  <si>
    <t>700039_211512_Contract Services for Janitorial and Security</t>
  </si>
  <si>
    <t>Addition of $75,000 on-going non-personnel expenditures for contract services at the Miramar Landfill. Increased costs for janitorial services at Landfill facilities from stricter sanitizing requirements and additional trailers; and increases for security guard services on Sundays when the Landfill is closed.</t>
  </si>
  <si>
    <t>Contract Services for Janitorial and Security GuardsAddition of non-personnel expenditures for janitorial and security services at the Miramar Landfill.</t>
  </si>
  <si>
    <t>Addition of on-going non-personnel expenditures for contract services at the Miramar Landfill. Increased cost for janitorial services to Landfill facilities, and security guard services on Sundays when the Landfill is closed.</t>
  </si>
  <si>
    <t>700039_211512_SB1383 OPF 7.0 Equipment Operator 2</t>
  </si>
  <si>
    <t>Addition of 7.0 FTE Equipment Operator 2 to support processing of organic waste as a result of Senate Bill 1383. The Organics Processing Facility (OPF) material processing chain will require additional equipment operators to move and manage material, via the use of heavy equipment, through processing stages. These positions will ensure regulatory compliance for permitted composting facilities, provide customer service, and extend the useful life of the Miramar Landfill through diversion efforts. Positions are requested in Fiscal Year 2023 for recruitment and support through the transition from the old 74-acre greenery facility to the new OPF.</t>
  </si>
  <si>
    <t>700039_211513_DOF Adjustment to Pay In-Lieu</t>
  </si>
  <si>
    <t>700039_211514_DOF Adjustment to Pay In-Lieu</t>
  </si>
  <si>
    <t>700039_211512_DOF Adjustment to Pay In-Lieu</t>
  </si>
  <si>
    <t>700039_211512_BUdget Adjustment Vacancy Savings</t>
  </si>
  <si>
    <t>700039_211512_Budget Adjustment Vacancy Savings</t>
  </si>
  <si>
    <t>May Revision_700039_211512_Postpone Organics Process FTE P12</t>
  </si>
  <si>
    <t>Postpone FY2023 Organics Processing Facility 15.0 FTE to Period 12. Positions are already reduced to Period 7, this will be an additional reduction of $489,506. ($331,422 PE and $158,084 Fringe)</t>
  </si>
  <si>
    <t>Postpone Organics Processing Facility FTE to Period 12Postpone Fiscal Year 2023 Organics Processing Facility 15.0 FTE to Period 12.</t>
  </si>
  <si>
    <t>May Revision_700039_211512_Reduce Organics Process Vehicles</t>
  </si>
  <si>
    <t>Reduce FY2023 Organics Processing Facility vehicle request from 12 to 6 vehicles and associated NPE. This will be a reduction of $403,200.</t>
  </si>
  <si>
    <t>Reduce Organics Processing Facility Vehicle RequestReduce Fiscal Year 2023 Organics Processing Facility vehicle request from 12 to 6 vehicles and associated NPE.</t>
  </si>
  <si>
    <t>May Revision_700039_211500_Reduction of Facility Maintenance</t>
  </si>
  <si>
    <t>Reduction of $200,000 on-going expenditures from the Ridgehaven facility maintenance budget, City Services Billed.</t>
  </si>
  <si>
    <t>Reduction of Facility Maintenance BudgetReduction of expenditures from the Ridgehaven facility maintenance budget.</t>
  </si>
  <si>
    <t>May Revision_700039_211514_Recycling Programs to RecyclFund</t>
  </si>
  <si>
    <t>Transfer Commercial &amp;amp; Multi-family Recycling Programs, and the Construction &amp;amp; Demolition Program to the Recycling Fund. This adjustment includes transferring 8.16 FTE $1,127,423 PE and $71,388 NPE, and is a placeholder for a restructure. </t>
  </si>
  <si>
    <t>Transfer Recycling Programs to Recycling FundTransfer Commercial &amp;amp; Multi-family Recycling Programs, and the Construction &amp;amp; Demolition Program to the Recycling Fund.</t>
  </si>
  <si>
    <t>May Revision_700039_211512_Proposition B Transition Costs</t>
  </si>
  <si>
    <t>Golf Operations</t>
  </si>
  <si>
    <t>700043_1714_Add  Six (6) Positions</t>
  </si>
  <si>
    <t>Addition of 1.00 Golf Course Superintendent, 1.00 Greenskeeper Supervisor, 2.00 Greenskeepers and 2.00 Light Equipment Operators to support supplemental positions added in FY22. These positions will support the demands for turf maintenance with the increased activity on the golf courses. These positions are actively being recruited in FY22.</t>
  </si>
  <si>
    <t>Turf MaintenanceAddition of 1.00 Golf Course Superintendent, 1.00 Greenskeeper Supervisor, 2.00 Greenskeepers and 2.00 Light Equipment Operators to support the demands for turf maintenance with the increased activity on the golf courses.</t>
  </si>
  <si>
    <t>Addition of 1.00 Golf Course Superintendent, 1.00 Greenskeeper Supervisor, 2.00 Greenskeepers and 2.00 Light Equipment Operators to support supplemental positions added in FY22. These positions will support the demands for turf maintenance with the increased activity on the golf courses. </t>
  </si>
  <si>
    <t>700043_1714_MIssion Bay Golf Course Lighting</t>
  </si>
  <si>
    <t>Addition of funds for lighting repair on the Mission Bay Golf Course. Mission Bay Golf Course is the only golf course in the City limits that is open for night golf play. Necessary repair and maintenance of lighting on the golf course will improve the golfing experience for City residents and visitors, and increase their enjoyment of the Mission Bay Golf Course. </t>
  </si>
  <si>
    <t>Mission Bay Golf Course LightingAddition of non-personnel expenditures associated with repairs and maintenance of lighting units at the Mission Bay Golf Course.</t>
  </si>
  <si>
    <t>Addition of non-personnel expenditures in the amount of $25K  for lighting repair on the Mission Bay Golf Course. Mission Bay Golf Course is the only golf course in the City limits that is open for night golf play. Necessary repair and maintenance of lighting on the golf course will improve the golfing experience for City residents and visitors, and increase their enjoyment of the Mission Bay Golf Course. </t>
  </si>
  <si>
    <t>700043_1714_Increase in Supplies/Contracts</t>
  </si>
  <si>
    <t>Non-Personnel Expenditure increase in Supplies and Contracts category. The costs for products such as seed, sand, fertilizer, other materials and merchandise are anticipated to increase significantly due to shortages, long delivery times and fuel increases. Supplies and materials are necessary to allow the Golf Division to upkeep and improve golf course conditions and continue to provide quality golfing experience for City residents and visitors alike. Supplies and Contracts are also necessary to support the operations of the Pro Shops at Balboa Golf Course and Mission Bay Golf Course. </t>
  </si>
  <si>
    <t>Non-Personnel Expenditure Cost IncreasesAddition of non-personnel expenditures associated with cost increases.</t>
  </si>
  <si>
    <t>Addition os Non-Personnel Expenditures in the amount of $217,500 for increases in Supplies and Contracts category. The costs for products such as seed, sand, fertilizer, other materials and merchandise are anticipated to increase significantly due to shortages, long delivery times and fuel increases.</t>
  </si>
  <si>
    <t>700043_1714_IT Discretionary Computer Replacement</t>
  </si>
  <si>
    <t>This addition is required to replace aged or damaged computer equipment. Employee productivity may be negatively impacted if computer replacements or repairs are not completed in a timely manner.</t>
  </si>
  <si>
    <t>Addition of non-personnel expenditures in the amounf of $16,800 to support replacement of  aged or damaged computer equipment.</t>
  </si>
  <si>
    <t>700043_1714_Addition of Golf Operations Assistant</t>
  </si>
  <si>
    <t>Addition of 1.00 permanent/full-time Golf Operations Assistant position in FY22. This position is result of 0.41 hourly/limited position conversion due to change in status and hours as the duties remain the same as other Golf Operations Assistants. </t>
  </si>
  <si>
    <t>Golf Operations AssistantAddition of 8.17 FTE positions to support Golf Operations.</t>
  </si>
  <si>
    <t>Addition of 1.00 permanent/full-time Golf Operations Assistant position in FY22. This position is result of 0.41 hourly/limited position conversion due to change in status and hours as the duties remain the same as other Golf Operations Assistants.</t>
  </si>
  <si>
    <t>700043_1714_Non-Standard Hour Maintain</t>
  </si>
  <si>
    <t>Non-Standard Hour personnel funding adjustment for the Golf Division to maintain existing service levels. Torrey Pines Golf Course (TPGC) is open 365 days a year and operates on extended hours during summer season. The hourly Golf Operations Assistant are needed for routine operations throughout the year. The hourly Golf Operation Assistant hours needed to operate the TPGC is 3,376 hours. Mission Bay Golf Course (MBGC) is open 365 days a year and operates as a night golf facility year-round. The hourly Golf Operation Assistant and hourly Recreation Aides are needed for routine operations throughout the year. The hourly Golf Operation Assistant hours needed to operate the MBGC is 2,529. The hourly Recreation Aide hours needed to operate the MBGC is 1,517 hours. Balboa Park Golf Course (BPGC) is open 365 days a year and operates on extended hours during summer season. The hourly Golf Operation Assistant and hourly Recreation Aides are needed for routine operations throughout the year. The hourly Golf Operation Assistant hours needed to operate the BPGC is 5,270. The hourly Recreation Aide hours needed to operate the BPGC is 2,256 hours.</t>
  </si>
  <si>
    <t>Non-Standard Hour Personnel Funding. This adjustment includes the addition of 7.17 non-standard hourly personnel in the Parks and Recreation Department to support the Golf Operations Division.</t>
  </si>
  <si>
    <t>700043_1714_Access to emails all staff</t>
  </si>
  <si>
    <t>Addition of $81,608 for ongoing non-personnel expenditures to allow all department employees to have access to email via City Issued phone or Data/Voice stipend.</t>
  </si>
  <si>
    <t>Email Access for All StaffAddition of non-personnel expenditures to allow all department employees to have access to email via City issued phone or data/voice stipend.</t>
  </si>
  <si>
    <t>700043_171416_Budget Adjustment Vacancy Savings</t>
  </si>
  <si>
    <t>May Revision_700043_171416_Proposition B Transition Costs</t>
  </si>
  <si>
    <t>700048_211512_Waste Removal and Disposal Services</t>
  </si>
  <si>
    <t>Addition of $40,000 on-going non-personnel expenditures for the Household Hazardous Waste Program (HHWP). The addition is for annual contractual increases for waste removal, transportation and disposal services for HHWP operations including accepting waste at the Household Hazardous Waste Transfer Facility and eight regularly scheduled one-day collection events for residents that divert hazardous waste from improper disposal.</t>
  </si>
  <si>
    <t>Waste Removal and Disposal ServicesAddition of non-personnel expenditures for waste removal and disposal services to support the Household Hazardous Waste Program.</t>
  </si>
  <si>
    <t>Addition of on-going non-personnel expenditures for the Household Hazardous Waste Program (HHWP). The addition is for annual contractual increases for waste removal, transportation and disposal services for HHWP operations including accepting waste at the Household Hazardous Waste Transfer Facility and eight regularly scheduled one-day collection events for residents that divert hazardous waste from improper disposal.</t>
  </si>
  <si>
    <t>700048_211514_SB1383 Food Recovery Consultant</t>
  </si>
  <si>
    <t>Addition of $125,000 on-going non-personnel expenditures for a food recovery consultant to advise on meeting capacity requirements for Senate Bill 1383.</t>
  </si>
  <si>
    <t>Senate Bill 1383Addition of 3.00 FTE and one-time and on-going non-personnel expenditures to support organic waste collection and diversion of organic materials as mandated by Senate Bill 1383.</t>
  </si>
  <si>
    <t>Addition of 3.0 FTE, $833,139 one-time and $397,333 on-going non-personnel expenditures to support organic waste collection and diversion of organic materials as mandated by Senate Bill 1383.</t>
  </si>
  <si>
    <t>700048_211514_SB1383 Marketing and Outreach</t>
  </si>
  <si>
    <t>Addition of $801,639 one-time non-personnel expenditures to onboard a marketing consultant and launch a comprehensive multi-cultural marketing/outreach campaign with long-term behavior change focus. Will include multi-cultural messaging and outreach to City-serviced residents, privately serviced residents, businesses and commercial; will include programs, materials, mailers/postcards, advertisements, and consultant. This addition will support diversion of organic materials (food and yard waste) as mandated by Senate Bill 1383. This request is split 1/3 General Fund and 2/3 Recycling Fund, based upon tonnage disposed by Collection Services from curbside residential collection and Franchise Haulers.</t>
  </si>
  <si>
    <t>Addition of $269,333 ongoing non-personnel expenditures for ongoing implementation of marketing/outreach campaign. This addition will support diversion of organic materials (food and yard waste) as mandated by Senate Bill 1383. This request is split 1/3 General Fund and 2/3 Recycling Fund, based upon tonnage disposed by Collection Services from curbside residential collection and Franchise Haulers.</t>
  </si>
  <si>
    <t>700048_211514_SB1383 Recycling Specialists</t>
  </si>
  <si>
    <t>Addition of 1.0 FTE Recycling Specialist 3, 2.0 FTE Recycling Specialist 2, and $2,000 on-going non-personnel expenditures for supplies, workstations and technology outfitting, to support and ensure compliance of Senate Bill 1383. Compliance with this bill requires the implementation of substantial programs and enforcement efforts for diversion of organic materials (food and yard waste). Positions will manage programs for multi-family and commercial compliance, education and outreach; provide State reporting and record keeping; and coordinate with Code Compliance Officers for compliance efforts.</t>
  </si>
  <si>
    <t>700048_211514_Management Interns</t>
  </si>
  <si>
    <t>Addition of 1.26 FTE Management Interns to support Waste Reduction projects. Interns will research waste reduction and recycling and education outreach efforts by other jurisdictions, schedule, coordinate and participate in public outreach efforts such as targeted educational program and events; develop and conduct a survey of previous backyard composting and voucher program participants, analyze elements of recycling programs, including analysis of waste diversion efforts; analyze elements of recycling programs, including analysis of Waste Diversion efforts.</t>
  </si>
  <si>
    <t>Addition of 1.26 FTE Management Interns to support Waste Reduction projects.</t>
  </si>
  <si>
    <t>700048_211514_Mattress Recycling at Miramar Landfill</t>
  </si>
  <si>
    <t>Addition of 2.0 FTE Utility Worker 1, and $200,000 one-time non-personnel expenditures for portable loading ramps/docks. This addition will establish a public mattress recycling drop-off location, adjacent to the Miramar Landfill, that will operate Monday - Friday. The program will be partially offset by revenue received via the Mattress Recycling Council. Mattress recycling has been flagged as a desire/priority by the Mayors Policy team.</t>
  </si>
  <si>
    <t>Mattress Recycling at Miramar LandfillAddition of 2.00 Utility Worker 1s and one-time non-personnel expenditures for a public mattress recycling drop-off location Monday - Friday adjacent to the Miramar Landfill.</t>
  </si>
  <si>
    <t>Addition of 2.0 FTE Utility Worker 1 and one-time non-personnel expenditures for portable loading ramps/docks, to establish a public mattress recycling drop-off location, adjacent to the Miramar Landfill, that will operate Monday - Friday. The program will be partially offset by revenue received via the Mattress Recycling Council.</t>
  </si>
  <si>
    <t>700048_211513_SB1383 Incentive and Recruitment Bonus</t>
  </si>
  <si>
    <t>Addition of $150,000 one-time non-personnel expenditures to support the Recruitment Incentive and Sign-on Bonus Programs for Sanitation Drivers. Sanitation Drivers provide a critical and essential service to residents by collecting refuse, recycling, and organic waste. The timely collection of waste is a matter of public health, safety, and welfare. There is currently a shortage of qualified professional truck drivers throughout the United States. ESD has had increased difficulty hiring and retaining Sanitation Drivers. The COVID-19 pandemic has only accelerated and exacerbated a trend seen industrywide, which also specifically impacted the Department by increased collection tonnages, and longer working hours. In addition, the Department needs to hire over 40 additional Sanitation Drivers to meet the collection requirements of Senate Bill 1383. 21% of Sanitation Drivers are budgeted in the Recycling Collection Program. In FY2022, existing department funds were utilized to cover program costs. See form ID 52943 in the General Fund for the additional funding.</t>
  </si>
  <si>
    <t>700048_211514_Budget Adjustment Vacancy Savings</t>
  </si>
  <si>
    <t>May Revision_700048_211514_Recycling Programs to RecyclFund</t>
  </si>
  <si>
    <t>Transfer Commercial &amp;amp; Multi-family Recycling Programs, and the Construction &amp;amp; Demolition Program to the Recycling Fund. This adjustment includes transferring 8.16 FTE $1,127,423 PE and $71,388 NPE, and is a placeholder for a restructure.</t>
  </si>
  <si>
    <t>May Revision_700048_211513_Proposition B Transition Costs</t>
  </si>
  <si>
    <t>General Services</t>
  </si>
  <si>
    <t>720000_1317_Fuel Expense</t>
  </si>
  <si>
    <t>Addition of NPE for Fuel to reflect a net increase in expense due to rising costs.</t>
  </si>
  <si>
    <t>Increased Fuel ExpendituresAddition of non-personnel expenditures associated with an increase in the cost of fuel.</t>
  </si>
  <si>
    <t>Addition of NPE for Fuel to reflect a net increase in expense due to rising costs.   Approximately 60% of the expenses will impact the General Fund in Usage Fees collected due to Fleet Operations being an Internal Service Fund.</t>
  </si>
  <si>
    <t>720000_1317_Fleet Supplies</t>
  </si>
  <si>
    <t>Addition of NPE to align the supply budget with expenses for fleet repair and maintenance. This is include increased costs for auto repair supplies, tires and tubes, oils and lubricants, etc. </t>
  </si>
  <si>
    <t>Fleet SuppliesAddition of non-personnel expenditures to support fleet repair and maintenance.</t>
  </si>
  <si>
    <t>Addition of Non-Personnel Expense to support increased fleet repair and maintenance expenses.  Approximately 60% of the expenses will impact the General Fund in Usage Fees collected due to Fleet Operations being an Internal Service Fund.</t>
  </si>
  <si>
    <t>720000_1317_EV Consultant</t>
  </si>
  <si>
    <t>Addition of NPE for an Electrical Vehicle and Infrastructure Consultant needed to provide Feasibility Studies on the Development and Expansion of the EV and yard electrical infrastructure requirements.</t>
  </si>
  <si>
    <t>Electrical Vehicle ConsultantAddition of non-personnel expenditures associated with onboarding an electrical vehicle and infrastructure consultant.</t>
  </si>
  <si>
    <t>Addition of one-time funding of NPE for an Electrical Vehicle and Infrastructure Consultant needed to provide Feasibility Studies on the Development and Expansion of the electrical yard infrastructure requirements.  Approximately 60% of the expenses will impact the General Fund in Usage Fees collected due to Fleet Operations being an Internal Service Fund.</t>
  </si>
  <si>
    <t>720000_1317_Fleet Focus Upgrades</t>
  </si>
  <si>
    <t>Addition of NPE includes the annual contractual inflator, increase for additional modules for Electrical Vehicle (EV) Fuel Focus to track EV charging as fuel, and upgrades to end-of-life software and hardware related to the Parts room inventory devices.</t>
  </si>
  <si>
    <t>Fleet Focus UpgradesAddition of non-personnel expenditures to support Enterprise Asset Management software.</t>
  </si>
  <si>
    <t>Addition of one-time funding of NPE includes the annual contractual inflator, increase for additional modules for Electrical Vehicle (EV) Fuel Focus to track EV charging as fuel, and upgrades to end-of-life software and hardware related to the Parts room inventory devices.  Approximately 60% of the expenses will impact the General Fund in Usage Fees collected due to Fleet Operations being an Internal Service Fund.</t>
  </si>
  <si>
    <t>720000_1317_Information Technology Infrastructure</t>
  </si>
  <si>
    <t>Addition of NPE to provide for internet connectivity in the re-opening of Fleet facility building to support the Fitting &amp;amp; Acquisitions Team</t>
  </si>
  <si>
    <t>Addition of one-time funding of NPE to provide for internet connectivity in the re-opening of Fleet facility building to support the Fitting &amp;amp; Acquisitions Team.  Approximately 60% of the expenses will impact the General Fund in Usage Fees collected due to Fleet Operations being an Internal Service Fund.</t>
  </si>
  <si>
    <t>720000_1317_Laptops</t>
  </si>
  <si>
    <t>Addition of NPE due to increase prices for computers and laptops on the current 5-year computer replacement program.</t>
  </si>
  <si>
    <t>LaptopsAddition of non-personnel expenditures for shop laptops.</t>
  </si>
  <si>
    <t>Addition of one-time funding of NPE due to increase prices for computers and laptops on the current 5-year computer replacement program.  Approximately 60% of the expenses will impact the General Fund in Usage Fees collected due to Fleet Operations being an Internal Service Fund.</t>
  </si>
  <si>
    <t>720000_1317_SDG&amp;E Solar Charging</t>
  </si>
  <si>
    <t>Addition of NPE related to SDG&amp;amp;E expenses for solar charging units</t>
  </si>
  <si>
    <t>Electrical Vehicle ProgramAddition of 1.00 Program Manager to support the Electrical Vehicle program as mandated by the State of California - California Air Resources Board.</t>
  </si>
  <si>
    <t>Addition of Non-Personnel Expense to support the Electrical Vehicle program as mandated by the State of California - California Air Resource Board.  Approximately 60% of the expenses will impact the General Fund in Usage Fees collected due to Fleet Operations being an Internal Service Fund.</t>
  </si>
  <si>
    <t>720000_1317_Infectious Disease Control Program</t>
  </si>
  <si>
    <t>Addition of NPE for ongoing contractual expense for Covid cleaning services and the infectious disease control program.</t>
  </si>
  <si>
    <t>Infectious Disease ControlAddition of non-personnel expenditures to support cleaning services.</t>
  </si>
  <si>
    <t>Addition of NPE for ongoing contractual expense for Covid cleaning services and the infectious disease control program.  Approximately 60% of the expenses will impact the General Fund in Usage Fees collected due to Fleet Operations being an Internal Service Fund.</t>
  </si>
  <si>
    <t>720000_1317_Soil Sampling Services</t>
  </si>
  <si>
    <t>Addition of NPE for soil sampling services as required by the Department of Environmental Health</t>
  </si>
  <si>
    <t>Soil Sampling ServicesAddition of non-personnel expenditures for soil sampling services as required by the Department of Environmental Health.</t>
  </si>
  <si>
    <t>Addition of one-time funding of NPE for soil sampling services at Rose Canyon due to soil contamination caused by a diesel dispenser replacement. The sampling service is required by the Department of Environmental Health due to the contamination.  Approximately 60% of the expenses will impact the General Fund in Usage Fees collected due to Fleet Operations being an Internal Service Fund. </t>
  </si>
  <si>
    <t>720000_1317_Office Spaces</t>
  </si>
  <si>
    <t>Addition of NPE to build office spaces for additional employees</t>
  </si>
  <si>
    <t>Office SpacesAddition of non-personnel expenditures associated to office spaces.</t>
  </si>
  <si>
    <t>Addition of one-time funding of Non-Personnel expenses for additional office spaces to accommodate the increased staff for Fleet Operations.  Approximately 60% of the expenses will impact the General Fund in Usage Fees collected due to Fleet Operations being an Internal Service Fund. </t>
  </si>
  <si>
    <t>720000_1317_Training Expense</t>
  </si>
  <si>
    <t>Addition of NPE for training technicians on maintaining and repairing new engines, frames, and equipment.</t>
  </si>
  <si>
    <t>Training ExpenseAddition of non-personnel expenditures associated with training.</t>
  </si>
  <si>
    <t>Addition of NPE for training technicians on maintaining and repairing new engines, frames, and equipment. Specialized training is necessary for technicians working on packers and fire engines. Approximately 60% of the expenses will impact the General Fund in Usage Fees collected due to Fleet Operations being an Internal Service Fund.</t>
  </si>
  <si>
    <t>720000_1317_Overtime</t>
  </si>
  <si>
    <t>Addition of PE for Overtime expense to align budget with trending expenses.</t>
  </si>
  <si>
    <t>Overtime ExpensesAddition of Overtime expenditures to align with historical actuals.</t>
  </si>
  <si>
    <t>Adjustment to align budget with expenses. Overtime has been underfunded in the past. Staff has been continuously working overtime to offset vacancies in the division.  Approximately 60% of the expenses will impact the General Fund in Usage Fees collected due to Fleet Operations being an Internal Service Fund. </t>
  </si>
  <si>
    <t>720000_1317_Safety Officer</t>
  </si>
  <si>
    <t>Addition of 1.00 Safety Officer position. This position was reduced in the FY 2022 budget. Decisions were made to keep the position after the FY 2022 budget was adopted. This position is currently filled at E step.</t>
  </si>
  <si>
    <t>Safety OfficerAddition of 1.00 Safety Officer to support the Safety Section.</t>
  </si>
  <si>
    <t>Addition of 1.00 Safety Officer position. This position was reduced in the FY 2022 budget. Decisions were made to keep the position after the FY 2022 budget was adopted. This position is currently filled at E step.  Approximately 60% of the expenses will impact the General Fund in Usage Fees collected due to Fleet Operations being an Internal Service Fund.</t>
  </si>
  <si>
    <t>720000_1317_Training Positions</t>
  </si>
  <si>
    <t>Addition of 1.00 Training Supervisor and 1.00 Assistant Trainer to support the Training section's increased training requirements per the California State Mandate. The Training section will require a higher level of Supervision per the updated requirements.</t>
  </si>
  <si>
    <t>Training ProgramAddition of 1.00 Training Supervisor and 1.00 Assistant Trainer to support the Training Program as mandated by the State of California - California Air Resources Board</t>
  </si>
  <si>
    <t>Addition of 1.00 Training Supervisor and 1.00 Assistant Trainer to support the increased driver training requirements as mandated by the State of California - California Air Resource Board.  Approximately 60% of the expenses will impact the General Fund in Usage Fees collected due to Fleet Operations being an Internal Service Fund.</t>
  </si>
  <si>
    <t>720000_1317_EV Program Manager</t>
  </si>
  <si>
    <t>Addition of 1.00 Program Manager for Fleet Ops in support of CARB regulations. This position will be responsible for managing the Electrical Vehicle program which includes planning and implementation for vehicles, infrastructure and collaboration with outside agencies.</t>
  </si>
  <si>
    <t>Electrical Vehicle ProgramAddition of 1.00 Program Manager to support the Electrical Vehicle program as mandated by the State of California - California Air Resources Board</t>
  </si>
  <si>
    <t>Addition of 1.00 Program Manager to support the Electrical Vehicle Program as mandated by the State of California - California Air Resource Board.  Approximately 60% of the expenses will impact the General Fund in Usage Fees collected due to Fleet Operations being an Internal Service Fund.</t>
  </si>
  <si>
    <t>720000_1317_State Bill 1383</t>
  </si>
  <si>
    <t>Addition of 1.00 Fleet Manager, 12.00 Fleet Technicians, 2.00 Fleets Parts Buyers, one Roadside Assistance Vehicle and associated Non-Personnel expense budget to support to the Environmental Services Department as mandated by the State of California - SB 1383.Addition of 1.00 Fleet Manager to supervise and manage the increased staff for additional repair and maintenance support to the Environmental Services Department. In addition, this position will also support the Kearny Mesa repair facility.  Addition of 12.00 Fleet Technicians for additional repair and maintenance support to the Environmental Services Department. Addition of 2.00 Fleet Parts Buyers to support additional repair and maintenance with the Environmental Services Department. These additions are requested at the Mayor's request to support the increase in vehicle use as it relates the California law where organic materials must be separated from other garbage effective January 1, 2022.Addition of NPE for a roadside assistance vehicle to support the Environmental Services Department as a part of the California State mandate SB - 1383</t>
  </si>
  <si>
    <t>Senate Bill 1383Addition of 1.00 Fleet Manager, 12.00 Fleet Technicians, 2.00 Fleets Parts Buyers, and associated non-personnel expenditures to support SB 1383.</t>
  </si>
  <si>
    <t>Addition of 1.00 Fleet Manager, 12.00 Fleet Technicians, 2.00 Fleets Parts Buyers, one Roadside Assistance Vehicle and associated Non-Personnel expense budget to support to the Environmental Services Department as mandated by the State of California - SB 1383.  Approximately 60% of the expenses will impact the General Fund in Usage Fees collected due to Fleet Operations being an Internal Service Fund.</t>
  </si>
  <si>
    <t>720000_1317_Budgeted Personnel Expenditures Savings</t>
  </si>
  <si>
    <t>720000_1317_Prop B Transition Costs</t>
  </si>
  <si>
    <t>Proposition B Transition Costs Addition of one-time expenditures associated with the transition costs of Post Proposition B employees into the Pension System</t>
  </si>
  <si>
    <t>May Revision_720000_1317 Fuel Adjustment</t>
  </si>
  <si>
    <t>Addition of NPE for Fuel to reflect  increase in expense due to rising costs.</t>
  </si>
  <si>
    <t>May Revise Fuel ExpenseAddition of non-personnel expenditures associated with an increase in the cost of fuel.</t>
  </si>
  <si>
    <t>Addition of NPE for Fuel to reflect increase in expense due to rising costs.   Approximately 60% of the expenses will impact the General Fund in Usage Fees collected due to Fleet Operations being an Internal Service Fund.</t>
  </si>
  <si>
    <t>May Revision_720000_1317_Prop B Transition Costs</t>
  </si>
  <si>
    <t>Proposition B Transition Costs Addition of one-time expenditures associated with the transition costs of Post Prop B employees into the Pension System.</t>
  </si>
  <si>
    <t>Addition of one-time expenditures associated with the transition costs of Post Prop B employees into the Pension System.</t>
  </si>
  <si>
    <t>720040_1514_Addition of 1.00 FTE Program Manager</t>
  </si>
  <si>
    <t>Addition of 1.00 Program Manager in Central Stores. Based on the recommendations made by the PRO Report released in 2020, Central Stores needs to take on new responsibilities for departments throughout the City to better manage inventory.  This position is needed to help manage these new responsibilities.</t>
  </si>
  <si>
    <t>Storeroom Support Addition of 1.00 Program Manager in Central Stores to help expand services.</t>
  </si>
  <si>
    <t>Addition of 1.00 Program Manager in Central Stores to help expand the departmental services.</t>
  </si>
  <si>
    <t>720040_1514_Budgeted Personnel Expenditures Savings</t>
  </si>
  <si>
    <t>Risk Management</t>
  </si>
  <si>
    <t>720048_1515_Non-Standard Hours</t>
  </si>
  <si>
    <t>Funding allocation to remain at current service levels according to a zero-based annual review of non-standard hour personnel funding requirements.  The Clerical Assistant 2-Hourly (Job Number 90000539) is a Clerical Pool position that assists with Workers' Compensation claims processing during periods of peak activity requiring approximately 475 hours per year.</t>
  </si>
  <si>
    <t>720048_1515_8_Ventiv Annual Contract Adjustment</t>
  </si>
  <si>
    <t>Adjustment related to the increase in the annual maintenance agreement cost with Ventiv, which supports the City's claims management system for both public liability and workers compensation claims. The agreement was renewed in FY2022 and includes an increase of 3% annually. The City's claims management system is critical in ensuring the City remains in compliance with State reporting mandates and enables the City to pay claims within time-frame requirements. This form ties to form ID 53276.</t>
  </si>
  <si>
    <t>Claims Management System LicensesAddition of one-time non-personnel expenditures to maintain the City's claims management system.</t>
  </si>
  <si>
    <t>Addition of both one-time and ongoing non-personnel expenditures to support the City's claims management system annual maintenance fee and licensing.</t>
  </si>
  <si>
    <t>720048_1515_2_Addition of Empl Benefits Staff</t>
  </si>
  <si>
    <t>It was determined after a review of the Benefits Division that additional positions were needed to ensure appropriate staffing levels with the necessary knowledge, skills, and ability to plan, develop, and administer the City's benefits plans. The 1.00 FTE Employee Benefits Administrator will oversee and supervise staff in the Employee Savings section and will be responsible for the City's retirement savings plans (457b,401k, RMT, SPSP). This includes coordinating corrections with record keepers, reconciling payroll deductions, coordination/oversight of Defined Contribution Plans Trustee Board meetings, and oversight of break-fix and upgrades/enhancements to the retirement savings plan infotypes in the Benefits Module in SAP. This position will also support education sessions needed to guide employees in their potential Prop B choices. The 2.00 FTE Employee Benefits Specialists 2 positions will help with the current workload. City staffing has increased by 8% since FY16 while the divisions staffing levels have dropped from 12.00 FTE in FY16 to 6.00 FTE in FY22. The TAP program has also been transferred to Risk Management adding to the Benefits Division's responsibilities. The additional staff will support the changes needed to comply with the Prop B make-whole remedy, pending change from a fiscal year plan to a calendar year plan, and answering employee questions during new hire and open enrollment. This request also includes one-time associated non-personnel expenditures for laptops and monitors.These three positions have been approved to be created and filled in FY2022. These positions are projected to be filled in Period 8 of FY2022. PCN# 31020900-Employee Benefits Administrator, PCN# 31020925 and 31020926 - Employee Benefits Specialist 2</t>
  </si>
  <si>
    <t>Employee Benefits Division SupportAddition of 1.00 Employee Benefits Administrator, 2.00 Employee Benefits Specialist 2s, and associated one-time non-personnel expenditures to support the Employee Benefits Division.</t>
  </si>
  <si>
    <t>Addition of 1.00 Employee Benefits Administrator, 2.00 Employee Benefits Specialist 2s, and associated one-time non-personnel expenditures to support the Employee Benefits Division. These positions have been approved and created in Fiscal Year 2022.</t>
  </si>
  <si>
    <t>720048_1515_3_Addition of Supv WC Claims Rep</t>
  </si>
  <si>
    <t>The Supervising Workers Compensation Claims Representative due to the reorganization of the Workers' Compensation Division. The Supervising Workers Compensation Claims Representative will handle a caseload of approximately 100 cases consisting of the most complex and sensitive claims in the Workers' Compensation Division. It will also have two direct reports of claims handlers: WC Claims Representative 2 and WC Claims Aide which are in addition to the support team staff. Impact of not funding this request will result in in continuing with the existing structure in the Division. It will inhibit the ability for the claims clerks to fully support the claim representative positions and to have a supervisor who is knowledgeable about the workers' compensation process. Succession planning will be limited as the existing team does not have the ability to provide the necessary training and career development with the existing structure. This request also includes one-time associated non-personnel expenditures for laptop and monitor.This position (PCN#31021228) has been approve to be created and filled in FY2022. This positions is currently projected to be filled in Period 8 of FY2022.</t>
  </si>
  <si>
    <t>Workers' Compensation SupportAddition of 1.00 Supervising Workers' Compensation Claims Representative and associated one-time non-personnel expenditures to support the Workers' Compensation Division.</t>
  </si>
  <si>
    <t>Addition of 1.00 Supervising Workers' Compensation Claims Representative and associated one-time non-personnel expenditures to support the Workers' Compensation Division. This position has been approved and created in Fiscal Year 2022.</t>
  </si>
  <si>
    <t>720048_1515_4_Addition of Supv PL Claims Rep</t>
  </si>
  <si>
    <t xml:space="preserve">The Supervising Claims Representative will provide supervisory support to staff of the Public Liability &amp;amp; Loss Recovery Division. The division is currently undergoing an organizational re-structure to ensure operations are in line with claims handling best practices, conform to recent audit recommendations and ensure compliance of reporting standards issued by PRISM, the City’s general liability coverage provider. Due to the complexity of the work in the administration of the public liability program, the creation of this position will allow for continued supervision and support of Public Liability Claims Representatives. This re-organization will also allow the Division to have two Supervising Claims Representative positions and equally distribute the work between both positions, rather than between a Program Coordinator and the current Supervising Claims Representative position. The Public Liability &amp;amp; Loss Recovery division is comprised of a total of 20.00 FTE and its primary function is to administer claims. The Public Liability Division, on average, administers a public liability and loss recovery combined total of 3,000 claims annually. This position will provide hands on review to ensure adherence to the CA Government Code, provide one on one training and guidance to staff on complex claims, monitor reserves and apprise management of public liability fund impacts and facilitate strategic review of claims where liability exists to expedite resolution without litigation. The creation of this position will also maximize operational efficiencies by better streamlining existing claims handling processes and eliminate bottlenecks.  The re-structure divides division staff into a set of teams that provides increased collaboration, a more manageable supervisory caseload and increased interaction between supervisors and direct reports. In times where the division experiences a sudden increase in claims, Supervisory staff can offset Claims Representative caseloads by stepping in and taking on claims to provide temporary relief to their staff.  In addition to the claims handling enhancements the re-structure will provide, it will also provide a structure that will support newly introduced department initiatives.  This includes litigation avoidance on trip and fall claims, department loss trending, monitoring of remedial measures, and educating departments on their risk profile.This position has been approve to be created and filled in FY2022. This positions is currently projected to be filled in Period 10 of FY2022.Impact of not approving this request will prevent in ensuring best practice adherence in claims handling, meet PRISM reporting standards, and adhere to the CA Government Code. If the position is not approved it will jeopardize the division’s ability to provide guidance to staff on: early claims resolution that avoids litigation, completion of internal claims audits, timely routing of proposed settlement recommendations, claims related payment approvals and assistance with meeting department claims related initiatives previously referenced. </t>
  </si>
  <si>
    <t>Public Liability and Loss Recovery SupportAddition of 1.00 Supervising Claims Representative-Liability and associated one-time non-personnel expenditures to support the Public Liability and Loss Recovery Division.</t>
  </si>
  <si>
    <t>Addition of 1.00 Supervising Claims Representative-Liability and associated one-time non-personnel expenditures to support the Public Liability and Loss Recovery Division. This position has been approved and created in Fiscal Year 2022.</t>
  </si>
  <si>
    <t>720048_1515_8_Ventiv Additional User Licenses</t>
  </si>
  <si>
    <t>Addition of $61,250 in non-personnel expenditures to purchase 10 additional Claims Enterprise (iVOS) licenses. These additional licenses are necessary to ensure that new staff and outside auditors are able to operate the claims management system. The City currently has 69 Claims Enterprise (iVos) user licenses. The cost of the 10 additional user licenses includes a one-time cost of $50,000 per license with an on-going annual fee of $1,125 per license.  This form ties to form ID 53055.</t>
  </si>
  <si>
    <t>Claims Management System LicensesAddition of non-personnel expenditures to maintain the City's claims management system.</t>
  </si>
  <si>
    <t>720048_1515_7_FSA/COBRA Contract Adjustment</t>
  </si>
  <si>
    <t>WageWork began administering the City's Flexible Spending Accounts (FSA) and COBRA programs in FY2019, since then there has been an increase in participation in both of these programs.  The projected cost in FY22 for the administration of the programs by the vendor WageWorks is approximately $100,000 based on current monthly participation, which $85k is currently allocated to support these programs. This request is to meet anticipated ongoing contract costs.</t>
  </si>
  <si>
    <t>Contract AdministrationAddition of ongoing non-personnel expenditures to support the administration of the FSA (Flexible Spending Account) and COBRA (Consolidated Omnibus Budget Reconciliation Act) programs as a result of increased City staff participation.</t>
  </si>
  <si>
    <t>Addition of non-personnel expenditures for contract administration fees for the Flexible Savings Accounts (FSA) and COBRA programs.</t>
  </si>
  <si>
    <t>720048_1515_6_Addition of Payroll Specialist 1</t>
  </si>
  <si>
    <t>Addition of 1.00 Payroll Specialist I and associated non-personnel expenditures to support department payroll requirements and ensure that payroll is processed timely and accurate. Currently Risk Management is providing payroll support to Performance &amp;amp; Analytics and Compliance Departments.</t>
  </si>
  <si>
    <t>Addition of 1.00 Payroll Specialist 1Addition of 1.00 Payroll Specialist 1 and associated one-time non-personnel expenditures to support department payroll operations.</t>
  </si>
  <si>
    <t>Addition of 1.00 Payroll Specialist I and associated one-time non-personnel expenditures to support department payroll operations.</t>
  </si>
  <si>
    <t>720048_1515_DOF Adjustment to Pay In-Lieu</t>
  </si>
  <si>
    <t>720048_1515_Budgeted Personnel Expenditures Savings</t>
  </si>
  <si>
    <t>MAY REVISION_720048_1515_Addition of Loss Control Prog Coord</t>
  </si>
  <si>
    <t>The addition of 2.00 Program Coordinators to support the new Loss Control Team which will bring greater awareness of on-going liability issues with public liability and workers’ compensation claims, as well as providing operating departments and Safety Committee with assistance in identifying and eliminating/mitigating potential risks by providing specialized trainings. This team will use data analytics to mitigate risk and improve process performance, improve accuracy and reliability of financial reporting and ensure compliance, create a culture of awareness, consistency &amp;amp; accountability, expand training program &amp;amp;amp; utilization of technology, and create Citywide cost savings in future years.</t>
  </si>
  <si>
    <t>Addition of 2.00 Program CoordinatorsAddition of 2.00 Program Coordinators and associated one-time non-personnel expenditures to support the Loss Control Division.</t>
  </si>
  <si>
    <t>Addition of 2.00 Program Coordinators and associated one-time non-personnel expenditures to support the Loss Control Division.</t>
  </si>
  <si>
    <t>MAY REVISION_720048_1515_COVID Testing</t>
  </si>
  <si>
    <t>This adjustment is to support the covid-19 testing cost related to covid-19 outbreaks that occur with all operating City Departments. Per State/Cal OSHA  requirement, employers are required to provide COVID-19 testing at no cost to the employees after a workplace COVID-19 exposure. Currently the HR Department is administering the COVID-19 Testing contract with UCSD and paid from the Risk Management Admin Fund.</t>
  </si>
  <si>
    <t>COVID-19 TestingAddition of one-time non-personnel expenditures to support COVID-19 testing.</t>
  </si>
  <si>
    <t>May Revision_720048_1515_Budgeted Personnel Expenditures Sav</t>
  </si>
  <si>
    <t>Engineering &amp; Capital Projects</t>
  </si>
  <si>
    <t>720057_211212_Add 5.0 FTE Design Build AEP</t>
  </si>
  <si>
    <t>Addition of 5.0 FTE (1) Senior, (2) Associate, (2) Assistant Civil Engineer. The Architectural Engineering and Parks Division of the Engineering and Capital Projects Department is needing a full time (1) Senior, (2) Associate, (2) Assistant Civil Engineer  Civil Engineer to manage the staff who will be providing oversight for future design build projects. It is expected that this program will grow over the coming years and continue to add staff. If the workload is not evenly distributed across the Division, oversight and inconsistencies will appear.The addition of this position requires $23,180 in one-time supply purchases, which contributes to general office/cubical set up and on boarding of employee.This position is cost recoverable, with the salary and fringe total being reimbursable.</t>
  </si>
  <si>
    <t>Design-Build Project SupportAddition of 2.00 Civil Engineer positions and associated non-personnel expenditures, and revenue to support design-build projects.</t>
  </si>
  <si>
    <t>Addition of 5.0 Civil Engineer positions, associated non-personnel expense, and associated revenue in the Architectural Engineering and Parks Division to support design-build projects.</t>
  </si>
  <si>
    <t>720057_211213_Add of 1.0 FTE Customer Service Supv CMFE</t>
  </si>
  <si>
    <t>Addition of 1.0 FTE Customer Service Supervisor. The Construction Management and Field Engineering (CMFE) Division of the Engineering and Capital Projects Department's core function is to provide inspection and construction management projects. However, a higher than average volume of community inquiries with the expectation of quicker turnaround on information are pulling staff form their core inspection duties to investigate and provide feedback. In addition, CMFE has been receiving high volumes of Public Records Act requests which also require a large amount of office research which pull staff from their inspection duties. This position would support gathering necessary information by completing the time consuming aspects of each request and allow for timely responses to the community, alleviating existing staff from taking on this responsibility.The addition of this position requires $4,636 in one-time supply purchases, which contributes to general office/cubical set up.Addition of 1.0 Customer Services Supervisor and one-time non-personnel expense, in the Architectural Engineering &amp;amp; Parks Division to support new and existing operations. The addition of this position requires $4,636 in one-time supply purchases, which contributes to general office/cubical set up and onboarding of employee.</t>
  </si>
  <si>
    <t>Community Inquiries and Public Records ActAddition of 2.00 Customer Service Supervisors, associated non-personnel expenditures, and revenue  to respond to increased information requests from the public.</t>
  </si>
  <si>
    <t>Addition of 1.0 Customer Service Supervisor and associated non-personnel expenditures in the Construction Management and Field Engineering Division to support the increased volume of community inquires and Public Records Act requests.</t>
  </si>
  <si>
    <t>46</t>
  </si>
  <si>
    <t>720057_211212_ Add 1.0 FTE Asst. Engineer - Civil AEP Parks</t>
  </si>
  <si>
    <t>Addition of 1.0 FTE Assistant Civil Engineer, one-time supply expense, and on-going revenue due to reimbursability of the position in the Architectural Engineering and Parks Division of the Engineering and Capital Projects Department to support the need for additional oversight for future storm drain projects. The addition of this position requires $4,636 in one-time supply purchases, which contributes to general office/cubical set up and onboarding of employee.This position is cost recoverable, with the salary and fringe total being reimbursable.</t>
  </si>
  <si>
    <t>Storm Drain Project SupportAddition of 1.00 Associate Civil Engineer, 2.00 Assistant Civil Engineer, associated non-personnel expenditures, and associated revenue to support the need for additional oversight for future storm drain projects.</t>
  </si>
  <si>
    <t>Addition of 1.0 Assistant Civil Engineer, associated non-personnel expenditures, and associated revenue in the Architectural Engineering and Parks Division to support the need for additional oversight for future storm drain projects. </t>
  </si>
  <si>
    <t>720057_211212_ Add 1.0 FTE Customer Service Supervisor AEP</t>
  </si>
  <si>
    <t>Addition of 1.0 Customer Services Supervisor and one-time non-personnel expense, in the Architectural Engineering &amp;amp; Parks Division to support new and existing operations. The addition of this position requires $4,636 in one-time supply purchases, which contributes to general office/cubical set up and onboarding of employee.</t>
  </si>
  <si>
    <t>Addition of 1.0 Customer Services Supervisor and associated non-personnel expenditures, in the Architectural Engineering &amp;amp; Parks Division to provide support to existing and new operations</t>
  </si>
  <si>
    <t>45</t>
  </si>
  <si>
    <t>720057_211213_Add 1.0 FTE Assoc and 1.0 Asst Civil Eng CMFE</t>
  </si>
  <si>
    <t>Addition of 1.0 FTE Associate Civil Engineer and 1.0 FTE Assistant Civil Engineer. The Construction Management and Field Engineering Division of the Engineering and Capital Projects Department is needing a 1.0 full time Associate Civil Engineer and 1.0 full time Assistant Civil Engineer to manage the staff who will be providing oversight for future storm drain projects, both in the design phase and awaiting construction. It is expected that this program will grow over the coming years and continue to add staff. If the workload is not evenly distributed across the Division, oversight and inconsistencies will appear. The addition of these positions require $4,636 per FTE in one-time supply purchases, which contributes to general office/cubical set up and onboarding of employee. These positions are cost recoverable, with the salary and fringe total being reimbursable.</t>
  </si>
  <si>
    <t>Addition of 1.0 Associate Civil Engineer, 1.0 Assistant Civil Engineer, associated non-personnel expenditures, and associated revenue in the Construction Management and Field Engineering Division to support the need for additional oversight for future storm drain projects.</t>
  </si>
  <si>
    <t>44</t>
  </si>
  <si>
    <t>720057_211219_Add 1.0 FTE Associate Planner PPD</t>
  </si>
  <si>
    <t>Addition of 1.0 FTE Associate Planner. The Program and Project Development Division of the Engineering and Capital Projects Department is needing a full time Associate Planner to analyze permitting and environmental requirements associated with budget and timelines, obtain permits and environmental clearance, oversee consultant tasks, QA/QC of technical documents, and ensure compliance with permit and environmental requirements during construction. This position will need to maintain a level of service and timely completion of projects due to the increasing number of CIP projects and future budget and project projections. If this position is not funded, the CIP program will experience project delays and cost increases as a result of longer processing timelines.The addition of this position requires $4,636 in one-time supply purchases, which contributes to general office/cubical set up and onboarding of employee.</t>
  </si>
  <si>
    <t>California Environmental Quality Act ComplianceAddition of 1.00 Associate Planner and associated non-personnel expenditures and revenue to perform Quality Assurance and Quality Control and ensure compliance with permit and environmental requirements during construction. </t>
  </si>
  <si>
    <t>Addition of 1.0 Associate Planner and associated non-personnel expenditures in the Program and Project Development Division to analyze permitting and environmental requirements, obtain permits and environmental clearance, oversee consultant tasks, perform QA/QC of technical documents, and ensure compliance with permit and environmental requirements during construction.</t>
  </si>
  <si>
    <t>720057_211218_ Add 1.0 FTE Training Supv BOES</t>
  </si>
  <si>
    <t>Addition of 1.0 FTE Training Supervisor, one-time supply expense, in the Business Operations and Employee Services Division of the Engineering and Capital Projects Department to assist in developing a comprehensive training program for the department. As the department increases its staffing to accommodate the growing Capital Improvement Projects, it is essential to develop a training and development program to enhance employee performance and boost employee productivity. The addition of this position requires $4,636 in one-time supply purchases, which contributes to general office/cubical set up and onboarding of employee.</t>
  </si>
  <si>
    <t>Department TrainingAddition of 1.00 Training Supervisor, associated non-personnel expenditures, and revenue in the to assist in developing a comprehensive training program for the department. </t>
  </si>
  <si>
    <t>Addition of 1.0 Training Supervisor and associated non-personnel expenditures in the Business Operations and Employee Services Division to assist in developing a comprehensive training program for the department. </t>
  </si>
  <si>
    <t>720057_211218_Add 1.0 FTE Supv Mgmt Analyst Project Mgmt</t>
  </si>
  <si>
    <t>Addition of 1.0 FTE Supervising Management Analyst. This position within the Business Operations and Employee Services Division of the Engineering and Capital Projects Department is supplemental and is currently filled. The purpose of this request is to convert the supplemental position to a permanent, budgeted position. If this position is not funded, this position will remain as a supplemental and the Department will continue to absorb the cost of the position. The addition of this position requires $4,636 in one-time supply purchases, which contributes to general office/cubical set up and onboarding of employee.</t>
  </si>
  <si>
    <t>Addition of Supervising Management AnalystAddition of 1.00 Supervising Management Analyst, associated non-personnel expenditures, and revenue to convert the currently filled supplemental position to a permanent, budgeted position.</t>
  </si>
  <si>
    <t>Addition of 1.0 Supervising Management Analyst and associated non-personnel expenditures in the Business Operations and Employee Services Division to convert the currently filled supplemental position to a permanent, budgeted position.</t>
  </si>
  <si>
    <t>720057_211218_Add 1.0 FTE Deputy Director Project Mgmt</t>
  </si>
  <si>
    <t>Addition of 1.0 FTE Deputy Director. The Project Management Office Division of the Engineering and Capital Projects Department is needing a full time Deputy Director. The current Deputy Director for the Business Operations and Fiscal Services Division manages over 100 employees, which is too large and will only continue to grow as the City expands it's CIP. The addition of this position will oversee the CIP budget, and perform analysis and forecasting that will help right size the organization and help achieve optimal effectiveness and efficiencies. Without the addition of a new Deputy Director, efficiencies will be lost and critical CIP analysis and forecasting will be limited.The addition of this position requires $4,636 in one-time supply purchases, which contributes to general office/cubical set up and onboarding of employee.</t>
  </si>
  <si>
    <t>Project Management Office DivisionAddition of 1.00 Deputy Director, 1.00 Assistant Deputy Director, 1.00 Geographic Information Systems Analyst, non-personnel expenditures, and associated revenues to establish the Project Management Office Division.</t>
  </si>
  <si>
    <t>Addition of 1.0 Deputy Director and associated non-personnel expenditures in the Project Management Office Division to manage the scheduling, cash flow, and budget of the capital improvement program.</t>
  </si>
  <si>
    <t>720057_211218_Add 1.0 FTE Asst Director Financial Operations</t>
  </si>
  <si>
    <t>Addition of 1.0 Assistant Director. The Project Management Office and Business Operations and Employee Services Divisions of the Engineering and Capital Projects Department are needing a full time Assistant Director to oversee the Financial and Operations branch. The addition of this position requires $4,636 in one-time supply purchases, which contributes to general office/cubical set up and onboarding of employee.</t>
  </si>
  <si>
    <t>Addition of Assistant DirectorAddition of 1.00 Assistant Director and associated non-personnel expenditures, and revenue in Financial and Operations Branch to oversee the Project Management Office and Business Operations and Employee Services Divisions.</t>
  </si>
  <si>
    <t>Addition of 1.0 Assistant Director and associated non-personnel expenditures in Financial and Operations Branch to oversee the Project Management Office and Business Operations and Employee Services Divisions.</t>
  </si>
  <si>
    <t>40</t>
  </si>
  <si>
    <t>720057_211218_Add 2.0 FTE Grant Admin Analyst BOES</t>
  </si>
  <si>
    <t>Addition of 2.0 FTE (1) Senior Management Analyst, (1) Associate Management Analyst, one-time supply expense, in the Business Operations and Employee Services Division of the Engineering and Capital Projects Department to support the new grants section. The addition of this position requires $9,272 in one-time supply purchases, which contributes to general office/cubical set up and onboarding of employee.</t>
  </si>
  <si>
    <t>Department Grants SectionAddition of 1.00 Senior Management Analyst, 1.00 Associate Management Analyst, and associated non-personnel expenditures, and revenue to support the new grants section.</t>
  </si>
  <si>
    <t>Addition of 1.00 Senior Management Analyst, 1.00 Associate Management Analyst, and associated non-personnel expenditures in the Business Operations and Employee Services Division to support the new grants section.</t>
  </si>
  <si>
    <t>32</t>
  </si>
  <si>
    <t>720057_211218_Add 1.0 FTE GIS Analyst 3 Project Mgmt</t>
  </si>
  <si>
    <t>Addition of 1.0 FTE Geographic Information Systems Analyst 3. The Project Management Office Division of the Engineering and Capital Projects Department is needing a full time Geographic Information Systems (GIS) Analyst 3 to provide support to the GIS section in providing spatial analysis to geographically identify CIP priorities as they relate to our communities and council priorities. This includes spatial analysis using GIS analytical applications such as Arc GIS Pro and ESRI Insights as well as providing recurring analysis on how the issue of Equity and Climate Action Plan are being addressed by the CIP program. If this position is not funded, the Department will be unable to acquire spatial and geo analysis into our analytics reports and dashboards and will create a potential disconnect amount our department, other departments, communities, and council in terms of being able to analyze and forecast CIP priorities based on their geographical distribution.The addition of this position requires $4,636 in one-time supply purchases, which contributes to general office/cubical set up and onboarding of employee.</t>
  </si>
  <si>
    <t>Addition of 1.0 Geographic Information Systems Analyst 3 and associated non-personnel expenditures in the Project Management Office Division to provide support to the GIS section.</t>
  </si>
  <si>
    <t>720057_211219_Add 1.0 FTE Deputy Director CFES</t>
  </si>
  <si>
    <t>Addition of 1.0 Deputy Director to oversee the Construction Field Engineering Support Division. This Deputy Director would be needed to manage the new Construction support division. Moreover, this position will also serve as the City Land Surveyor role (similar to DCE) as responsible charge for all land survey work and policy for the City of San Diego. Greg Hopkins, current provisional and City Land Surveyor is serving this role per State law and once the selection is made the role would transfer to this position, which would be required to be a Registered Land Surveyor.The addition of this position requires $4,636 in one-time supply purchases, which contributes to general office/cubical set up and onboarding of employee.</t>
  </si>
  <si>
    <t>City Land Surveyor OfficeAddition of 1.00 Deputy Director, associated non-personnel expenditures, and revenue in the Construction Field Engineering Support Division to serve as the city's registered land surveyor.</t>
  </si>
  <si>
    <t>Addition of 1.0 Deputy Director and associated non-personnel expenditures in the Construction Field Engineering Support Division to serve as the City Land Surveyor and to support this new division.</t>
  </si>
  <si>
    <t>720057_211213_  Add 11.0 FTE Strategic Capital Projects</t>
  </si>
  <si>
    <t>Addition of 11.0 FTEs, associated non-personnel expenditures, and associated revenue in the new Strategic Capital Projects Department to support the Pure Water program, general project development, and support services.The addition of these positions requires $50,996 in one-time supply purchases, which contributes to general office/cubical set up and onboarding of employee. Most of these positions are cost recoverable, with the salary and fringe totals being reimbursable.</t>
  </si>
  <si>
    <t>Strategic Capital Projects DepartmentAddition of 12.00 FTE positions, non-personnel expenditures, and associated revenue in the new Strategic Capital Projects Department to support the Pure Water program, general project development, and support services.</t>
  </si>
  <si>
    <t>Addition of 11.0 positions, associated non-personnel expenditures, and associated revenue in the new Strategic Capital Projects Department to support the Pure Water program, general project development, and support services.</t>
  </si>
  <si>
    <t>70</t>
  </si>
  <si>
    <t>720057_2112_NPE for Dual Screen Monitors</t>
  </si>
  <si>
    <t>Addition of one-time non-personnel expenditures in the amount of $25,000 for 100 monitors for staff within the Construction Management and Field Engineering (CMFE) Division of the Engineering and Capital Projects Department. CMFE is moving towards the use of blue beam, requiring less plans from both D sheet developer permits and CIP projects. Therefore, staff need larger screens and/or dual screens to be able to provide review and comments electronically as opposed to hard copies. If this request is not funded, staff will not be able to make the transition to a blue beam space without concerns of thorough reviews and the ability to be effective with their use of time.</t>
  </si>
  <si>
    <t>Addition of one-time non-personnel expenditures in the amount of $25,000 for 100 monitors for staff to thoroughly provide review of developer permits and CIP projects without using hard copy plans.</t>
  </si>
  <si>
    <t>36</t>
  </si>
  <si>
    <t>720057_211218_Addition of NPE for Replacement of Desktops</t>
  </si>
  <si>
    <t>Addition of on-going non-personnel expenditures in the amount of $155,167 for the replacement of aging desktops with laptops to mobilize staff within the Engineering and Capital Projects Department, which will provide the ability to telework utilizing City issued IT equipment. ​If this request is not funded the department will not be able to replace these computers, which are out of warranty and have reached end of life. Staff will not have mobile computing capability.</t>
  </si>
  <si>
    <t>Desktop and Monitor ReplacementReplacement of aging desktops with laptops for the department to facilitate teleworking and a one-time expenditure for monitors for the Construction Management and Field Engineering Division to modernize review process.</t>
  </si>
  <si>
    <t>Addition of on-going non-personnel expenditures in the amount of $155,167 for the replacement of aging desktops with laptops to mobilize staff and provide the ability to telework utilizing City issued IT equipment.</t>
  </si>
  <si>
    <t>720057_211218_Add 1.0 FTE Assistant Director AEP PPD TUE</t>
  </si>
  <si>
    <t>Addition of 1.0 FTE Assistant Director. The Architectural Engineering and Parks, Program and Project Development, and Transportation and Utility Engineering Divisions within the Engineering and Capital Projects Department are in need of a full time Assistant Director to oversee the Engineering and Design Branch. The addition of this position requires $4,636 in one-time supply purchases, which contributes to general office/cubical set up and onboarding of employee.</t>
  </si>
  <si>
    <t>Addition of Assistant DirectorAddition of 1.00 Assistant Director and associated non-personnel expenditures and revenue to oversee the Architectural Engineering and Parks, Program and Project Development, and Transportation and Utility Engineering Divisions.</t>
  </si>
  <si>
    <t>Addition of 1.0 Assistant Director and one-time supply expense in the Engineering and Design Branch of the Engineering and Capital Projects Department to oversee three Divisions: Architectural Engineering and Parks, Program and Project Development, and Transportation and Utility Engineering.</t>
  </si>
  <si>
    <t>56</t>
  </si>
  <si>
    <t>720057_211218_Addion of Hourly Positions</t>
  </si>
  <si>
    <t>This adjustment request maintains the department's non-standard hour personnel funding and will support 4.00 Management Interns, 4.00 Student Engineers.  The funding is allocated according to a zero-based annual review of hourly funding requirements.</t>
  </si>
  <si>
    <t>This adjustment request maintains the department's non-standard hour personnel funding and will support 12.00 Management Interns, 12.00 Student Engineers, 1 Planning Intern, and 7 provisional positions. The funding is allocated according to a zero-based annual review of hourly funding requirements.</t>
  </si>
  <si>
    <t>720057_211218_Add 1.0 FTE Asst. Deputy Director PMO</t>
  </si>
  <si>
    <t>Addition of 1.0 FTE Assistant Deputy Director. The Project Management Office Division of the Engineering and Capital Projects Department is needing a full time Assistant Deputy Director to oversee the Project Management Office Division.The addition of this position requires $4,636 in one-time supply purchases, which contributes to general office/cubical set up and onboarding of employee.</t>
  </si>
  <si>
    <t>Addition of 1.0 FTE Assistant Deputy Director and one-time supply expense in the Project Management Office Division of the Engineering and Capital Projects Department to oversee the Project Management Office Division.</t>
  </si>
  <si>
    <t>720057_2112_DOF Adjustment to Pay In-Lieu</t>
  </si>
  <si>
    <t>720057_211218_Addition of Overtime Budget</t>
  </si>
  <si>
    <t>Addition of $1,020,730 million to the Overtime Budget. Addition of this overtime will right -size the departments OT expenses. On average, the department spends $1.4M in OT per year. If this request is not funded, the Department will continue to go over budget in overtime expenses.</t>
  </si>
  <si>
    <t>Overtime AdjustmentsAddition of overtime expenditures associated with right -size of the department.</t>
  </si>
  <si>
    <t>Addition of $1,020,730 million to the Overtime Budget. Addition of this overtime will right -size the departments OT expenses.</t>
  </si>
  <si>
    <t>720057_2112_Addition of ECP Department Director</t>
  </si>
  <si>
    <t>This budget adjustment is requesting the addition of 1.0 Department Director for the ECP Department for Rania Amen.  She is currently under a supplemental, unbudgeted, limited position (#31021028).  This request is to make her position a permanent, budgeted, unlimited position.</t>
  </si>
  <si>
    <t>Addition of 1.0 Department Director for the Engineering and Capital Projects Department.</t>
  </si>
  <si>
    <t>720057_2112_Prop B Transition Costs</t>
  </si>
  <si>
    <t>720057_2112_Budget Adjustments Vacancy Savings</t>
  </si>
  <si>
    <t>720057_2112_Budget Adjustment Vacancy Savings</t>
  </si>
  <si>
    <t>Salary and Benefit Adjustments to reflect savings resulting from vacant positions for any period of the fiscal year, retirement contributions, retiree health contributions, and labor negotiations</t>
  </si>
  <si>
    <t>May Revision_720057_2112_Prop B Transition Costs</t>
  </si>
  <si>
    <t>Percent Attributable to CAP (10%, 50%, 100%)</t>
  </si>
  <si>
    <t>Total to CAP</t>
  </si>
  <si>
    <t>CAP Strategy</t>
  </si>
  <si>
    <t>Direct or Indirect</t>
  </si>
  <si>
    <t>Sustainability Notes</t>
  </si>
  <si>
    <t>Brown Field Gate Access ReplacementAddition of one-time non-personnel expenditure to replace the gate access/phone console at Gates 3 and 4 at Brown Field Airport.</t>
  </si>
  <si>
    <t>Addition of 1.0 FTE Program Manager to conduct and implement all elements of the Office of Emergency Services Operations Division principally the capabilities to prevent, protect against, mitigate, respond to, and recover from the threats and hazards that pose the greatest risk to the whole community. </t>
  </si>
  <si>
    <t>Addition of 1.0 FTE Program Manager to lead the Operations Division of Office of Emergency Services.</t>
  </si>
  <si>
    <t>Addition of 1.0 FTE Program Manager to conduct and implement all elements of the Office of Emergency Services Operations Division.</t>
  </si>
  <si>
    <t>100000_1915_Addition of 1.0 FTE Program Manager</t>
  </si>
  <si>
    <t>Grounds Maintenance SupportAddition of one Grounds Maintenance Worker II to support Brown Field Airport. </t>
  </si>
  <si>
    <t>New Lease Administration SoftwareAddition of one-time non-personnel expenditure to support lease administration system replacement/upgrade. Supported 25% by Airports and 75% by Real Estate General Fund. </t>
  </si>
  <si>
    <t>Commercial/Retail Repair and MaintenanceAddition of one-time non-personnel expenditures to support repairs and maintenance to the Commercial and Retail Center located at Gibbs and Aero Drive.</t>
  </si>
  <si>
    <t>Engineering and Program Management Contracts ReductionReduction of non-personnel expenditures due to anticipated savings in overall contracts budget.</t>
  </si>
  <si>
    <t>Engineering and Program Management Contracts ReductionReduction of non-personnel expenditures due to anticipated savings in overall contracts budget.</t>
  </si>
  <si>
    <t>Purchase water from CWA as the demand for water increases.</t>
  </si>
  <si>
    <t>Water PurchasesAddition of non-personnel expenditures to purchase water from California Water Authority as the demand for water increases.</t>
  </si>
  <si>
    <t>Addition of non-personnel expenditures to purchase water from California Water Authority as the demand for water increases.</t>
  </si>
  <si>
    <t>700011_200020_WPD Water Purchases Inflation Increase</t>
  </si>
  <si>
    <t>Addition of Personnel for Turf MaintenanceAddition of 1.00 Golf Course Superintendent, 1.00 Greenskeeper Supervisor, 2.00 Greenskeepers and 2.00 Light Equipment Operators to support supplemental positions added in FY22. These positions will support the demands for turf maintenance with the increased activity on the golf courses. </t>
  </si>
  <si>
    <t>Raw Water Construction Vehicle        Addition of one-time non-personnel expenditure to purchase a crew truck to reduce annual vehicle rental fees. </t>
  </si>
  <si>
    <t>Addition of one-time non-personnel expenditure to purchase a crew truck to reduce annual vehicle rental fees. </t>
  </si>
  <si>
    <t>Water Production SoftwareAddition of one-time non-personnel expenditure for software upgrade to allow for effective tracking raw water assets, predicting local water availability, and optimizing local water usage.</t>
  </si>
  <si>
    <t>Water Production SupportAddition of 15.00 FTE positions for regulatory requirements and maintenance for various treatment plants and to support Raw Water section.</t>
  </si>
  <si>
    <t>Treatment Plants ContractsAddition of non-personnel expenditures to perform maintenance at the Alvarado, Otay, and Miramar treatment plants.</t>
  </si>
  <si>
    <t>Dam MaintenanceAdditional non-personnel expenditures for dam maintenance for existing projects and to comply with the Division of Safety of Dams' request.</t>
  </si>
  <si>
    <t>Reservoirs EquipmentAddition of non-personnel expenditures to purchase three work boats for reservoir maintenance and monitoring. </t>
  </si>
  <si>
    <t>Engineering and Program Management SupportAddition of 0.46 Geographic Information Systems Analyst II and 0.46 Geographic Information Systems Analyst III to provide advanced Geographic Information System analysis for the department.</t>
  </si>
  <si>
    <t>Pay-In-Lieu of Annual Leave AdjustmentsAdjustments to expenditures associated with projected compensation to employees in-lieu of the use of annual leave.</t>
  </si>
  <si>
    <t>Santa Fe Depot IncreasesAddition of non-personnel expenditures for increased contractual services to the Sante Fe Depot.</t>
  </si>
  <si>
    <t>Federal and State Regulatory Requirement Addition of 1.29 FTE positions and associated non-personnel expenditures to assist with regulatory requirements. </t>
  </si>
  <si>
    <t>Federal and State Regulatory Requirement Addition of 3.71 FTE positions and associated non-personnel expenditures to assist with regulatory requirements.</t>
  </si>
  <si>
    <t>Pure Water ContractsAddition of non-personnel expenditures for the planning and pre-Design of Pure Water Phase 2.</t>
  </si>
  <si>
    <t>Addition of Associate Civil EngineerAddition of 0.50 Associate Civil Engineer to manage Pure Water Phase 2. </t>
  </si>
  <si>
    <t>Federal and State Regulatory Requirement Addition of 6.00 FTE positions and associated non-personnel expenditures to assist with regulatory requirements.</t>
  </si>
  <si>
    <t>Support for DIF Program RebuildAddition of 1.00 Supervising Management Analyst to support the rebuild of the DIF program.</t>
  </si>
  <si>
    <t>This budget adjustment appropriates 1.00 Program Coordinator position approved by the COO, CSC, Personnel Director, and exempted by City Council during FY22, and an offsetting reduction of one vacant Supervising Management Analyst position from the General Fund budget.  The Program Coordinator position will assist with managing fiscal and administrative operations.  This position will develop and implement policies and procedures related to funds management, capital improvement project appropriations, and financial reporting in order to improve fiscal practices and internal controls; manage fiscal operations to ensure compliance with internal financial controls; identify opportunities to streamline, improve, and change existing administrative and fiscal processes; developer performance measures and key performance indicators; develop an administrative and fiscal training program; and assist in providing fiscal guidance to the Department Director and executive management team. The Department’s multiple new initiatives including Complete Communities, Parks for All of Us, Infrastructure for All of Us, Spaces as Places, Homes for All of Us, and Climate Resilient San Diego, are all requiring increased levels of fiscal and administrative management.  The Program Coordinator position will provide the fiscal management and administrative oversight needed to support these expanding programs and ongoing operations, in addition to overseeing overall administrative functions for the Department, as previously performed by the Supervising Management Analyst position. </t>
  </si>
  <si>
    <t>Fiscal and Administrative Support. Addition of 1.00 Program Coordinator to assist with managing fiscal and administrative operations.</t>
  </si>
  <si>
    <t>100000_1619_Fiscal and Administrative Support</t>
  </si>
  <si>
    <t>Equitable Public Engagement Program. Addition of 1.00 Senior Planner and 1.00 Associate Planner to support the Equitable Public Engagement Program..</t>
  </si>
  <si>
    <t>Community Planning Group reform is anticipated to be considered and adopted by the Council in FY 22, requiring additional staffing to support the proposed reforms. Community Planning Group reform is based on Audit Committee and City Council recommendations. Because the extent of the expectations to be placed on the Department based on the proposed reforms, the budget adjustment is an estimate and may need to be revisited – most likely to increase staffing capacity. This budget adjustment is for 1.00 FTE Associate Planner to assist with the implementation and administration of the anticipated updates to Council Policies 600-24 and 600-09 heading to City Council and anticipated to be adopted in FY22. These revised policies place new monitoring and compliance requirements that the Planning Department anticipates having an operational impact. This position will provide adequate resources to develop the essential controls, procedures, systems and training for the volunteer Community Planning Group members subject to these policies. Additionally, with approval of this position, the Department is prepared to allocate FY 22 General Plan Maintenance Fund budget required for new IT solutions and modules, data migration, member training, and Community Orientation Workshop training modernization.</t>
  </si>
  <si>
    <t>Council Policy Implementation. Addition of 1.00 Associate Planner to support Council Policy 600-24.</t>
  </si>
  <si>
    <t>Addition of 1.00 Associate Planner to support Council Policy 600-24.</t>
  </si>
  <si>
    <t>100000_1619_Community Planning Group Reform</t>
  </si>
  <si>
    <t>Customer SuccessAddition of 5.50 FTE positions to support the department's customer success efforts.</t>
  </si>
  <si>
    <t>Bucketing Crew   Addition of 4.00 FTE positions and one-time non-personnel expenditures to assist with the Main Cleaning section. </t>
  </si>
  <si>
    <t>Manhole Inspection Crew          Addition of 1.00 Water Utility Worker and 1.00 Utility Worker I and one-time non-personnel expenditures to support the Manhole Crew in the Right of Way section.</t>
  </si>
  <si>
    <t>Sewer Surveillance Crew Addition of 3.00 FTE positions and one-time non-personnel expenditure to create a Sewer Line CCTV crew to mitigate and prevent sanitary sewer spills. </t>
  </si>
  <si>
    <t>Customer SuccessAddition of 7.50 FTE positions to support the department's customer success efforts.</t>
  </si>
  <si>
    <t>This adjustment includes 44.00 FTEs (2.00 FTE Supv Plan Review Spec, 1.00 FTE Plan Review Spec 4, 4.00 FTE Plan Review Spec 3, 4.00 FTE Plan Review Spec 2,  1.00 FTE Sr Structural Inspector, 2.00 FTE Structural Engrng Asoc, 2.00 FTE Asoc Planner; 3.00 FTE Asoc Eng-Civil; 1.00 FTE Asst Eng-Civil; 2.00 FTE Asoc Eng-Mechanical; 2.00 FTE Asoc Eng-Electrical; 2.00 FTE Land Survyng Asoc; 2.00 FTE Development Project Manager 3; 2.00 FTE Development Project Manager 2; 1.00 FTE Supervising DPM;  1.00 FTE Sr Mgmt Anlyst; 2.00 FTE Asoc Mgmt Anlyst; 1.00 FTE Admin Aide 2; 1.00 FTE Geographical Info Analyst 3; 1.00 FTE ISA 3; 1.00 FTE Information Systems Technician ) in the Development Services Department to support the Housing Program. These positions are needed to increase the staff capacity for DSD to process permits that result in net new housing units as a response to the City’s housing crisis. The desired increase for housing unit production annually in the City is three-fold, from 5,000 units/year to 15,000 units/year to solve the City’s housing crisis and as required by the City’s Regional Housing Needs Assessment. The CA Attorney General has recently established a “Housing Strike-Force” to ensure that municipalities are posing obstacles to impede or restrict development. City staff have actively been processing an increased number projects that include thousands of residential remodels including square footage expansion and home improvement that do not result in net new units. The City has limited capabilities beyond regulatory streamlining to affect citywide housing production, except the ability to reduce the amount of time it takes to permit new units. With new state and local housing regulations taking effect in 2022, the Department estimates an additional 40 staff members will be necessary to ensure timely permit delivery. The new Housing Team positions are cost recoverable and will enable the City to focus a subset of permit technicians, reviewers, and supervisors to permit only projects that deliver net new housing units. The focused Housing team will not be pulled into other competing City priorities, such as commercial economic development projects, and other private development projects that help the City meet its Strategic Planning goals. </t>
  </si>
  <si>
    <t>Addition of 44.00 FTE positions and associated non-personnel expenditures and revenue to support the Housing Program. These positions are needed to increase the staff capacity for DSD to process permits that result in the new housing units as a response to the City’s housing crisis. Impact if not funded: at current staffing levels, DSD is unable to meet the City's Strategic Planning goals.</t>
  </si>
  <si>
    <t>SB1383 2.0 Public Information ClerkAddition of 2.0 FTE Public Information Clerks to support Organic Waste collection as mandated by Senate Bill 1383. </t>
  </si>
  <si>
    <t>Strategy 4 - Zero Waste</t>
  </si>
  <si>
    <t>Direct</t>
  </si>
  <si>
    <t>This adjustment includes the addition of 2.00 FTEs (1.00 FTE Admin Aide 2 , 1.00 FTE Asoc Mgmt Anlyst) in the Development Services Department to ensure that the department has the resources needed to meet legal deadlines. At current staffing levels, DSD is unable to provide a timely response to the voluminous amount of PRA requests assigned. DSD is #2 citywide for PRA assignments. A team is needed to efficiently comply with all legal deadlines. If these deadlines are not met, the City is subject to potential lawsuits.</t>
  </si>
  <si>
    <t xml:space="preserve">Public Records ActAddition of 2.00 FTE positions and associated non-personnel expenditures to support Records Section with the increase in Public Record Act requests. </t>
  </si>
  <si>
    <t>Addition of 2.00 FTE positions and associated non-personnel expenditures to support Records Section with the increase in Public Record Act requests. At current staffing levels, DSD is unable to provide a timely response to the voluminous amount of PRA requests assigned.</t>
  </si>
  <si>
    <t>700036_1611_Records PRA</t>
  </si>
  <si>
    <t>This adjustment includes the addition of 1.00 FTE Program Manager in the Development Services Department  to manage the team that assists small businesses with obtaining construction permits . This position will be able to address the demand of general information; lead point of contact for private use o public right of way, provide conflict resolution, assist with inspection related issues, activate project management, assist with inspection related issues and technical assistance.</t>
  </si>
  <si>
    <t>Small Business SupportAddition of 1.00 Program Manager and associated non-personnel expenditures to support small business with obtaining construction permits.</t>
  </si>
  <si>
    <t>Addition of 1.00 Program Manager and associated non-personnel expenditures to support small business with obtaining construction permits. Impact: At current staffing levels, DSD is unable to manage the team that assists small businesses and will not be able to provide conflict resolution while projects are in review.</t>
  </si>
  <si>
    <t>700036_1611_Small Business</t>
  </si>
  <si>
    <t>This adjustment includes addition of $1,000,000 in non-personnel expenditures for Deferred Maintenance and Improvements which includes carpet replacement, window cleaning, painting and cubicle enhancements for the City Operations Building and Ridgehaven Court.</t>
  </si>
  <si>
    <t>RFP Consultant ServicesAddition of $500,000 in one-time non-personnel expenditures to seek consultant services for a department-wide operational effectiveness and organizational cultural assessment and to help department management implement recommendations from the assessment. </t>
  </si>
  <si>
    <t>700036_1611_RFP Operational Effectiveness and Organizational</t>
  </si>
  <si>
    <t>One-time expenditure addition of $5000,000 for As-needed plan check and inspection services. The As-Needed Contract shall provide permit review check and/or permit inspection services during heavy workloads on an as-needed basis to supplement City of San Diego Development Services Department (DSD) personnel to maintain permit processing timeline goals. Work will be assigned to the Consultant via Task Order as determined by DSD personnel on a project/ task specific basis, consisting of a mutually agreed upon scope of work.</t>
  </si>
  <si>
    <t>RFP Consultant ServicesAddition of $5,000,000 in one-time non-personnel expenditures for as-needed plan check and inspection services during heavy workloads to supplement City of San Diego Development Services Department (DSD) personnel to maintain permit processing timeline goals.</t>
  </si>
  <si>
    <t>Addition of one-time non-personnel expenditures for as-needed plan check and inspection services during heavy workloads to supplement City of San Diego Development Services Department (DSD) personnel to maintain permit processing timeline goals.</t>
  </si>
  <si>
    <t>Addition of 1.00 FTE from LEA FundAddition of 1.00 Program Manager and associated non-personnel expenditures from the Local Enforcement Agency fund to the Code Enforcement fund to focus on zoning complaint response and allow for more resources to be dedicated to substandard housing enforcement.</t>
  </si>
  <si>
    <t>Short Term Residential OccupancyAddition of 8.00 FTE positions and associated non-personnel expenditure to support ongoing enforcement of the City's Short Term Residential Occupancy ordinance.</t>
  </si>
  <si>
    <t>&lt;h3&gt;Substandard Housing&lt;/h3&gt;Addition of 6.00 FTE positions and associated non-personnel expenditures to support a more effective and timely response to substandard housing complaints.</t>
  </si>
  <si>
    <t>Pump Station OperationsAddition of one-time non-personnel expenditures for three trucks with cranes for the Pump Station section to support operations.</t>
  </si>
  <si>
    <t xml:space="preserve">Call Center SupportAddition of 1.00 Program Coordinator and associated non-personnel expenditures to support the call center and oversee all aspects of the Project Management and Submittal Division's customer service policies and procedures. </t>
  </si>
  <si>
    <t>Addition of 1.00 Program Coordinator and associated non-personnel expenditures to support the call center and oversee all aspects of the Project Management and Submittal Division's customer service policies and procedures. Impact: At current staffing levels, DSD is unable improve operational efficiencies related to customer interactions.</t>
  </si>
  <si>
    <t>700036_1611_Program Coordinator Call Center</t>
  </si>
  <si>
    <t>Supplemental Positions Addition of 5.00 FTE positions to support regulatory requirements and preventative maintenance tasks at various pump stations and wastewater facilities.</t>
  </si>
  <si>
    <t>Increase rent expense by $214,288 for office space occupied at the Environmental Services Building.</t>
  </si>
  <si>
    <t xml:space="preserve">Community Plan Update Support. Addition of one-time non-personnel expenditures related to the support of Community Plan updates budgeted in prior fiscal years. </t>
  </si>
  <si>
    <t>Addition of usage fees for grant funded vehicle for OES Duty Officer.</t>
  </si>
  <si>
    <t>Customer Service SoftwareAddition of non-personnel expenditures for software to support customer service.</t>
  </si>
  <si>
    <t>Citywide Park Maintenance for New Facilities and Play All Day SitesAddition of 10.00 FTE Positions and associated non-personnel expenditures to support the expansion, maintenance, and operations of parks.</t>
  </si>
  <si>
    <t>Addition of 67.00 FTE positions (5.00 Public Works Supervisor, 16.00 Cement Finishers, 4.00 Equipment Operator 2, 8.00 Heavy Truck Driver 2, 8.00 Utility Worker 2, 16.00 Utility Worker 2.00 Principal Engineering Aide, 1 Project Officer, 1.00 Horticulturist, 2.00 Associate Engineer-Civil, 3.00 Assistant Engineer-Civil, and 1.00 Administrative Aide 2) to support sidewalk repair and replacement Citywide. Through FY2020, the Department has seen an average increase of approximately 40% in customer generated sidewalk repair requests since the implementation of the Get it Done application. This request is to provide service level goals of initial ramping in 24 hours, and 30 day for concrete repair and replacement. The FY2021 average time to mitigate a sidewalk hazard was approximately 38 days with a target of 20.  Currently, only 2 positions are dedicated to sidewalk ramping. The additional positions will help the Department achieve a 24-hour goal in ramping, this request would need 7.00 Utility Worker 1s and 1.00 Public Works Supervisor to provide ramping in each council district. To reach the 30-day service level for sidewalk repair, both in-house crews and contractual needs will be required.  Seven (7) additional 13 person concrete crew (1.00 PW Supervisor, 4.00 Cement Finishers,2.00 Heavy Truck Driver 2s, 1.00 Equipment Operator 2, 2.00 Utility Worker 2s, and 3.00 Utility Worker 1s). At this service level, 156 annual repairs are estimated by each crew. Related vehicles and associated non-personnel expenses will be required to repair in each council district. This request will also continue to address backlog of sidewalk slicing needs identified in the 2015 Sidewalk Assessment as well as other sidewalk uplifts identified as work is being performed. Street Division has identified a goal of slicing all sidewalk uplift locations over a 10-year period. This request includes additional funding of $2,800,000 in contractual services for slicing to address these locations. The Division currently has $625k budgeted annually for slicing which provides for the repair of approximately 8,500 locations. The Division would need a total of $3.4M annually to achieve a 10-year goal starting in FY2023, which would provide for slicing approximately 40,000 locations per year. An additional 2.00 Principal Engineering Aides and 1.00 Project Officer would be needed to execute and manage the sidewalk slicing contract. In addition, in order to achieve a 10-year goal of replacing approximately 3,900 sidewalk locations via CIP contracts per year, the Department would need 2.00 Assistant Engineers and 1.00 Associate Engineer to prepare contract specifications, perform mark-outs, perform field inspections, and manage the contractor's work. 1.00 Horticulturist would be required to support evaluation of sidewalks as well. The increased repairs would also result in an increase in Notice of Liability issuance and cost share participation. 1.00 Administrative Aide 2 would be needed to keep up with the demand. The Department would likely need 6 months to ramp up staffing before it could utilize any contractual funding which is why it’s built into FY2023. This request includes one-time related vehicles and non-personnel expenses.  This request includes the addition of 1.00 Associate Civil Engineer and 1.00 Assistant Civil Engineer to execute and manage the ADA compliance program projects. These positions would be ADA subject matter experts to assist in curb ramp evaluations and are reimbursable positions.  This request also includes one-time expenses of $32,250 for small tools, $9,269,000 for 1-pick-up truck, 3-form trucks, 2-crew trucks, 3-dump trucks, 1-backhoe, 1-bobcat and 2-trailers.  $58,400 for IT setup and required equipment.  As well as $680,000 in on-going associated Revenue.</t>
  </si>
  <si>
    <t>Sidewalk Repair &amp;amp; Replacement  Addition of 61.00 FTE positions, non-personnel expenditures and associated revenue to provide sidewalk replacement, ramping and contractual repair services.</t>
  </si>
  <si>
    <t>Addition of 61.00 FTE positions, non-personnel expenditures and associated revenue to provide sidewalk replacement, ramping and contractual repair services.</t>
  </si>
  <si>
    <t>Addition of $12,606,500 on-going, non-personnel expenditures and 5 FTE's ( 2 Program Coordinators; 2 Senior Management Analyst; and 1 Administrative Aide II)  to support Shelter and Services as identified in the Mayor's Community Action Plan on Homelessness (CAPH) goal of an additional 650 beds for adults, youth, and families to the crisis response system.In Fiscal Year 2022, the City invested $6.3M in one-time funding to expand the number of emergency shelter beds available within the City and move closer to the CAPH goal for expanding shelter capacity. This one-time funding is being used to procure and complete required improvements at various shelter site options that are currently being identified and assessed by an interdepartmental team. HSSD expects to have these sites activated by the end of the FY 22 to begin operations in Fiscal Year 2023. While the one-time funding will be utilized to acquire and improve spaces for new shelters, the ongoing costs for operations of these shelters needs to be included in the Fiscal Year 2023. At an estimated average bed night cost of $70, it is estimated that an additional investment of $15.2M is needed to meet the emergency shelter need outlined in the community action plan. This plan is already underway with the investment of $2.1M for the addition of beds at the Emergency Harm Reduction Shelter in the Midway District. The HSSD department estimates that it will have identified and made available all the additional beds required by the start of the FY 2023. This funding need will be met with a combination of increased allocation from General Fund, in addition to Homeless Housing, Assistance and Prevention (HHAP) 3.0 funding. The General Fund request transfers two of the ongoing Bridge Shelter operations to be supported with General Fund, with the third Bridge Shelter to be funded with HHAP 1.0 and HHAP 2.0 funding, and assumes new shelter operations to be funded with HHAP 3.0 funding. The department is prioritizing the new grant funding for new shelter operations, as it is more advantageous to applying State funding in the set-up of new shelters, which will serve as pilot shelters for the first year. In addition, the transfer of Bridge Shelter Operations to the General Fund is responsive to IBA comments from previous years highlighting the need for sustainable funding sources for ongoing shelter beds and avoid the need for serial one-time funding allocations for these programs. When assessing the need for additional beds, it should be noted that the projections from Community Action Plan on Homelessness were from 2019 and therefore do not account for the impact of COVID. In the upcoming months, the San Diego regional plan on homelessness will be published, and it is anticipated the revised projections will show an even greater need for shelter beds and other homeless solutions.The total adjustment under Priority One, Shelters and Services, includes the addition of 5 FTE which include: 2 Program Coordinators, 2 Senior Management Analysts, and one Administrative Aide. The new positions will position the department to manage more contracts and grant funding and provide increased monitoring and evaluation of programs.</t>
  </si>
  <si>
    <t>Homeless Shelters and Services Addition of 2.00 Program Coordinators, 2.00 Senior Management Analysts, and 1.00 Administrative Aide 2 and non-personnel expenditures to support Homeless Shelters and Services.</t>
  </si>
  <si>
    <t>Addition of 2.00 Program Coordinators, 2.00 Senior Management Analysts, and 1.00 Administrative Aide 2 and non-personnel expenditures to support Homeless Shelter and Services as identified in the Mayor's Community Action Plan goal of an additional 650 emergency shelter beds for single adults, youth, and families. The addition will be used to to support ongoing operations of existing shelters and new shelters that will be established in FY 22. </t>
  </si>
  <si>
    <t>Water Delivery Branch TrainingAddition of non-personnel expenditures to update Standard Operating Procedures and Standard Operating Manuals and provide hands-on technical training program for the Water Delivery Branch.</t>
  </si>
  <si>
    <t>Joint Ballpark Operating ExpenseAddition of non-personnel expenditures for contractual services related to the joint ballpark operations.</t>
  </si>
  <si>
    <t>Addition of 14.00 FTE positions (1.00 Horticulturist, 2.00 Associate Civil Engineers, 9.00 Assistant Civil Engineers, 1.00 Associate Management Analyst, and 1.00 Administrative Aide 2) to support the citywide resurfacing program. 3.00 Assistant Civil Engineers will address the planning, plan check, design and mark outs for overlay projects and minor repair projects. 1.00 Associate Civil Engineer will provide supervision of 5.00 Assistant Civil Engineers which will be providing overlay project inspections.  1.00 Associate engineer will act as a subject mater expert in ADA compliance for curb ramps, providing support to the overlay project management group in design of curb ramps.  1.00 Assistant Engineer will be assigned to the Associate engineer to help support the ADA group. The additional positions are all required in order to meet the City's goal of maintaining an average OCI of 70. In order to maintain an OCI score of 70, the City would need to ramp up repair mileage to 468 miles in FY23 and each year moving forward. The goal was 270 miles in FY17 and the Department has not increased staffing during this time in order to meet the increased goals. These positions are reimbursable. This request will also include 1.00 Associate Management Analyst and 1.00 Administrative Aide 2 to support the increased budgetary and administrative tasks for the program. This request also includes one-time expenses of $500,000 for 4 -trucks, $42,000 for IT setup and required equipment. As well as $1,277,967 in on-going associated Revenue.</t>
  </si>
  <si>
    <t>Street Resurfacing Support  Addition of 14.00 FTE positions to provide planning and support for street repair and reconstruction including associated revenue and one-time non-personnel expenditures.</t>
  </si>
  <si>
    <t>Addition of 14.00 FTE positions to provide planning and support for street repair and reconstruction including associated revenue and one-time non-personnel expenditures.</t>
  </si>
  <si>
    <t>100000_211611_Addition of Resurfacing Goal Support</t>
  </si>
  <si>
    <t>Addition of 5.00 FTE (1.00 Principal Utility Supervisor, 2.00 Heavy Truck Driver 2, and 2.00 Utility Worker 2) for Citywide pothole repair.  The Department has seen a significant increase in the number of service requests for potholes since the implementation of the Get it Done Application. Approximately 45% of service requests are received between December and March on an annual basis. In addition, in FY2021 the average time to repair a pothole was 10 days with a target of 10 days. This request is to provide pothole repair within 72 hours. This level of service will require the addition of 1.00 Principal Utility Supervisor, 9.00 Heavy Truck Driver II, and 9.00 Utility Worker 2 positions over 5 years. These positions will provide for a pothole crew in each council district and enable the scheduling and planning of incoming requests. Responses times are affected by the weather and seasonal fluctuation of  requests the planner -scheduler would monitor and manage resources necessary to meet the 72 hour service level. This request includes a first phase of 5.00 FTE positions. This request includes $500,000 in on-going asphalt materials, and one-time expenses of $1,500 for small tools, $901,600 for 2- patch  trucks, $1,100 for IT setup and required equipment.</t>
  </si>
  <si>
    <t>Pothole Repair Support Addition of 5.00 FTE positions and non-personnel expenditures to support pothole repair citywide.</t>
  </si>
  <si>
    <t>Addition of 5.00 FTE positions and non-personnel expenditures to support pothole repair citywide.</t>
  </si>
  <si>
    <t>100000_211611_Addition of Pothole Repair Support</t>
  </si>
  <si>
    <t>FY22 Supplemental PositionsAddition of 19.00 FTE Postions and associated non-personnel expenditure to support additional supplemental positions added in FY22.</t>
  </si>
  <si>
    <t>Addition of 15.00 FTE (7.00 Electrician, 1.00 Equipment Operator 1, 2.00 Utility Worker 2, 1.00 Utility Worker 1, 1.00 Principal Utility Supervisor, 1. Senior Electrical Engineer, and 2.00 Storekeeper 3) to support street light repair and maintenance. The Department's average repair time for streetlights in FY21 was approximately 142 days. Through FY21, the Department has seen an average increase of approximately 30% in customer generated streetlight repair requests since the implementation of the Get it Done application. The Department has also experienced up to a 25%-40% vacancy rate at any given time in the past 3 years. Inability to recruit qualified Electricians has been due to the lack of competitive wages and benefits compared to other similar municipalities and agencies.  The Department will be closely monitoring vacancies and turnover given the recent salary increases.  To maintain street lighting in the right-of-way, walkways, stairways, parking lots, tunnels, pedestrian bridges, and bike lanes the Electrical section will have a multiple step approach to target three (3) days for a streetlight repair.  Increase staffing size to adequately respond to service lighting repair requests citywide and increase the staff to streetlight ratio for better response time and lower streetlight outage rates. These positions would be phase added over the five-year plan and include 23.00 Electricians, 2.00 Equipment Operator 2, 6.00 Utility Worker 2, 3.0 Utility Worker 1, and 1.00 Principal Utility Supervisor. To clear the existing backlog (4,400 service notifications) within 60 months the Electrical section would be required to increase productivity by 25% annually or close an additional 75+ service notifications per month. Addition of 1.00 Sr. Electrical Engineer to assist and prepare technical specifications and provide available streetlight repair/upgrade options, provide technical support, establish standards, and make design and construction decisions. Addition of 2.00 Storekeeper 3 to inventory and manage inventory procurement and develop an inventory tracking management system for all streetlight and traffic signal repairs.  This is essential for maintaining and tracking adequate supplies and parts for the crew to make repairs and handled knock overs. This request includes $200,000 in on-going electrical materials, and one-time expenses of $7,500 for small tools, $2,886,500 for - 1-pick-up truck, 8-aerial lift trucks, $28,500 for IT setup and required equipment.</t>
  </si>
  <si>
    <t>Streetlight Repair and Maintenance Support  Addition of 15.00 FTE positions and non-personnel expenditures to support the repair and maintenance of streetlights citywide.</t>
  </si>
  <si>
    <t>Addition of 15.00 FTE positions and non-personnel expenditures to support the repair and maintenance of streetlights citywide.</t>
  </si>
  <si>
    <t>100000_211611_Addition of Street Light Repair &amp; Maint</t>
  </si>
  <si>
    <t>3.0 Environmental Health Inspector 2Addition of 3.0 FTE Environmental Health Inspector 2 to support the Asbestos Lead and Mold Program.</t>
  </si>
  <si>
    <t>SB1383 5.0 Code Compliance OfficersAddition of 5.0 FTE Code Compliance Officers to support diversion of organic materials as mandated by Senate Bill 1383.</t>
  </si>
  <si>
    <t>SB1383 Marketing and OutreachAddition of one-time non-personnel expenditures for marketing and outreach campaign to support diversion of organic materials as mandated by Senate Bill 1383.</t>
  </si>
  <si>
    <t>SB1383 Marketing and OutreachAddition of on-going non-personnel expenditures for marketing and outreach campaign to support diversion of organic materials as mandated by Senate Bill 1383.</t>
  </si>
  <si>
    <t>SB1383 Reporting SoftwareAddition of on-going non-personnel expenditures for reporting software to support diversion of organic materials as mandated by Senate Bill 1383.</t>
  </si>
  <si>
    <t>SB1383 VehiclesAddition of one-time non-personnel expenditures for 5 Pick-up trucks for Senate Bill 1383 positions.</t>
  </si>
  <si>
    <t>Service Level Improvements Encampment AbatementsAddition of 6.0 FTE one-time and on-going non-personnel expenditures to improve encampment abatement response times.</t>
  </si>
  <si>
    <t>Service Level Improvements Sidewalk SanitationAddition of on-going non-personnel expenditures to increase sidewalk sanitation frequency.</t>
  </si>
  <si>
    <t>Addition of $800,000 one-time non-personnel expenditures for 2 refuse packers to replace hold-over vehicles. The encampment and illegal dump abatement team is currently using hold-over refuse packers that have been retired from the fleet due to age and mileage, and often experience breakdowns and out of service periods. This addition will ensure access to necessary, reliable vehicles for use in performing encampment and illegal dump abatements.</t>
  </si>
  <si>
    <t>Illegal Dump Abatement FleetAddition of one-time non-personnel expenditures for 2 refuse packers for Illegal Dump Abatements</t>
  </si>
  <si>
    <t>Addition of one-time non-personnel expenditures for 2 refuse packers to replace hold-over vehicles. The encampment and illegal dump abatement team is currently using hold-over refuse packers that have been retired from the fleet due to age and mileage, and often experience breakdowns and out of service periods; this addition will ensure access to necessary, reliable vehicles for use in performing encampment and illegal dump abatements.</t>
  </si>
  <si>
    <t>100000_211514_Illegal Dump Abatement Fleet</t>
  </si>
  <si>
    <t>Clean SD 1.0 Code Compliance SupervisorAddition of 1.0 FTE Code Compliance Supervisor to support the Clean SD Program.</t>
  </si>
  <si>
    <t>Illegal Dump Abatement GatorAddition of one-time non-personnel expenditures for a Gator utility vehicle for Illegal Dump Abatement.</t>
  </si>
  <si>
    <t>Clean SD VehiclesAddition of one-time non-personnel expenditures for 3 Pick-up trucks for Clean SD positions.</t>
  </si>
  <si>
    <t>Addition of $130,000 on-going personnel expenditures in Overtime, and $30,000 on-going non-personnel expenditures in disposal fees to allow for Community Cleanup Events to occur biweekly on Saturdays for 10 months of the year.</t>
  </si>
  <si>
    <t>Saturday Community Cleanup EventsAddition of on-going non-personnel expenditures for bi-weekly Saturday Community Cleanup Events.</t>
  </si>
  <si>
    <t>Addition of on-going expenditures in Overtime and non-personnel expenditures in disposal fees for Community Cleanup Events to occur biweekly on Saturdays for 10 months of the year.</t>
  </si>
  <si>
    <t>100000_211514_Saturday Community Cleanup Events</t>
  </si>
  <si>
    <t>Street Condition Assessment Addition of one-time non-personnel expenditures to support the continuation of the Street Condition Assessment initiated in Fiscal Year 2022.</t>
  </si>
  <si>
    <t>Addition of 4.00 FTE positions (2.00 Utility Worker 2 and 1.00 Utility Worker 1) to support Graffiti Abatement efforts Citywide. In FY17 the Division added 5.00 FTE to address the growing need and has been closely monitoring if the additions are adequate to address all graffiti abatement requests within the 5 day average timeframe in accordance with the Graffiti Control Audit recommendations. In FY21 the Division's average abatement time was 20 days which was an increase compared to an abatement time of 13 days in FY20, but still greater than the target of 10 days. Between FY20 and FY21 the Department has seen an average increase of approximately 28% in customer generated graffiti abatement requests through the Get it Done application.  In FY21 the graffiti abatement budget included an ongoing restoration of $150,000 totaling $300,000. This results in approximately 162,000 square feet of private graffiti abatement annually. This request includes the program's plan to provide a service level goal of graffiti abatement in 2 days. To meet this service level, a total of an additional 7.00 Utility Worker 2, and 7.00 Utility Worker 1 will be required to increase current staffing level from 8 to 22 and two support crews for hot jobs and high volume area backup.  This request includes a phase in approach for the additional positions, and one-time expenses for related vehicles and equipment as well as increased ongoing supplies and materials.  This request also includes an additional $300,000 in contractual services to support graffiti abatement on private property.  This request includes on-going expenses of $215,000 for paint materials, and one-time expenses of $3,000 for small tools, $594,550 for 2- pick-up trucks and 2- graffiti combo trucks, as well as $2,200 for IT setup and required equipment.</t>
  </si>
  <si>
    <t>Graffiti Abatement Program Support Addition of 4.00 FTE positions and non-personnel expenditures to support Citywide graffiti abatement.</t>
  </si>
  <si>
    <t>Addition of 4.00 FTE positions and non-personnel expenditures to support Citywide graffiti abatement.</t>
  </si>
  <si>
    <t>100000_211611_Addition of Graffiti Abatement Support</t>
  </si>
  <si>
    <t>Traffic Signal Cabinet Replacement Addition of 3.00 FTE positions to support the replacement of aging traffic signal cabinets Citywide and includes ongoing supplies and material expenses.</t>
  </si>
  <si>
    <t>Addition of $50,000 for Non-Discretionary Dumpster Services (512244) for Parks and Recreation, Developed Regional Parks (DRP). DRP requested additional bins due to increases in park use. Placeholder for addition in DRP budget.</t>
  </si>
  <si>
    <t>Non-Disc Dumpster Services for P&amp;amp;R DRPAdjustment to expenditure allocations that are determined outside of the department's direct control. These allocations are generally based on prior year expenditure trends and examples of these include utilities, insurance, and rent.</t>
  </si>
  <si>
    <t>Addition of Non-Discretionary Dumpster Services (512244) for Parks and Recreation, Developed Regional Parks (DRP). DRP requested additional bins due to increases in park use. Placeholder for addition in DRP budget.</t>
  </si>
  <si>
    <t>100000_211500_Non-Disc Dumpster Services for P&amp;R DRP</t>
  </si>
  <si>
    <t>Waste Removal and Disposal ServicesAddition of on-going non-personnel expenditures for waste removal and disposal services to support the Household Hazardous Waste Program.</t>
  </si>
  <si>
    <t>SB1383 OPF 1.0 Assistant Engineer ElectricalAddition of 1.0 FTE Assistant Engineer Electrical to support processing of organic waste as a result of Senate Bill 1383.</t>
  </si>
  <si>
    <t>SB1383 OPF 1.0 Associate Engineer MechanicalAddition of 1.0 FTE Associate Engineer Mechanical to support processing of organic waste as a result of Senate Bill 1383.</t>
  </si>
  <si>
    <t>Addition of 17.00 FTE (4.00 Traffic Signal Technician 2, 1.00 Equipment Operator 2, 1.00 Principal Utility Supervisor, 1.00 Senior Electrical Engineer, 1.00 Geographic Information Systems Analyst 2, 3.00 Utility Worker 2, 3.00 Utility Worker 1, 2.00 Storekeeper 3, and 1.00 Administrative Aide 2).The Department has 2,311 traffic signal assets, 75% of these are traffic signals, and 25% are school flashers, rapid flashing speed signs, lighted crosswalks, electronic speed feedback signs, fiber optics, and interconnect network. Currently, there are only 18 Traffic Signal Technicians repairing and maintaining these assets. That is an average of 128 traffic signals and other assets assigned to each technician. This is 46% more than the National average, per the United States, Department of Transportation. To achieve a service level to respond to high priority requests and repair traffic signal assets timely, increase in staffing size should be one Traffic Signal Technician per 50 intersections.  To achieve this level of service, positions are requested to be phase added over a five-year period and include a total addition of 20.00 Traffic Signal Technicians, 1.00 Equipment Operator 2, 5.00 Utility Worker 2, and 5.00 Utility Worker 1 to support the response goal. Preventive Maintenance Plan for proper and accurate maintenance of service records, signal timing charts, maintenance manuals, as-built plans, and equipment age is needed, and 1.00 Principal Utility Supervisor would be responsible for the management of this plan.  To assist and provide best practices for operation and maintenance of traffic signals 1.00 Sr. Electrical Engineer is needed. This position will provide technician support of current signal hardware, timing optimization and conduct surveys. 2.00 Geographic Information Systems Analyst 2s are also needed to include all traffic signal device infrastructure into GIS maps to improve underground service alert requests, minimize 3rd party damage to the City infrastructure, repair costs and liability. The increase in service level includes addition of 1.00 Administrative Aide 2 for administrative support. The addition of 2.00 Storekeeper 3 will support inventory management and procurement, and develop an inventory tracking management system for all traffic signals and traffic control devices. This request includes on-going funding of $500,000 for electrical materials, $200,000 for IT maintenance contracts, and $50,000 for miscellaneous professional services. This request also includes one-time expenses of $7,500 for small tools, and $2,293,100 for 9- aerial lift -bucket trucks, and  $25,450 for IT setup and required equipment.</t>
  </si>
  <si>
    <t>Traffic Signal Repair &amp;amp; Maintenance Addition of 17.00 FTE positions and one-time related purchase of vehicles and non-personnel expenses to support the repair and maintenance of traffic signals citywide.</t>
  </si>
  <si>
    <t>Addition of 17.00 FTE positions and one-time related purchase of vehicles and non-personnel expenses to support the repair and maintenance of traffic signals citywide.</t>
  </si>
  <si>
    <t>100000_211611_Addition of Traffic Signal Repair</t>
  </si>
  <si>
    <t>SB1383 OPF 1.0 Associate PlannerAddition of 1.0 FTE Associate Planner to support processing of organic waste as a result of Senate Bill 1383.</t>
  </si>
  <si>
    <t>SB1383 OPF 1.0 Supervising Recycling SpecialistAddition of 1.0 FTE Supervising Recycling Specialist to support processing of organic waste as a result of Senate Bill 1383.</t>
  </si>
  <si>
    <t>SB1383 OPF 1.0 Utility Worker 2Additional 1.0 FTE Utility Worker 2 to support processing of organic waste as a result of Senate Bill 1383.</t>
  </si>
  <si>
    <t>SB1383 OPF 12 VehiclesAddition of one-time and on-going non-personnel expenditures for 12 Pick-up trucks for Miramar Landfill positions.</t>
  </si>
  <si>
    <t>SB1383 OPF 3.0 LaborersAddition of 3.0 FTE Laborers to support processing of organic waste as a result of Senate Bill 1383.</t>
  </si>
  <si>
    <t>SB1383 OPF Heavy EquipmentAddition of on-going non-personnel expenditures for leased heavy equipment to move and manage greenery material.</t>
  </si>
  <si>
    <t>1.0 Senior Disposal Site Rep for Fee CollectionAddition of 1.0 FTE Senior Disposal Site Representative fee Collection at the Miramar Landfill.</t>
  </si>
  <si>
    <t>6.0 Disposal Site Reps for Fee CollectionAddition of 6.0 FTE Disposal Site Representatives for fee collection at the Miramar Landfill.</t>
  </si>
  <si>
    <t>1.0 Account ClerkAddition of 1.0 FTE Account Clerk to support accounts and revenue billing for Miramar Landfill.</t>
  </si>
  <si>
    <t>Contract Services Wastewater PumpingAddition of on-going non-personnel expenditures for wastewater pumping and disposal services.</t>
  </si>
  <si>
    <t>Landfill Gas Services ContractAddition of on-going non-personnel expenditures for landfill gas system operations, maintenance, and gas supply services at the Miramar Landfill</t>
  </si>
  <si>
    <t>Existing Facility ImprovementsAddition of on-going non-personnel expenditures for improvements to existing facilities at the Miramar Landfill.</t>
  </si>
  <si>
    <t>Consultant ServicesAddition of on-going non-personnel expenditures for feasibility studies and implementation of additional beneficial reuse of landfill gas to energy.</t>
  </si>
  <si>
    <t>Contract Services for Janitorial and Security GuardsAddition of on-going non-personnel expenditures for contract services at the Miramar Landfill.</t>
  </si>
  <si>
    <t>SB1383 Food Recovery ConsultantAddition of on-going non-personnel expenditures for a food recovery consultant to support diversion of organic materials as mandated by Senate Bill 1383.</t>
  </si>
  <si>
    <t>SB1383 Recycling SpecialistsAddition of 1.0 FTE Recycling Specialist 3 and 2.0 FTE Recycling Specialist 2 to support diversion of organic materials as mandated by Senate Bill 1383.</t>
  </si>
  <si>
    <t>Addition of 3.0 Grounds Maintenance Worker 2s, Heavy Truck Driver, Equipment Operator 2, and Laborer positions for increase garbage can/trash collection at Balboa Park, Mission Bay Park and Shoreline Parks in the Developed Regional Parks Division.  These additional positions will require 3 F150 Trucks.  NPE mostly for janitorial supplies, lid and cable replacement, waste removal, and dumpster fees.</t>
  </si>
  <si>
    <t>100000_171414_10. ADD DRP Increase in Garbage Collection</t>
  </si>
  <si>
    <t>Traffic Signal Loop Replacement Addition of 3.00 FTE positions to support the replacement of traffic signal loops citywide and one-time non-personnel expenditures.</t>
  </si>
  <si>
    <t>Addition of 4.00 FTE positions (2.00 Utility Worker 2 and 2.00 Utility Worker 1) to support the weed abatement program. The Department's current weed abatement program is primarily performed by contractors. The Department continues to plan and perform Fire Department referral abatements. The Department requests to add contractual funding of $400,000 per year and staffing to abate weeds in the right-of-way within seven (7) days of requests for service.  This work will concentrate on medians, shoulders, sidewalks, bike lanes and occasional paper streets. The additional positions would allow for one dedicated weed abatement crew that will include a pesticide applicator who applies herbicide along the center medians.  This staff would also provide support to respond to issues in the right-of-way, emergencies, or hot spots where a contractor may not be warranted. This request includes one-time expenses of $1,500 for other miscellaneous supplies, $134,904 for 1-pick up truck and 1- combo truck, $500 for IT setup and required equipment.</t>
  </si>
  <si>
    <t>Weed Abatement Program Support Addition of 4.00 FTE positions to support weed abatement in the right-of-way including one-time vehicles purchases and non-personnel expenses.</t>
  </si>
  <si>
    <t>Addition of 4.00 FTE positions to support weed abatement in the right-of-way including one-time vehicles purchases and non-personnel expenses.</t>
  </si>
  <si>
    <t>100000_211611_Street_Addition of Weed Abatement Support</t>
  </si>
  <si>
    <t>SB1383 1.0 Administrative Aide 2Addition of 1.0 Administrative Aide 2 to support Organics Collection as mandated by Senate Bill 1383.</t>
  </si>
  <si>
    <t>1.0 Program CoordinatorAddition of 1.0 Program Coordinator to support Organics Collection as mandated by Senate Bill 1383.</t>
  </si>
  <si>
    <t>SB1383 1.0 Program ManagerAddition of 1.0 Program Manager to support Organics Collection as mandated by Senate Bill 1383.</t>
  </si>
  <si>
    <t>SB1383 2.0 Area Refuse Collection Supervisors and VehiclesAddition of 2.0 Area Refuse Collection Supervisors and vehicles to support Organics Collection as mandated by Senate Bill 1383.</t>
  </si>
  <si>
    <t>SB1383 3.0 Utility Worker 1 and 2 Hi-Cube VansAddition of 3.0 Utility Worker 1s and one-time non-personnel expenditures for 2.0 Hi Cube Vans to support Organics Collection as mandated by Senate Bill 1383.</t>
  </si>
  <si>
    <t>Mattress Recycling at Miramar LandfillAddition of 2.0 FTE Utility Worker 1 and one-time non-personnel expenditures for a public mattress recycling drop-off location Monday - Friday adjacent to the Miramar Landfill.</t>
  </si>
  <si>
    <t>Each year, other General Fund Departments (i.e., Parks and Rec, Library, Police) request parking lot repair and maintenance services from the Transportation Department; however, these requests are typically not prioritized over repair needs in the right-of-way.  This request would allow for the repair of approximately 5-10 parking lots per year depending on the upgrades needed. The request includes a total of 8.00 positions: 2.00 Cement Finishers and 2.00 Utility Worker 2s to perform the ADA upgrades, and 1.00 Equipment Operator 2, 1.00 Heavy Truck Driver 2 and 2.00 Utility Worker 2s to repair parking lot surfaces. .This request includes $400,000 in on-going asphalt materials, and one-time expenses of $6,000 for small tools, and $933,400 for 4- crew trucks, </t>
  </si>
  <si>
    <t>Parking Lot Repairs Addition of 8.00 FTE positions to perform ADA upgrades, parking lot repairs and one-time non-personnel expenditures for related vehicles and materials.</t>
  </si>
  <si>
    <t>Addition of 8.00 FTE positions to perform ADA upgrades, parking lot repairs and one-time non-personnel expenditures for related vehicles and materials.</t>
  </si>
  <si>
    <t>100000_211611_Street_Addition Parking Lot Repairs</t>
  </si>
  <si>
    <t>Transportation Safety Compliance Addition of 2.00 Safety Officers and one-time non-personnel expenditures to support Department-wide safety, light duty, and injury prevention programs.</t>
  </si>
  <si>
    <t>Public Works Dispatch Support Addition of 4.00 FTE positions and non-personnel expenses to increase public works dispatch support.</t>
  </si>
  <si>
    <t>SB1383 Supplies and UniformsAddition of ongoing non-personnel expenditures for supplies and uniforms to support Organics Collection as mandated by Senate Bill 1383.</t>
  </si>
  <si>
    <t>SB1383 SweeperAddition of one-time non-personnel expenditures for 1.0 Sweeper to support Organics Collection as mandated by Senate Bill 1383.</t>
  </si>
  <si>
    <t>SB1383 Container Roll Out and DeliveryAddition of ongoing non-personnel expenditures for container roll out and delivery to support Organics Collection as mandated by Senate Bill 1383.</t>
  </si>
  <si>
    <t>SB1383 Food Waste ContainersAddition of ongoing non-personnel expenditures for food waste containers to support diversion of organic materials as mandated by Senate Bill 1383.</t>
  </si>
  <si>
    <t>SB1383 Incentive and Recruitment BonusAddition of one-time non-personnel expenditures to support the Recruitment Incentive and Sign-on Bonus Programs for Sanitation Drivers. </t>
  </si>
  <si>
    <t>SB1383 Management InternsAddition of 1.0 FTE for 2 Management Interns to support Organics Collection as mandated by Senate Bill 1383.</t>
  </si>
  <si>
    <t>Restorative Department FundingAddition of personnel expenditures to partially restore funding levels for department operations.</t>
  </si>
  <si>
    <t xml:space="preserve">Addition of 1.00 Payroll Audit Specialist II position to support the City’s COVID-19 vaccination mandate.  Our payroll staff have been under tremendous pressure to keep pace with payroll auditing requirements since a payroll position was cut from our budget in Fiscal Year 2019.  With the City’s vaccination mandate which requires our Payroll Audit Specialists to verify the vaccination status of all new hire candidates receiving a conditional offer of employment, the workload of our payroll staff has increased.  An additional Payroll Audit Specialist II position is needed to assist with the increased workload.  </t>
  </si>
  <si>
    <t>Addition of 1.00 Payroll Audit Specialist II to assist with the implementation of the City's COVID-19 vaccination mandate.</t>
  </si>
  <si>
    <t>Addition of 1.00 Payroll Audit Specialist II to assist with auditing payroll as well as verifying the COVID-19 vaccination status of all candidates receiving a conditional offer of employment.</t>
  </si>
  <si>
    <t>SB1383 Overtime for Scheduled HolidaysAddition of ongoing non-personnel expenditures for Overtime for scheduled Holidays to support Organics Collection as mandated by Senate Bill 1383.</t>
  </si>
  <si>
    <t>SB1383 Route Optimization SoftwareAddition of one-time and on-going non-personnel expenditures for Route Optimization software to support Organics Collection as mandated by Senate Bill 1383.</t>
  </si>
  <si>
    <t>SB1383 Skid Steer and TrailerAddition of one-time non-personnel expenditures for 1.0 Skid Steer and Trailer to support Organics Collection as mandated by Senate Bill 1383.</t>
  </si>
  <si>
    <t xml:space="preserve">Addition of four (4.00) Program Coordinators to coordinate and manage COVID-19 reasonable accommodations and religious exemptions in compliance with State and Federal law as well as support the development of testing programs in support of COVID-19 state and county regulations and Reasonable Accommodations.  </t>
  </si>
  <si>
    <t>Traffic Management Center Addition of one-time non-personnel expenditures for the relocation, design and configuration of a new Traffic Management Center.</t>
  </si>
  <si>
    <t>Adjustment of User Fee - Revised Increase Adjustment to reflect an anticipated revenue increase from the implementation of revised user fee charges.</t>
  </si>
  <si>
    <t>Addition of 7.0 FTE Sanitation Driver 2, 1.0 FTE Area Refuse Collection Supervisor and 1 Pick-up truck for a collection crew pilot program to address missed collections and improve service levels. A 2nd shift will be created that will work Tuesday-Saturday with a start time later in the day.</t>
  </si>
  <si>
    <t>Service Level Improvements Missed Collection CrewAddition of 8.0 FTE and non-personnel expenditures for a collection crew pilot program to address missed collections.</t>
  </si>
  <si>
    <t>513002: Manager Plus annual software subscription $7,500; Arizona Stotz Annual licensing and diagnostic fee $7,900; AT and T cost to manage internet speed at three locations (BP Admin, Pershing Yard, Shoreline Parks) $15,662513104: Credit Card payment processing readers and receipt printers $1,875; Monitor replacement and other hardware purchases $2,500; Laptops $2,799; </t>
  </si>
  <si>
    <t>Support for Information TechnologyAdjustment to expenditure allocations according to a zero-based annual review of information technology requirements.</t>
  </si>
  <si>
    <t>Addition of non-personnel expenditures for Information Technology Run the business expenses for the purchase of equipment and annual IT subscription fees in Developed Regional Parks.</t>
  </si>
  <si>
    <t>100000_171414_6. ADD IT Disc Needs (DRP)</t>
  </si>
  <si>
    <t>Swimming Pool Repairs, and equipment replacement.  To start off, the repairs will be for Allied Gardens, Colina del Sol, Carmel Valley, Kearny Mesa, Martin Luther King, Tierrasanta, and Vista Terrace.</t>
  </si>
  <si>
    <t>Swimming Pool RepairsSwimming Pool Repairs, and equipment replacement for Allied Gardens, Colina del Sol, Carmel Valley, Kearny Mesa, Martin Luther King, Tierrasanta, and Vista Terrace.</t>
  </si>
  <si>
    <t>Addition of non-personnel expenditures to support swimming pool repairs, and equipment replacement for Allied Gardens, Colina del Sol, Carmel Valley, Kearny Mesa, Martin Luther King, Tierrasanta, and Vista Terrace.</t>
  </si>
  <si>
    <t>100000_171414_15. ADD Swimming Pool Repairs</t>
  </si>
  <si>
    <t>Quarterly fertilization for JU fields and biannually for City Athletic fields.</t>
  </si>
  <si>
    <t>FertilizerQuarterly fertilization for Joint Use fields and biannually for City Athletic fields.</t>
  </si>
  <si>
    <t>Addition of non-personnel expenditures for quarterly fertilization for Joint Use fields and biannually for City Athletic fields.</t>
  </si>
  <si>
    <t>100000_171414_18. ADD Quarterly Fertilization</t>
  </si>
  <si>
    <t>One-time expense for new synthetic turf at Edison School Joint Use field and Language Academy.</t>
  </si>
  <si>
    <t>Turf ReplacementOne-time expense for new synthetic turf at Edison School Joint Use field and Language Academy.</t>
  </si>
  <si>
    <t>Addition of one-time non-personnel expenditures for new synthetic turf at Edison School Joint Use field and Language Academy.</t>
  </si>
  <si>
    <t>100000_171414_22. ADD Edison Field JU and Language Academy</t>
  </si>
  <si>
    <t>Allow all department employees to have access to email via City Issued cell phone or wireless stipend. Data/Voice stipend for employees.</t>
  </si>
  <si>
    <t>Email Access for All StaffAddition of $483,319 of ongoing non-personnel expenditures to allow all department employees to have access to email via City Issued phone or wireless stipend.</t>
  </si>
  <si>
    <t>Addition of  non-personnel expenditures to allow all department employees to have access to email via City Issued phone or wireless stipend.</t>
  </si>
  <si>
    <t>100000_171414_23. ADD Email Access for all Employees</t>
  </si>
  <si>
    <t>Addition of 3.00 District Managers,  2.00 HR Assistant Department Analyst, 1.00 Payroll Supervisor, 1.00 Payroll Specialist II, 1.00 Supervising Management Analyst, 1.00 Administrative Aide II, 1.00 Administrative Aide I, 1.00 Senior Planner, 1.00 Associate Planner, 1.00 Environmental Biologist 3, 5.00 Grounds Maintenance Supervisors, 5.00 Ground Maintenance Managers, 1.00 Recreation Specialist (Aquatics), 3.00 Pesticide Applicators, 4.00 Irrigation Specialist and 1.00 Information Systems Analyst 3  and total expenditures of $4,014,920 in the Parks and Recreation Department to support capacity needs within the department for administrative and field staffing. </t>
  </si>
  <si>
    <t>Staffing Needs for Span of ControlAddition of 32.00 FTE Positions and associated non-personnel expenditures to enhance the Departments Administrative capacity for increased parks and acreage. Additional field staffing has been has been brought on thru years, this addition provides for administrative staffing to align with Departments staffing levels. </t>
  </si>
  <si>
    <t>Addition of 32.00 FTE postions and associated non-personnel expenditures to support capacity needs within the department for administrative and field staffing.</t>
  </si>
  <si>
    <t>Water Meter SupportAddition of 8.40 Field Representatives and one-time non-personnel expenditures to support critical operational needs.</t>
  </si>
  <si>
    <t>Program Manager  Addition of 1.00 Program Manager to lead the hiring, training, safety, discipline, and rewards programs for the Department.</t>
  </si>
  <si>
    <t>Pay-In-Lieu of Annual Leave of AdjustmentsAdjustments to expenditures associated with projected compensation to employees in-lieu of the use of annual leave.</t>
  </si>
  <si>
    <t>Addition of Water System Technician IVAddition of 1.00 Water System Technician IV to oversee current crews responsible for installation and maintenance of meters. </t>
  </si>
  <si>
    <t>Grant Program Support   Addition of 3.00 FTE positions and associated revenue to manage grant applications, invoicing, reconciliations, and reporting.</t>
  </si>
  <si>
    <t>Code SupportAddition of 1.00 Code Compliance Officer to assist in meeting regulatory requirements and enforce compliance with municipal codes. </t>
  </si>
  <si>
    <t>Water System Technician SupervisorAddition of 1.00 Water System Technician Supervisor to reduce span of control and allow for increase quality review of contractor work.</t>
  </si>
  <si>
    <t>Addition of 1.00 position in the Transportation Department. 1.00 Information System Analyst 3 (ISA 3) positions will provide PC, network, printer support for Transportation Department office staff at multiple locations.  The ISA 3 will configure and support mobile devices for the field crews.  The position will also manage and support system applications including SAP Work Manager, CAD, Cartegraph, GIS, etc.  Position acts as a liaison with DoIT and PandA Departments. Position will provide technical support for on-going, yearly critical software licenses and Software as a Service (SaaS) subscriptions such as CAD for engineering drawing, GIS for facility and asset mapping, Salesforce, Cartegraph, ROW coordination application subscription, Autoturn and Synchro software licenses for traffic modeling and design, etc which support day to day operations to achieve departmental objectives and visions such as Vision Zero, Climate Change, street paving, and Street Preservation Ordinance. The Department currently has one ISA 4, one ISA 3, and two ISA 2s.  With the Department growing over the last few years, current staff are stretched too thin across three different locations.  One additional ISA 3 is critical to successfully support the current level of operations.</t>
  </si>
  <si>
    <t>Information Systems Support  Addition of 1.00 Information Systems Analyst 3 to provide technical support for PC, network applications, software licenses and subscriptions.</t>
  </si>
  <si>
    <t>Addition of 1.00 Information Systems Analyst 3 to provide technical support for PC, network applications, software licenses and subscriptions.</t>
  </si>
  <si>
    <t>100000_211600_Addition of Information Systems Support</t>
  </si>
  <si>
    <t>Addition of IT Discretionary FundingAddition of non-personnel expenditures for additional software to support department operations. </t>
  </si>
  <si>
    <t>Labor negotiation and support services provided for contract negotiations and the reopeners referenced in the current memoranda of understanding between the City and its six recognized employee organizations.</t>
  </si>
  <si>
    <t>Community Projects, Programs, and ServicesAdjustment reflects the one-time addition of budget for Community Projects, Programs, and Services.</t>
  </si>
  <si>
    <t>This adjustment is for the reinstatement of $2.0M in Extension of Shift related overtime (GL 500128) removed from the departments budget via Form ID 50112 in FY22 .  An on-going $2.0M reduction in extension of shift overtime was approved in Fiscal Year 2022, however, due to the department experiencing more calls for service, a rise in violent crime in the City, staffing shortages, and other events that negatively affect the City’s strategic objective of safe and livable neighborhoods, the department has been unable to realize the savings in extension of shift overtime while also responding in a manner expected from the public.  Challenges that occur in the planning, responsiveness, and mitigation of emergencies, and the prevention and control of crime also require additional extension of shift overtime to adequately provide safety and security for all City residents.  An additional increase of $125,920 for overtime was included to account for POA salary increases negotiated after the FY22 budget development process was completed, for a total overtime increase of $2,125,920. The salary increase adjustment assumes a POA 6.3% compounded increase to the original $2.0M for raises in FY22 (3.2%) and FY23 (3.0%).  Note, this addition also includes $29,000 (1.45% of $2M) plus an additional $1,826 (1.45% of $125,920) for a total of $30,826 in FICA/MEDICARE (GL 502051) budget for fringe.</t>
  </si>
  <si>
    <t>Addition of Extension of Shift OvertimeAddition of overtime to support extension of shift.</t>
  </si>
  <si>
    <t>Addition of overtime to support Extension of Shift activities. This adjustment is for the reinstatement of $2 million in Extension of Shift related overtime removed from the department’s budget in Fiscal Year 2022 that the Department has been unable to realize.</t>
  </si>
  <si>
    <t>100000_1914_Reinstatement of Extension of Shift OT Budget</t>
  </si>
  <si>
    <t>Code Compliance Support Addition of 3.00 FTE positions to provide compliance, administrative and technical GIS support for the Code Compliance program.</t>
  </si>
  <si>
    <t>Increased non-personnel expenditures in the amount of $630,300 to have Security Services to locks gates at all Joint Use Facilities, Mission Bay/Coastal parking lots and additional night guard services in Balboa Park.</t>
  </si>
  <si>
    <t>Security Services for Gate ClosuresIncreased non-personnel expenditures in the amount of $630,300 to have Security Services to locks gates at all JU Facilities, Mission Bay/Coastal parking lots and addtl night guard services in Balboa Park.</t>
  </si>
  <si>
    <t>27</t>
  </si>
  <si>
    <t>100000_171414_27. ADD Park Gate Closures &amp; Security Guards</t>
  </si>
  <si>
    <t>Annual Repair and Maintenance needs for Crystal Pier, and annual consultant needs for assessment.</t>
  </si>
  <si>
    <t>Crystal Pier MaintenanceAnnual Repair and Maintenance needs for Crystal Pier, and annual consultant needs for assessment.</t>
  </si>
  <si>
    <t>Addition of non-personnel expenditures for annual repair and maintenance needs for Crystal Pier, and annual consultant needs for assessment.</t>
  </si>
  <si>
    <t>28</t>
  </si>
  <si>
    <t>100000_171414_28. ADD Crystal Pier Maintenance</t>
  </si>
  <si>
    <t>Addition of tree maintenance needs in the Transportation Department. With more than 200,000 trees in the right-of-way and more trees scheduled for planting, additional staffing is necessary to properly maintain the City's urban forest. All routine, scheduled trimming is performed by a contractor; however, a small in-house crew addresses all other tree maintenance needs. To address this need the request includes 1.00 Tree Maintenance Crew Leader, 1.00 Tree Trimmer, 2.00 Horticulturist , and 1.00 Program Coordinator ,  The Horticulturist positions will evaluate trees, plant trees, oversee contract work, oversee infrastructure replacements around trees, enforce tree protection code and issue permits. The Tree Maintenance Crew Leader and Tree Trimmer positions will reduce emergency response times by 50% to address urgent tree work.  The Program Coordinator position will manage the Horticulturist team and support the City Forester with tree data collection and inventory in support of the Climate Action Plan and to increase efficiency in tree maintenance response times.  This request also includes one-time expenses of $1,500 for small tools, $555,450 for two pick-up trucks, 1 wood chipper truck, and 1 tower truck.  $10,100 for IT setup and required equipment, and $40,250 for grinders.</t>
  </si>
  <si>
    <t>Tree Maintenance Support  Addition of 5.00 FTE positions and one-time non-personnel expenditures to provide support for as-needed and emergency maintenance of trees Citywide and provide oversight in support of the City's Climate Action Plan.</t>
  </si>
  <si>
    <t>Addition of 5.00 FTE positions and one-time non-personnel expenditures to provide support for as-needed and emergency maintenance of trees Citywide and provide oversight in support of the City's Climate Action Plan.</t>
  </si>
  <si>
    <t>100000_211600_Addition of Tree Maintenance</t>
  </si>
  <si>
    <t>Addition of 1.00 Program Manager, 1.00 Sr. Management Analyst, 1.00 District Manager, 3.00 Grounds Maintenance Supervisors and 6.00 Grounds Maintenance Workers 3s, to manage the Department's Get it Done request, and data analysis and customer follow up.</t>
  </si>
  <si>
    <t>Staffing to Support Get It DoneAddition of 1.00 Program Manager, 1.00 Sr. Management Analyst, 1.00 Admin Aide II, 2.00 Public Information Clerks, 1.00 District Manager, 3.00 Grounds Maintenance Supervisors and 6.00 Grounds Maintenance Workers 3s, to manage the Department's Get it Done request, and data analysis and customer follow up.</t>
  </si>
  <si>
    <t>Addition of 1.00 Program Manager, 1.00 Senior Management Analyst, 1.00 Administrative Aide II, 2.00 Public Information Clerk, 1.00 District Manager, 3.00 Grounds Maintenance Supervisor and 6.00 Grounds Maintenance Workers 3 to manage the Department's Get it Done request, and data analysis and customer follow up.</t>
  </si>
  <si>
    <t>31</t>
  </si>
  <si>
    <t>100000_171414_31. ADD Get it Done Staffing Needs</t>
  </si>
  <si>
    <t>Addition of 5.00 Police Code Compliance Officers and 1.00 Word Processing Officer will allow the Department to address the approximate 3,000 72-hour parking complaints received monthly within 6 days (3 days to mark and 3 days to tow).  The current response time is approximately 45-60 days.  Adding these additional positions will ensure the Department is able to respond to 72-hour complaints in 6 days.  (Average of 300 resolved per Police Code Compliance Officer per month.  Unit currently has 5.00 Police Code Compliance Officers).The addition of $250K one-time non-personnel expenditures for five (5) non-standard vehicles, model Ford Ranger, for Police Code Compliance Officers.  Vehicles will be fully outfitted with Police equipment, including lights and sirens. Estimate does not include fuel or usage charges. Addition of $10K ongoing non-personnel expenditures for Salesforce  &amp;quot;Get It Done&amp;quot; licenses to support SDPD staff in responding to resident complains.Note:  This item is included in the Five Year Outlook.</t>
  </si>
  <si>
    <t>Addition of 72-hour Parking Violation SupportAddition of 5.00 Police Code Compliance Officers and 1.00 Word Processing Officer personnel and $260K non-personnel expenditures to support 72-hour “Get It Done” parking violation complaint resolution in 6 days.</t>
  </si>
  <si>
    <t>Addition of 5.00 Police Code Compliance Officers and 1.00 Word Processing Officer and $250K one-time and $10K ongoing non-personnel expenditures to support 72-hour “Get It Done” parking violation complaint resolution in 6 days.</t>
  </si>
  <si>
    <t>Mission Bay Golf Course LightingAddition of non-personnel expenditures for lighting repair on the Mission Bay Golf Course.</t>
  </si>
  <si>
    <t>Addition of NPE for increased cost in supplies/contractsAddition of non-personnel expenditures due to increases in Supplies and Contracts expenses.</t>
  </si>
  <si>
    <t>Restoration of Balboa Park Maintenance Special Projects UnitRestoration of the Balboa Park Maintenance Special Projects Unit.  To include 1.00 Park Utility Supervisor, 1.00 Light Equipment Operator, and 2.00 Utility Worker 2 positions.</t>
  </si>
  <si>
    <t>IT Hardware and Software Addition for PCs, software licenses and subscriptions for the Utilities Undergrounding Program.</t>
  </si>
  <si>
    <t>Misdemeanant Booking ContractAddition of non-personnel expenditures to support contractual services with the San Diego County, Sheriff for misdemeanant bookings.</t>
  </si>
  <si>
    <t>Addition of $75K ongoing non-personnel expenditures to enhance recruitment efforts. These efforts include: attend additional paid job fairs, community events, hold military only events; and enhance our partnership with Loma Media to develop marketing strategies to increase our viable applicant pool for Police Recruits. The focus would be to implement rebranding and digital advertising. The Recruiting Unit will advertise in more locations and publications.  The ability to provide department promotional giveaways to keep pace with other law enforcement agencies. This request in addition to the ongoing $50K will bring Recruiting's budget to $125K total for recruiting efforts.</t>
  </si>
  <si>
    <t>Police RecruitmentAddition of non-personnel expenditures to enhance recruitment activities.</t>
  </si>
  <si>
    <t>Addition of non-personnel expenditures to enhance recruitment efforts. These efforts include: attend additional paid job fairs, community events, hold military only events; and enhance our partnership with Loma Media to develop marketing strategies to increase our viable applicant pool for Police Recruits.</t>
  </si>
  <si>
    <t>100000_1914_Enhanced Sworn Recruiting Efforts</t>
  </si>
  <si>
    <t>Addition of $250K one-time non-personnel expenditures to continue a level of effort for facilities sanitation, provision of protective equipment and as needed testing services. In Fiscal Years 2021 and 2022 budget, $250,000 was approved for one-time expenditures to support the department in the COVID-19 pandemic.</t>
  </si>
  <si>
    <t>Non-Personnel ExpendituresAddition of one-time non-personnel expenditures for facility sanitation, provision of protective equipment, and as needed testing services as a result of the COVID-19 pandemic.</t>
  </si>
  <si>
    <t>Addition of one-time non-personnel expenditures to continue a level of effort for facilities sanitation, provision of protective equipment and as needed testing services. In Fiscal Years 2021 and 2022 budget, $250,000 was approved for one-time expenditures to support the department in the COVID-19 pandemic.</t>
  </si>
  <si>
    <t>100000_1914_COVID-19 Impacts (NPE)</t>
  </si>
  <si>
    <t>Crime Laboratory SuppliesAddition of non-personnel expenditures for contracted crime laboratory supplies for evidence processing and testing.</t>
  </si>
  <si>
    <t>Uniform Allowance Addition of non-personnel expenditures for POA MOU required uniform allowance.</t>
  </si>
  <si>
    <t>Addition of CleanSD OvertimeAddition in overtime and fringe expenditures to support ESD's proposal to increase illegal encampment abatements response times .</t>
  </si>
  <si>
    <t>Golf Operations AssistantAddition of 1.00 Golf Operations Assistant, this is conversion of 0.41 hourly/limited position to Full-Time position to better align with job duties and hours.</t>
  </si>
  <si>
    <t>City's Claims Management SystemAddition of non-personnel expenditures, including one-time expenditures, to support the City's claims management system annual maintenance fee and licensing.</t>
  </si>
  <si>
    <t>Addition of non-personnel expenditures, including one-time expenditures, to support the City's claims management system annual maintenance fee and licensing.</t>
  </si>
  <si>
    <t>SuppliesReduction of non-personnel expenditures for supplies needed to operate and maintain the Pure Water Demonstration Facility from the Pure Water Management section and transfer the responsibilities to the Wastewater Treatment and Disposal Division.</t>
  </si>
  <si>
    <t>No Shots Fired Intervention and Prevention Program Addition of $250K ongoing non-personnel expenditures associated to the No Shots Fired Intervention and Prevention Program.</t>
  </si>
  <si>
    <t>Lease Administration SupportAddition of 1.00 Property Agent to support Lease Administration with backlog of holdovers, rent reviews, and inspections.</t>
  </si>
  <si>
    <t>Lease Administration SoftwareAddition of non-personnel expenditures for lease administration software.</t>
  </si>
  <si>
    <t>Addition of Program ManagerAddition of 1.00 Program Manager for the implementation of the citywide Translation and Interpretation Services Program.</t>
  </si>
  <si>
    <t>Accela/ePlansoft Maintenance and Staff AugmentationAddition of ongoing non-personnel expenditures for Accela/ePlansoft annual maintenance renewal and Accela staff augmentation.</t>
  </si>
  <si>
    <t>OpenDSD/PTS Legacy Application RemediationAddition of one-time non-personnel expenditures for Open DSD/PTS legacy application remediation.</t>
  </si>
  <si>
    <t>Open CounterReduction of non-personnel expenditures for Open Counter. Economic Development department had decided to not renew Open Counter licenses in FY23 and we plan to replace this application with a possible SANDAG grant in coordination with Planning Department.</t>
  </si>
  <si>
    <t>Network ServicesAddition of ongoing non-personnel expenditures for network drops/data jacks connection, add/changes to account for increase demand of staff moves, and new hire to meet business needs and process changes.</t>
  </si>
  <si>
    <t>Services Desk and Desktop ManagementAddition of ongoing non-personnel expenditures for computers, laptops, tablets, monitors and accessories procurement to replace aging and broken laptops/desktop equipment and DSD's Mobile Solution to account for significant cost increases for IT equipment driven by the pandemic.</t>
  </si>
  <si>
    <t>AWS Call Center Support and EnhancementAddition of one-time non-personnel expenditures for enhancement to AWS call center to improve support experience services for City of San Diego residents. </t>
  </si>
  <si>
    <t>Accela Civic Platform Advising ServicesAddition of ongoing non-personnel expenditures for Accela Civic Platform implementation and strategic advising services to provide increased and ongoing technical innovations and service improvements, to better anticipate and adapt to digital transformation. </t>
  </si>
  <si>
    <t>IT Business Process SupportAddition of ongoing non-personnel expenditures for IT Business process support to conduct research, assess, document and maintain existing IT related business processes/policy and requirements to improve the efficiency, consistency and transparency.</t>
  </si>
  <si>
    <t>Realquest Annual MaintenanceAddition of ongoing non-personnel expenditures for Realquest subscription renewal, an online tool that allows DSD staff to search County of San Diego property information for parcel number owner and other contact information.</t>
  </si>
  <si>
    <t>HP Plotter Annual MaintenanceAddition of ongoing non-personnel expenditures for HP Plotter Annual Maintenance renewal which is used to print building plans/drawing and floor plans.</t>
  </si>
  <si>
    <t>Addition of Marketing/Promotional AdvertisingAddition of $200,000 in non-personnel expenditures to support citywide marketing/promotional advertising.</t>
  </si>
  <si>
    <t>Addition of $200,000 in non-personnel expenditures to support citywide marketing/promotional advertising.</t>
  </si>
  <si>
    <t>100000_1415_Addition of Marketing/Promotional Advertising</t>
  </si>
  <si>
    <t>Acquisitions and Dispositions SupportAddition of 1.00 Property Agent to support property acquisitions and dispositions.</t>
  </si>
  <si>
    <t>Municipal Assets ServicesAddition of 1.00 Property Agent to support the office space portfolio in the Municipal Assets Section.</t>
  </si>
  <si>
    <t>Lease Administration SupportAddition of 1.00 Supervising Property Agent to support Lease Administration with backlog of holdovers, rent reviews, and inspections.</t>
  </si>
  <si>
    <t>Acquisitions and Dispositions SupportAddition of 1.00 Supervising Property Agent to support property Acquisitions and Dispositions.</t>
  </si>
  <si>
    <t>SB1383 OPF 7.0 Equipment Operator 2Addition of 7.0 FTE Equipment Operator 2 to support processing of organic waste as a result of Senate Bill 1383.</t>
  </si>
  <si>
    <t>Facilities Maintenance Addition of non-personnel expenditures to maintain new and aging facilities.</t>
  </si>
  <si>
    <t>Addition of Program CoordinatorAddition of 1.00 Program Coordinator to oversee citywide marketing/promotional advertising services.</t>
  </si>
  <si>
    <t>Addition of $10,491 in non-personnel expenditures in the Communications Department to support annual increases associated with the City's NextRequest portal to facilitate requests for public records relative to the Public Records Act. This addition will ensure the ongoing transparency and utilization of the tool both community members and City employees rely upon for access to public records. </t>
  </si>
  <si>
    <t>Addition of NextRequest PortalAddition of Non-Personnel Expenditures for the NextRequest Portal.</t>
  </si>
  <si>
    <t>Addition of Non-Personnel Expenditures for the NextRequest Portal.</t>
  </si>
  <si>
    <t>100000_1415_Addition of NextRequest Portal</t>
  </si>
  <si>
    <t>PEER ProgramAddition of non-personnel expenditures to support the Program For Engaged Educational Resources (PEER) program.   </t>
  </si>
  <si>
    <t>Addition of NPE to provide collection development automation services and includes analysis of materials for purchase of adult fiction and audio-visual library materials. A group of four Librarian IIs select books and audio-visual materials to be purchased for the entire library system. They use various sources to determine what materials to purchase, such as books reviews, past patron use of similar materials using a software program called CollectionHQ, and feedback from staff and patrons.  The NPE requested is to explore a trial version of the vendor selections to determine the cost benefit of partial automated selections for the library system. The Library will use Baker &amp;amp; Taylor, which offers a collection development service called ESP Enterprise along with book reviews, CollectionHQ, and circulation patterns among other public libraries serving similar communities to determine which titles to purchase, and for which library locations. These two areas of the collection are the easiest to select because they mostly contain best-selling authors, musicians, and block-buster or award-winning films. The cost of this service is $37,500 annually. There would be no impact on the Key Performance Indicator (KPI) target of annual circulation per capita.  If this investment of $37.5k is deemed successful, the department plans to reduce 1.0 or 2.0 FTE of a Librarian II position through normal attrition.  </t>
  </si>
  <si>
    <t>Material Selection ServiceAddition of non-personnel expense to provide collection development enhancement services for purchase of library materials in various formats.</t>
  </si>
  <si>
    <t>Materials Budget AdditionAddition of non-personnel expenditures for materials needed to replace and add to catalog to fully shelve branches.</t>
  </si>
  <si>
    <t>Addition of $500,000 in non-personnel expenditures for Central Library window washing and structural inspection of window washing equipment per CAL OSHA.  The Central Library opened its doors in October 2014 and window washing has only been done once and postponed each year since opening. Delayed window washing compromises the structural integrity, increases deterioration of rubber window seals, and adds to the breakdown of the structural building steel that is apparent on lower visible areas. Further delays in window washing additionally prevents timely inspection of water damage to structure and windows.  Window washing this year will include associated power washing of the concrete exterior of the downtown Central Library.  Multiple new construction projects on properties directly adjacent to the Library have occured in recent years and continue in the surrounding area.  Dust, dirt, and grime has accumulated on the exterior of the library building producing stains on the concrete and windows that require washing, scrubbing, and power washing.  If the annual exterior cleaning does not occur, the new building will remain dirty for patrons and visitors and deferred attention can cause permanent blemishes and discoloration.   Further delays in window washing also risk permanently staining the glass with environmental salt stains and dirt buildup.  Window washing should occur every year, but at the least every other year.  Once the equipment passes inspection, and the power washing to remove build up and stains occurs, the cost of regular window washing is estimated to decrease significantly.</t>
  </si>
  <si>
    <t>Addition of $54,214 in non-personnel expenditures for high-speed broadband connectivity to the California Research and Education Network (CalREN) which is managed by the Califa Group (Califa). Califa, on behalf of the California State Library, has contracted with the Corporation for Network Incentives in California (CENIC) to provide high speed networking to libraries in California, serving over 600 libraries connected to the network The Library is seeking to replace the existing Cox Communications and Time Warner-Spectrum circuits and move to CENIC as the provider. The Library currently has $208,040 in G/L 514008 Cable/Satellite services and is requesting an increase in the amount of $54,214 to cover the additional costs of joining the CENIC network.   Transitioning to Cenic will allow the Library to upgrade the network infrastructure and keep pace with the growing Internet demand, increase bandwidth and circuit capacity. CENIC’s resources provide cost-effective, high-bandwidth, symmetrical networking to support the scientific and educational needs of academic and public library systems.  The CENIC circuit will support the Library's video-conferencing needs because it provides consistent upload and download speeds which is key to performing high-definition video file sharing and broadcasting for public programming which requires a stable and reliable connection. One of San Diego Public Library's goals is to have its own TV/communications channel to broadcast library events, programs, and conferences . For many, traveling outside of their neighborhood is a barrier. Additionally, physical space can at some facilities be limited. Thus ensuring Library information is always accessible regardless of the social economical situation of our residents. The agreement with Califa aligns with the City Strategic Plan to invest in quality infrastructure and ensure equipment and technology are in place to deliver high quality public service. It also helps the Library achieve its Tactical Plan goal to broaden access to library resources by providing opportunities for the public to explore technology more equitably across the Library system. Lastly, it would further the SD Access 4 All initiative to bridge the digital divide in San Diego as it improves access to broadband internet, connected devices, digital literacy resources, and environments conducive to work and learning. This is the principal motive behind San Diego Public Library's information technology goals. CENIC provides network design, procures circuits, arranges for state and federal discounts, purchases and installs hardware, and maintains and monitors network connectivity to each library. The agreement with Califa is a long-term infrastructure investment and is supported by the State Library through grants and other resources.</t>
  </si>
  <si>
    <t>Cable Satellite ServicesAddition of non-personnel expenditures for high-speed broadband connectivity to the California Research and Education Network. </t>
  </si>
  <si>
    <t>Addition of non-personnel expenditures for high-speed broadband connectivity to the California Research and Education Network which provides networking with over 600 libraries in the State of California and the California State Library. </t>
  </si>
  <si>
    <t>100000_1713_Addition of Cable Satellite Services</t>
  </si>
  <si>
    <t>Addition of $19,522 in non-personnel expenditures for public print/copy services. The Library has approximately 1200 public access Personal Computers (PCs) in Central and 35 branch library locations. On average there are 1.7 million signups annually to use library computers. Additionally, the Library has a contract with Xerox to provide print/copy services for the public. Patrons using the Library computers seeking online information often require print/copy services. Many library patrons rely on this service for applying for employment, filing taxes, homework assignments and document retention to name a few. Also, for many, reading information on print is far more effective than reading via electronic form. Historically, patrons produce more 1 million prints/copies annually.  This contract has a built-in escalator that failed to be addressed in prior years. The Library currently has $202,000 in G/L 512082 Printing-Outside Contract and is requesting an increase in the amount of $19,522 to cover the additional costs associated with the lease copier contract with Xerox. The anticipated ongoing budget would then be $221,522 annually. The contract includes base fees for the lease of printing devices plus usage fees. The original budget did not factor in the additional usage fees nor did it factor in costs due to inflation, supply demand issues, etc. forcing the Library to absorb the additional costs over the past few years.  If left unfunded, the impact will force libraries to either go over budget to maintain current service levels or reduce the number of service points which will create inequities throughout the system.  San Diego residents, especially the underserved rely heavy on this service. The funding is required to meet the community's expectation the San Diego Public Library will continue to provide print/copy services. Not funding print/copy services will lead to widespread library patron dissatisfaction, negative media coverage and potential negative political impact for the Mayor, City Council and Library Management.</t>
  </si>
  <si>
    <t>Xerox Contract IncreaseAddition of non-personnel expenditures for photocopy contract increase on publicly used copiers.</t>
  </si>
  <si>
    <t>Addition of non-personnel expenditures for photocopy contract increase on publicly used copiers.</t>
  </si>
  <si>
    <t>100000_1713_Increase of Xerox printing contract for public</t>
  </si>
  <si>
    <t>Addition of 18 half-time (9.00 FTE) benefitted Assistant Mgmt Analyst - Tutor Learner Coordinator (TLC) positions and reduction of hourly positions for the Do Your Homework At the Library (DYHL) Program.  The DYH@L Program was created in 2014 by the Library recognizing that more help was needed in communities where test scores were low.  The Do Your Homework the Library program is based out of 18 Library locations.  These positions have traditionally been HOURLY positions, however it's been terribly difficult recruit and retain staff, despite the success of the program.  Having benefitted positions would ensure that each location has at least 1 Tutor Learner (Assit Mgmt Analyst) assigned.  Due to school cutbacks, many parents have come to rely on the Homework Centers to assist their children with their homework, especially in communities of concern.  This has resulted in an increase in the number of students that utilize the Homework Help service and the need for more hours and more tutors.  Education Professionals and volunteers provide homework assistance for over 25,000 students per year on average.  Parents of students who have used the Do Your Homework at The Library program report a 97% satisfaction rate with the program and 88% of these parents report that their students' grades have improved because of DYHL.  30% of the users are 4/5th grade students coming in for math assistance. During the Pandemic, homework sessions have gone virtual and we anticipate to offer individualized help when allowed to re-open.  Pre-pandemic, some DYH@L Homework Centers offered learning opportunities in the summer that target preventing summer side and keep youth engaged through a variety of summer camps.  There are five class subjects:  Kinder Camps were available to children ages 4-5 years and their parents and offered a variety of lessons and activities that focus on a child's academic development learning readiness, social wellness, and more.  Monkey Math was for children in grades K-2nd to learn new math skills while engaging with fun crafts and challenging activities.  Superhero Math geared toward grades 3rd-5th and taught them how math can help them through tough struggles.  Earth Heroes educated children about nature in a fun and interactive setting by exploring the wildlife found in their communities.  Maker Heroes Camp was for grades 5th-8th and used modern technology to design their own superhero symbol and see how math and computer is used in the world today.  Digital Storytelling brought out the creativity in our 3rd - 5th grade students and taught them tips and tricks on how to use photos to tell their stories.  Sharpen your skills is a drop-in program which focuses on building math and reading skills for all grade levels and is geared to helping prevent summer side.  An increase in funding would help provide more staffing that is needed to meet the increasing demands of the community.  The Do Your Homework at the Library Program also supports a variety of camps, including Summer and Out of School Time Camps. </t>
  </si>
  <si>
    <t>Do Your Homework At the LibraryAddition of 18 half-time benefitted Assistant Mgmt Analyst - Tutor Learner Coordinator (TLC) positions and reduction of hourly positions for the Do Your Homework At the Library (DYHL) Program.</t>
  </si>
  <si>
    <t>Addition of 18 half-time benefitted Assistant Mgmt Analyst - Tutor Learner Coordinator (TLC) positions and reduction of hourly positions for the Do Your Homework At the Library (DYHL) Program.</t>
  </si>
  <si>
    <t>100000_1713_Addition of 9 FTE Assistant Mgmt Analyst DYH@L</t>
  </si>
  <si>
    <t>Addition of $400,000 in non-personnel expenditures for addition of COVID Contractual Janitorial expenses (GL#512158-Maintenance &amp;amp; Janitorial Services)  for enhanced sanitation for the 35 branch library locations averages to $31,385 on a monthly basis and estimated to be approximately $376,620 for the full year.  Due to the City's Sanitation Regulations, this service is currently mandated.  Assuming a decrease in COIVD activity Rapid Sanitation is projected to be $32,400.  During the Covid-19 pandemic period the Library Department requires two (2) additional services in accordance with the City of San Diego Covid-19 Regulations. The services are Enhanced Sanitation and Rapid Sanitation. The Enhanced Sanitation calls for a mid-day cleaning/sanitation between the hours of 11:00 am – 4:00 pm daily (service is currently needed Monday through Saturday) at all occupied facilities. The requirement is that all high touch surfaces and common areas are wiped down and sanitized to better protect City employees and the general public from contracting the Covid-19 virus in City Buildings. Common areas include but are not limited to conference room tables and chairs, break room tables and chairs, keypads, button pads, elevators, restrooms, handrails, doorknobs and handles, etc. The Rapid Sanitation is required when there has been confirmed or potential exposure to Covid -19. The contractor will be contacted immediately, and a full sanitation of the impacted area or facility is required and shall commence within 24 hours of initial exposure or as soon as possible. A full sanitation of all exposed areas shall be conducted with a disinfectant solution. This sanitation will include all the common areas normally covered under Enhanced Sanitation and personal areas including telephones, computers, desks, keyboards, chairs and other office equipment. Assumes decrease of Rapid Sanitations in FY23 in anticipation of vaccine and reduced Covid and Omicron cases in the workplace.</t>
  </si>
  <si>
    <t>Janitorial ServicesAddition of one-time non-personnel expenditures for COVID Contractual Janitorial expenses.</t>
  </si>
  <si>
    <t>Addition of one-time non-personnel expenditures for COVID Contractual Janitorial expenses for enhanced rapid sanitation for the 35 branch library locations in accordance with the City's Sanitation Regulations. Two (2) additional services are required during the Covid-19 pandemic for the 35 branch library locations where City staff are working.</t>
  </si>
  <si>
    <t>100000_1713_Addition of Janitorial Services</t>
  </si>
  <si>
    <t>GASB 87 Compliance ReductionReduction of non-personnel expenditures for software maintenance to comply with Government Accounting Standards Board (GASB) 87, which will be budgeted in the Department of Finance instead.</t>
  </si>
  <si>
    <t>Email Access for All StaffAddition of $81,608 for ongoing non-personnel expenditures to allow all department employees to have access to email via City Issued phone or Data/Voice stipend.</t>
  </si>
  <si>
    <t>One-Time Additions and AnnualizationsAddition of one-time and on-going non-personnel expenditures to support the office of the Commission on Police Practices as mandated by Section 41.2 of the City Charter.</t>
  </si>
  <si>
    <t>Municipal Assets ServicesAddition of 1.00 Property Agent to support the office space portfolio in the Municipal Assets Section.</t>
  </si>
  <si>
    <t>Addition of 1.00 FTE Property Agent in Acquisitions and Dispositions - Support backlog of surplus property declarations and maintain a normal standard moving forward. Current backlog is over 50 properties.</t>
  </si>
  <si>
    <t>Acquisitions and Dispositions SupportAddition of 1.00 Property Agent to support property Acquisitions and Dispositions.</t>
  </si>
  <si>
    <t>Addition of 1.00 Property Agent in Acquisitions and Dispositions to assist with backlog of surplus properties</t>
  </si>
  <si>
    <t>100000_1613_Addition of Property Agent - Acq &amp; Dispositions</t>
  </si>
  <si>
    <t>Addition of 1.00 FTE Information Systems Analyst Position.  With the increase in teleworking, the amount of support we need has increased. With four different funds and setting up access is creating a burden on other positions.Current duties handled by department staff include procuring equipment for employees, including laptops, docking stations, desk phones,  remote assistance, management of shared drives, attending IT meetings, informing department of upcoming issues (updates, etc.), inventory management, office space planning, troubleshooting access to software and systems, setting up users for department only software (REportfolio and scanning software), etc. </t>
  </si>
  <si>
    <t>Information System AnalystAddition of 1.00 Information Systems Analyst to support the departments IT services.</t>
  </si>
  <si>
    <t>Addition of 1.00 Information Systems Analyst to assist with IT support.</t>
  </si>
  <si>
    <t>100000_1613_Addition of Information Systems Analyst II</t>
  </si>
  <si>
    <t>Solid Waste EnforcementAddition of 1.00 Hazardous Material Program Manager and associated non-personnel expenditures to manage and ensure the City's compliance with all State mandated solid waste requirements.</t>
  </si>
  <si>
    <t>Addition of 1.00 Hazardous Material Program Manager and associated non-personnel expenditures to manage and ensure the City's compliance with all State mandated solid waste requirements. If not funded, the Unclassified Program Manager position would need to return to the LEA which would affect the City's response to substandard housing enforcement.</t>
  </si>
  <si>
    <t>200226_1611_Hazardous Material Program Manager</t>
  </si>
  <si>
    <t>Reduction in Promotional Advertising ExpenseReduction of expense in promotional advertising as advertising is not needed while homeless shelter is occupying Golden Hall.</t>
  </si>
  <si>
    <t>Investments Electronic Data ProcessingAddition of non-personnel expenditures to support  new investments accounting software.</t>
  </si>
  <si>
    <t>Addition of Non-Personnel Expense for increased fuel expense.</t>
  </si>
  <si>
    <t>Addition of Non-Personnel Expense to support fleet repair and maintenance expenses.</t>
  </si>
  <si>
    <t>Appraisal ValuationAddition of 1.00 Supervising Property Specialist to support appraisal requests in the Valuation Section.</t>
  </si>
  <si>
    <t>Financial and Records Management SupportAddition of 1.00 Program Manager to provide financial oversight in the department.</t>
  </si>
  <si>
    <t>Reduction in Maintenance of BuildingsReduction in expense for Maintenance of Buildings due to reduced services while homeless shelter is in place.</t>
  </si>
  <si>
    <t>Reduction in Miscellaneous Professional ServicesReduction of in miscellaneous professional services while homeless shelter is in place</t>
  </si>
  <si>
    <t>Increase in Security ServicesAddition in security services per new contract</t>
  </si>
  <si>
    <t>Addition to City Services BilledAddition of City Services Billed as more work has been needed by City staff to make repairs to the facility at Golden Hall.</t>
  </si>
  <si>
    <t>Business Retail Property Management AgreementAddition of on-going non-personnel expenditures to support the property management of three office buildings and the retail center at Montgomery-Gibbs Executive Airport.</t>
  </si>
  <si>
    <t>Addition of ongoing non-personnel expenditures for software maintenance to comply with Government Accounting Standards Board (GASB) issued statement No. 87 to track, account for, and disclose lessee and lessor agreements.</t>
  </si>
  <si>
    <t>Transfer to the Capital Budget Acari Park Children's Play Area Equipment Replacement, B23XXX of $1,000,000.  This project provides for design and construction of replacement play equipment.. It currently needs $1M to initiate design. B23XXX  (AGF00007)</t>
  </si>
  <si>
    <t>Transfer to the Capital Budget Acari Park Children's Play Area Equipment Replacement</t>
  </si>
  <si>
    <t>Transfer to the Capital Budget Acari Park Children's Play Area Equipment Replacement, B23XXX of $1,000,000.  This project provides for design and construction of replacement play equipment.</t>
  </si>
  <si>
    <t>34</t>
  </si>
  <si>
    <t>100000_171413_34.Infra Fund - Acari Park</t>
  </si>
  <si>
    <t>This project would provide for the design and construction of improvements/replacements for the following comfort stations in Balboa Park: Organ Pavilion, South Palisades, Casa del Prado Theater, and Morely Field. B20117 (AGF00005</t>
  </si>
  <si>
    <t>Transfer to the Capital Budget Comfort Station Improvements, B20117 of $3,300,000. This is to support the upgrades and improvements to various comfort stations in Balboa Park. </t>
  </si>
  <si>
    <t>35</t>
  </si>
  <si>
    <t>100000_171414_35. Infra Fund - Balboa Park Comfort Stations</t>
  </si>
  <si>
    <t>Addition of Non-Personnel Expense for Electrical Vehicle and Infrastructure Consultant Services.</t>
  </si>
  <si>
    <t>There is concern that the former Black Mountain Mine contains soils/rocks with elevated arsenic concentrations. The site is closed to the public, but potential impacts of arsenic exposure for park rangers visitors are the driving force for this study. B18236 (AGE00001)</t>
  </si>
  <si>
    <t>Transfer to the Capital Budget Black Mountain Mine Remediation, in amount of $498K, B18236</t>
  </si>
  <si>
    <t>100000_171415_36. Infra Fund - Black Mountain Mine Remediati</t>
  </si>
  <si>
    <t>Addition of Non-Personnel Expense to support EAM software</t>
  </si>
  <si>
    <t>Transfer to the Capital Budget Canon Street Pocket Park, S16047 of $1,550,908. This project provides for design and construction of a new mini-park with passive amenities located at the end of Plum Street in Point Loma. It is currently on hold due to a construction deficit of $1.550M</t>
  </si>
  <si>
    <t>Transfer to the Capital Budget Canon Street Pocket Park, S16047 of $1,550,908. This is to support the design and construction of new mini-park.</t>
  </si>
  <si>
    <t>37</t>
  </si>
  <si>
    <t>100000_171412_37. Infra Fund - Canon Street Pocket Park</t>
  </si>
  <si>
    <t>Addition of Non-Personnel Expense to support Information Technology infrastructure</t>
  </si>
  <si>
    <t>Addition of Non-Personnel expense for shop laptops</t>
  </si>
  <si>
    <t>Addition of Non-Personnel Expense to support the Electrical Vehicle program as mandated by the State of California - California Air Resources Board</t>
  </si>
  <si>
    <t>Transfer to the Capital Budget Chicano Park Improvements Phase II. This project provides for walkway improvements to Chicano Park. B20060 (AGF00007)</t>
  </si>
  <si>
    <t>Transfer to the Capital Budget Chicano Park Improvements Phase II, B20060 of $1,079,330. This project provides for walkway improvements.</t>
  </si>
  <si>
    <t>38</t>
  </si>
  <si>
    <t>100000_171413_38.Infra Fund - Chicano Park Improvements</t>
  </si>
  <si>
    <t>Addition of NPE for ongoing contractual expense for Covid cleaning services</t>
  </si>
  <si>
    <t>Transfer to the Capital Budget, Coral Gates NP Playground. This project provides for the design and construction of playground improvements at Coral Gates Neighborhood Park. B20057 (AGF00007)</t>
  </si>
  <si>
    <t>Transfer to the Capital Budget, Coral Gates NP Playground in amount of $1.289,043. This project provides for the design and construction of playground improvements at Coral Gates Neighborhood Park. B20057.</t>
  </si>
  <si>
    <t>39</t>
  </si>
  <si>
    <t>100000_171413_39. Infra Fund - Coral Gates NP Playground</t>
  </si>
  <si>
    <t>Addition of NPE for soil sampling services as required by the Department of Environmental Health</t>
  </si>
  <si>
    <t>Addition of Non-Personnel expenses for office spaces</t>
  </si>
  <si>
    <t>Transfer to the Capital Budget Dennis V. Allen Park Play Equipment Replacement, B23XXX of $1,000,000. This project provides for the design and construction of replacement play equipment. It currently needs $1M to initiate design. (AGF00007)</t>
  </si>
  <si>
    <t>Transfer to the Capital Budget Dennis V. Allen Park Play Equipment Replacement, B23XXX of $1,000,000.</t>
  </si>
  <si>
    <t>41</t>
  </si>
  <si>
    <t>100000_171413_41. Infra Fund - Dennis V Allen Park Play Equi</t>
  </si>
  <si>
    <t>Addition of Non-Personnel expense for Training expenses</t>
  </si>
  <si>
    <t>Transfer to the Capital Budget, Egger/South Bayt Community Park ADA Improvements. This project provides for the design and construction of upgrades to two children's play areas and associated paths of travel to comply with ADA and accessibility guidelines. It currently has a construction deficit of $1.936M.</t>
  </si>
  <si>
    <t>Transfer to the Capital Budget Egger/South Bay Community Park ADA Improvements, S15031 of $1,936,855. This is to support the upgrades to two pay areas at Eggers/South Bay Community Park.</t>
  </si>
  <si>
    <t>42</t>
  </si>
  <si>
    <t>100000_171413_42. Infra Fund - Egger/South Bay Comm. Pk ADA</t>
  </si>
  <si>
    <t>Addition of Personnel expense for Overtime expenses</t>
  </si>
  <si>
    <t>Transfer to the Capital Budget for Golf Course Drive Improvements. This project provides for the design and construction of a walkway, overlook, benches, and interpretive signage along Golf Course Drive connecting Golden Hill Recreation Center to the Balboa Park Golf Course Clubhouse and the eastern edge of Balboa Park where Golf Course Drive meets 28th and Date Streets. S15040</t>
  </si>
  <si>
    <t>Transfer to the Capital Budget for Golf Course Drive Improvement, S15040 of $3,373,439. This project provides for the design and construction of a walkway, overlook, benches, and interpretive signage along Golf Course Drive connecting Golden Hill Recreation Center to the Balboa Park Golf Course Clubhouse and the eastern edge of Balboa Park where Golf Course Drive meets 28th and Date Streets.</t>
  </si>
  <si>
    <t>43</t>
  </si>
  <si>
    <t>100000_171414_43. Infra Fund - Golf Course Drive Improvement</t>
  </si>
  <si>
    <t>Transfer to the Capital Budget, Jerabek Park ADA Improvements. This project provides for the design and construction of ADA improvements to the playground at Jerabek Park. S20007. It currently has a construction deficit of $649K</t>
  </si>
  <si>
    <t>Transfer to the Capital Budget, Jerabek Park ADA Improvements, S20007 of $649K.. This project provides for the design and construction of ADA improvements to the playground at Jerabek Park.</t>
  </si>
  <si>
    <t>100000_171412_44. Infra Fund - Jerabek Park ADA Improvements</t>
  </si>
  <si>
    <t>Transfer to the Capital Budget, John Baca Park - General Development Plans.This project provides for a GDP for park amenities to be located within John Baca Park. P19003</t>
  </si>
  <si>
    <t>Transfer to the Capital Budget, John Baca Park - General Development Plans, P19003 of $2,301,000.This project provides for a GDP for park amenities to be located within John Baca Park.</t>
  </si>
  <si>
    <t>100000_171415_45. Infra Fund - John Baca Park-General Dev Pl</t>
  </si>
  <si>
    <t>Addition of 1.00 Safety Officer position to support the Safety Section</t>
  </si>
  <si>
    <t>Transfer to the Capital Budget, Junipero Serra Museum ADA Improvements.This project provides accessibility upgrades to the existing Junipero Serra Museum in Presidio Park. S15034</t>
  </si>
  <si>
    <t>Transfer to the Capital Budget, Junipero Serra Museum ADA Improvements, S15034 of $1,684,461.This project provides accessibility upgrades to the existing Junipero Serra Museum in Presidio Park.</t>
  </si>
  <si>
    <t>100000_171414_46.Infra Fund - Junipero Serra Museum ADA Impr</t>
  </si>
  <si>
    <t>Transfer to the Capital Budget, La Jolla Rec Ctr ADA &amp;amp; Drainage Improvements. This project provides for the design and construction of ADA and drainage improvements for the La Jolla Recreation Center. B20106</t>
  </si>
  <si>
    <t>Transfer to the Capital Budget, La Jolla Rec Ctr ADA &amp;amp; Drainage Improvements, B20106 of $73,500. This project provides for the design and construction of ADA and drainage improvements for the La Jolla Recreation Center</t>
  </si>
  <si>
    <t>47</t>
  </si>
  <si>
    <t>100000_171412_47. Infra Fund - La Jolla Rec Ctr ADA &amp; Drain</t>
  </si>
  <si>
    <t>Addition of 1.00 Supervising Workers' Compensation Claims RepresentativeAddition of 1.00 Supervising Workers' Compensation Claims Representative and associated one-time non-personnel expenditures to support the Workers' Compensation Division.</t>
  </si>
  <si>
    <t>Addition of 1.00 Supervising Claims Representative-LiabilityAddition of 1.00 Supervising Claims Representative-Liability and associated one-time non-personnel expenditures to support the Public Liability and Loss Recover Division.</t>
  </si>
  <si>
    <t>Addition of 1.00 Training Supervisor and 1.00 Assistant Trainer to support the Training Program as mandated by the State of California - California Air Resources Board</t>
  </si>
  <si>
    <t>Addition of 1.00 Program Manager to support the Electrical Vehicle program as mandated by the State of California - California Air Resources Board</t>
  </si>
  <si>
    <t>Transfer to the Capital Budget, Mira Mesa Community Park Improvement. This project provides for a pool complex, improved recreation center, and skate plaza. L16002</t>
  </si>
  <si>
    <t>Transfer to the Capital Budget, Mira Mesa Community Park Improvement, L16002 of $16,092,192. This project provides for a pool complex, improved recreation center, and skate plaza.</t>
  </si>
  <si>
    <t>49</t>
  </si>
  <si>
    <t>100000_171412_49 Infra Fund - Mira Mesa Comm. Pk Improvemen</t>
  </si>
  <si>
    <t>Addition of 1.00 Equipment Operator 1 to support, maintain, repair, and clean the wash and steam racks located at multiple locations citywide.</t>
  </si>
  <si>
    <t>Addition of 1.00 Equipment Operator 1 to maintain wash and steam racks citywide</t>
  </si>
  <si>
    <t>Addition of 1.00 Equipment Operator 1 to maintain wash and steam racks citywide.  Approximately 60% of the expenses will impact the General Fund in Usage Fees collected due to Fleet Operations being an Internal Service Fund.</t>
  </si>
  <si>
    <t>720000_1317_Equipment Operator 1</t>
  </si>
  <si>
    <t>Transfer to the Capital Budget, Mohnike Adobe and Barn Restoration. This project provides for the rehabilitation and restoration of the historic adobe and hay barn located within the 14-acre Rancho Penasquitos Equestrian Center on the eastern end of the Los Peñasquitos Canyon Preserve. S13008</t>
  </si>
  <si>
    <t>Transfer to the Capital Budget, Mohnike Adobe and Barn Restoration, S13008 of $1,253,973. This is to support the Mohnike Adobe and Barn restoration.</t>
  </si>
  <si>
    <t>50</t>
  </si>
  <si>
    <t>100000_171415_50. Infra Fund - Mohnike Adobe and Barn Restor</t>
  </si>
  <si>
    <t>Transfer to the Capital Budget, Mountain View Sports Courts. This project provides for the conversion of the sports courts to soccer fields and LED security lighting for the sports courts and the surrounding area. B18192 (AGF00007)</t>
  </si>
  <si>
    <t>Transfer to the Capital Budget, Mountain View Sports Courts, B18192 of $139,915. This project provides for the conversion of the sports courts to soccer fields and LED security lighting for the sports courts and the surrounding area.</t>
  </si>
  <si>
    <t>51</t>
  </si>
  <si>
    <t>1000000_171413_51. Infra Fund - Mountain View Sports Courts</t>
  </si>
  <si>
    <t>Addition of 2.00 Fleet Technicians to support an Environmental Services Department collection crew pilot program created to address missed collections and improve service levels.</t>
  </si>
  <si>
    <t>Addition of 2.00 Fleet Technicians to support to increased collection services with the Environmental Services Department</t>
  </si>
  <si>
    <t>Addition of 2.00 Fleet Technicians to support an Environmental Services Department collection crew pilot program created to address missed collections and improve service levels.  Approximately 60% of the expenses will impact the General Fund in Usage Fees collected due to Fleet Operations being an Internal Service Fund.</t>
  </si>
  <si>
    <t>720000_1317_Fleet Technicians</t>
  </si>
  <si>
    <t>Transfer to the Capital Budget, Mountain View Sports Courts ADA Walkway. This project provides for the design and construction of ADA improvements to the walkways leading to and around the sports courts. B21114 (AGF00007)</t>
  </si>
  <si>
    <t>Transfer to the Capital Budget, Mountain View Sports Courts ADA Walkway, B21114 of $232,328. This project provides for the design and construction of ADA improvements to the walkways leading to and around the sports courts.</t>
  </si>
  <si>
    <t>52</t>
  </si>
  <si>
    <t>100000_171413_52. Infra Fund - Mountain View Sports Courts A</t>
  </si>
  <si>
    <t>Transfer to the Capital Budget, Narragansett Avenue Access.The project provides for the repair or replacement of the stairs and walkway along the stretch of coastline at Narragansett Avenue.  B18026 (AGF00006)</t>
  </si>
  <si>
    <t>Transfer to the Capital Budget, Narragansett Avenue Access, B18026 of $37,2289. The project provides for the repair or replacement of the stairs and walkway along the stretch of coastline at Narragansett Avenue.</t>
  </si>
  <si>
    <t>53</t>
  </si>
  <si>
    <t>100000_171414_53. Infra Fund - Narragansett Ave Access</t>
  </si>
  <si>
    <t>Addition of 1.00 Fleet Manager, 12.00 Fleet Technicians, 2.00 Fleets Parts Buyers, one Roadside Assistance Vehicle and associated Non-Personnel expense budget to support to the Environmental Services Department as mandated by the State of California - SB 1383.</t>
  </si>
  <si>
    <t>Transfer to the Capital Budget, NTC Aquatic Center. This project provides for the design and construction of a swimming pool aquatic center located at Naval Training Center (NTC). This allocation only covers the Midway/North Bay DIF; additional funds are needed from Peninsula and Ocean Beach communities. S10000</t>
  </si>
  <si>
    <t>Transfer to the Capital Budget, NTC Aquatic Center, S10000 of $8M. This project provides for the design and construction of a swimming pool aquatic center located at Naval Training Center (NTC).</t>
  </si>
  <si>
    <t>54</t>
  </si>
  <si>
    <t>100000_171412_54. Infra Fund - NTC Aquatic Center</t>
  </si>
  <si>
    <t>Transfer to the Capital Budget NTC Building #8, B23XXX of $1,000,000.  This project provides for the design and construction of improvements to NTC Building #8. It currently needs $1M to initiate design. (AGF00007)</t>
  </si>
  <si>
    <t>Transfer to the Capital Budget NTC Building #8, B23XXX of $1,000,000.  This project provides for the design and construction of improvements to NTC Building #8. It currently needs $1M to initiate design.</t>
  </si>
  <si>
    <t>55</t>
  </si>
  <si>
    <t>100000_171412_55. Infra Fund - NTC Building #8</t>
  </si>
  <si>
    <t>Transfer to the Capital Budget, NTC Building 619-Rec Center. This project provides for the design and construction of conversion of the former NTC Head Start Building 619 into a recreation center with craft, community, and office rooms. Cost to be shared with Peninsula community. B18087 (AGF00007)</t>
  </si>
  <si>
    <t>Transfer to the Capital Budget, NTC Building 619-Rec Center, B18087 or $5,066,671. This project provides for the design and construction of conversion of the former NTC Head Start Building 619 into a recreation center with craft, community, and office rooms</t>
  </si>
  <si>
    <t>100000_171412_56. Infra Fund - NTC Building 619-Rec Center</t>
  </si>
  <si>
    <t>Addition of 4.83 FTE (2.68 Program Managers, 1.34 Deputy Directors and 0.83 Admin Aide II) to support the Office of Race and Equity with alignment and implementation outlined in the San Diego Municipal Code, Article 2, Division 55 (22.5501). The program manager and deputy director positions are prorated to a November 2022 start date and an October 2022 start date for the Admin Aide II. There will be 7 positions when annualized. The program manager positions and one of the two deputy director positions will have individualized roles in monitoring training results within the learning and development plan and will provide technical assistance for City departments to operationalize equity. The primary focus for these positions is in three distinct areas: Learning and Development, Equity-Centered Coaching, and Inclusive Community Engagement. The requested positions are responsible for continually updating customized equity-focused trainings for City departments, Mayoral appointees, and City Council offices.The other Deputy Director position will oversee the $3,000,000 Community Equity Fund that will implement systemic change towards race equity within the community. The Admin Aide II position will support the department with budgetary and administrative duties. </t>
  </si>
  <si>
    <t>Personnel Expenditure Program Support Addition of 5.50 FTE positions to support the Office of Race and Equity in developing equity-driven strategies for City Departments and administration of the Community Equity Fund. </t>
  </si>
  <si>
    <t>Addition of 4.00 Program Managers, 2.00 Deputy Directors and 1.00 Administrative Aide 2s to support the Office of Race and Equity in developing equity-driven strategies for City departments, and administering the Community Equity Fund for the purpose of implementing systemic race equity change through investment in underserved communities. The annualized cost for these positions is $1.0 million. </t>
  </si>
  <si>
    <t>100000_1419_Addition of Positions</t>
  </si>
  <si>
    <t>Transfer to the Capital Budget Ocean Beach Pier Improvements, S20011 of $1,617,093. This project will strengthen the pier piles by adding additional concrete surrounding the existing piles. Steel in the decking will also be replaced as necessary, as well as adding beams to the underside of the decking, and replacement of the deck edging that has spalled off.  Funding is needed for construction.</t>
  </si>
  <si>
    <t>Transfer to the Capital Budget, Ocean Beach Pier Improvements, S20011of $1,617,093. This project will strengthen the pier piles by adding additional concrete surrounding the existing piles. Steel in the decking will also be replaced as necessary, as well as adding beams to the underside of the decking, and replacement of the deck edging that has spalled off.</t>
  </si>
  <si>
    <t>57</t>
  </si>
  <si>
    <t>100000_171412_57. Infra Fund - Ocean Beach Pier Improvements</t>
  </si>
  <si>
    <t>Transfer to the Capital Budget Old Trolley Barn Park Comfort Station, B20061 of $1,105,500. This project provides for the design and construction of a comfort station at Trolley Barn Park. It currently has a construction deficit of $1.10M.</t>
  </si>
  <si>
    <t>Transfer to the Capital Budget Old Trolley Barn Park Comfort Station, B20061 of $1,105,500. This project provides for the design and construction of a comfort station at Trolley Barn Park.</t>
  </si>
  <si>
    <t>58</t>
  </si>
  <si>
    <t>100000_171413_58. Infra Fund - Old Trolley Barn Park Comfort</t>
  </si>
  <si>
    <t>Transfer to the Capital Budget Olive Grove Community Park, S15028 of $2,036,771. This project provides for the design and construction of upgrades to the existing comfort station, children's play areas, and associated paths of travel to comply with accessibility guidelines. There is currently a construction deficit of $2.036M.</t>
  </si>
  <si>
    <t>Transfer to the Capital Budget Olive Grove Community Park, S15028 of $2,036,771. This project provides for the design and construction of upgrades to the existing comfort station, children's play areas, and associated paths of travel to comply with accessibility guidelines.</t>
  </si>
  <si>
    <t>59</t>
  </si>
  <si>
    <t>100000_171412_59. Infra Fund - Olice Grove Community Park</t>
  </si>
  <si>
    <t>Addition of Assistant Deputy Director     Addition of 0.20 Assistant Deputy Director to oversee Sewer Utility Finances, including interagency billing and auditing and the Pure Water Capital Project.</t>
  </si>
  <si>
    <t>Addition of Assistant Deputy Director     Addition of 0.35 Assistant Deputy Director to oversee Sewer Utility Finances, including interagency billing and auditing and the Pure Water Capital Project.</t>
  </si>
  <si>
    <t>Addition of Assistant Deputy Director     Addition of 0.45 Assistant Deputy Director to oversee Sewer Utility Finances, including interagency billing and auditing and the Pure Water Capital Project.</t>
  </si>
  <si>
    <t>Addition of Program Manager Addition of 0.20 Program Manager to review existing financial implementations of the Department's Enterprise Asset Management system and prepare a plan for enhancements.</t>
  </si>
  <si>
    <t>Addition of Program ManagerAddition of 0.35 Program Manager to review existing financial implementations of the Department's Enterprise Asset Management system and prepare a plan for enhancements.</t>
  </si>
  <si>
    <t>Addition of Program ManagerAddition of 0.45 Program Manager to review existing financial implementations of the Department's Enterprise Asset Management system and prepare a plan for enhancements.</t>
  </si>
  <si>
    <t>&lt;h3&gt;Sidewalk Vending Ordinance&lt;/h3&gt;Addition of 5.00 FTE positions and associated non-personnel expenditures to provide enforcement of the City's proposed sidewalk vending ordinance.</t>
  </si>
  <si>
    <t>Training and HearingsAddition of 1.00 Senior Planner and associated non-personnel expenditures to support ongoing training and potential increased of Administrative Hearings due to new enforcement responsibilities in Code Enforcement.</t>
  </si>
  <si>
    <t>Addition of 1.00 Senior Planner and associated non-personnel expenditures to support ongoing training and potential increased of Administrative Hearings due to new enforcement responsibilities in Code Enforcement. Not funding will increase the delay in holding required Administrative Hearings to collect penalties for properties not brought in to required compliance. </t>
  </si>
  <si>
    <t>100000_1611_Training and Hearings</t>
  </si>
  <si>
    <t>Transfer to the Capital Budget San Ysidro Act Cntr Prkng Lot &amp;amp; ADA Imp, B20097 of $2,351,600. This project provides for the design and construction of an approximately 0.35 acre area to implement the General Development Plan, including a children’s play area, multipurpose courts, security lighting and landscaping, and ADA/accessibility improvements to the existing parking area, path of travel and other areas of the park to be in compliance with the local, state and federal requirements. The site is located at the western terminus of Diza Road, west of Blando Lane. It currently has a construction deficit of $2.35M.</t>
  </si>
  <si>
    <t>Transfer to the Capital Budget San Ysidro Act Cntr Prkng Lot &amp;amp; ADA Imp, B20097 of $2,351,600. This project provides for the design and construction of an approximately 0.35 acre area to implement the General Development Plan, including a children’s play area, multipurpose courts, security lighting and landscaping, and ADA/accessibility improvements to the existing parking area, path of travel and other areas of the park to be in compliance with the local, state and federal requirements.</t>
  </si>
  <si>
    <t>60</t>
  </si>
  <si>
    <t>100000_171413_60. Infra Fund - San Ysidro Act Cntr Prkng Lot</t>
  </si>
  <si>
    <t>Transfer to the Capital Budget Santa Cruz Ave Access Stairs and Walkway, B18027 of $5,1930,000. Repair or replacement of walkway and bridge to preserve public access and to protect public safety. The stairs and walkway provide the only point of coastal access along the stretch of coastline between Narragansett Avenue 1,000 feet to the north, and Orchard Avenue 1,400 feet to the south.  Additionally a concrete paver slope protection mattress below the walkway has also become undermined, threatening the stability of the fill slope supporting the walkway. It currently has a construction deficit of $5.19M.</t>
  </si>
  <si>
    <t>Transfer to the Capital Budget Santa Cruz Ave Access Stairs and Walkway, B18027 of $5,1930,000. Repair or replacement of walkway and bridge to preserve public access and to protect public safety.</t>
  </si>
  <si>
    <t>61</t>
  </si>
  <si>
    <t>100000_171414_61. Infra Fund - Santa Cruz Ave Access Stairs</t>
  </si>
  <si>
    <t>Transfer to the Capital Budget Sunset Cliffs Natural Pk Hillside Imp Preserv Phas, L16001 of $887,778. This project provides for development of a coastal trail, site restoration, and related improvements in Sunset Cliffs Natural Park. It currently has a construction deficit of $887K.</t>
  </si>
  <si>
    <t>Transfer to the Capital Budget Sunset Cliffs Natural Pk Hillside Imp Preserv Phas, L16001 of $887,778. This project provides for development of a coastal trail, site restoration, and related improvements in Sunset Cliffs Natural Park.</t>
  </si>
  <si>
    <t>62</t>
  </si>
  <si>
    <t>100000_171415_62. Infra Fund - Sunset Cliffs Natural Pk Hill</t>
  </si>
  <si>
    <t>Transfer to the Capital Budget Sunset Cliffs Park Drainage Improvements, L14005 of $2,684,919. This project provides for drainage improvements to Sunset Cliffs Natural Park, including removal of several residential leased houses located on parkland. It currently has a construction deficit of $2.68M.</t>
  </si>
  <si>
    <t>Transfer to the Capital Budget Sunset Cliffs Park Drainage Improvements, L14005 of $2,684,919. This project provides for drainage improvements to Sunset Cliffs Natural Park, including removal of several residential leased houses located on parkland.</t>
  </si>
  <si>
    <t>63</t>
  </si>
  <si>
    <t>100000_171415_63. Infra Fund - Sunset Cliffs Park Drainage</t>
  </si>
  <si>
    <t>Addition of NPE for contingency amount to account for unanticipated expense. Fleet is an internal service fund and needs contingency funding to account for projected deficits within the current budget.</t>
  </si>
  <si>
    <t>Addition of Non-Personnel expense for Operating Contingency expenses</t>
  </si>
  <si>
    <t>Addition of NPE for contingency reserve expense. Fleet is an internal service fund and needs contingency funding to account for increased and unanticipated expenses.  Approximately 60% of the expenses will impact the General Fund in Usage Fees collected due to Fleet Operations being an Internal Service Fund.</t>
  </si>
  <si>
    <t>720000_1317_Contingency Reserve</t>
  </si>
  <si>
    <t>Transfer to the Capital Budget Villa Montezuma Museum Roof Replacement, B23XXX of $1,000,000. Design and construction of a roof replacement. It currently needs $1M to initiate design.. It currently needs $1M to initiate design.</t>
  </si>
  <si>
    <t>Transfer to the Capital Budget Villa Montezuma Museum Roof Replacement, B23XXX of $1,000,000. Design and construction of a roof replacement.</t>
  </si>
  <si>
    <t>64</t>
  </si>
  <si>
    <t>100000_171413_64. Infra Fund - Villa Montezuma Museum Roof</t>
  </si>
  <si>
    <t>Transfer to the Capital Budget Ward Canyon Ph III, B20058 of $13,034,239. Construction of the GDP to expand the current five-acre park site to an approximately six-acre site located at 40th Street and Ward Canyon, including dog park. Caltrans will not vacate won’t give the City 40th Street until a full funding for the park is in place.</t>
  </si>
  <si>
    <t>Transfer to the Capital Budget Ward Canyon Ph III, B20058 of $13,034,239. Construction of the GDP to expand the current five-acre park site to an approximately six-acre site located at 40th Street and Ward Canyon, including dog park.</t>
  </si>
  <si>
    <t>65</t>
  </si>
  <si>
    <t>100000_171413_65. Infra Fund - Ward Canyon Ph II</t>
  </si>
  <si>
    <t>Transfer to the Capital Budget West Sycamore Staging Area, B20054 of $1,208,780. This project provides for a shade structure and picnic tables at the West Sycamore Staging Area, Mission Trails Regional Park. It currently has a construction deficit of $1.208M.</t>
  </si>
  <si>
    <t>Transfer to the Capital Budget West Sycamore Staging Area, B20054 of $1,208,780. This project provides for a shade structure and picnic tables at the West Sycamore Staging Area, Mission Trails Regional Park.</t>
  </si>
  <si>
    <t>66</t>
  </si>
  <si>
    <t>100000_171415_66. Infra Fund - West Sycamore Staging Area</t>
  </si>
  <si>
    <t>Transfer to the Capital Budget Willie Henderson Sports Complex Improvements, B20096 of $3,519,515. This project would provide for the design and construction of improvements to the Willie Henderson Sports Complex, including lighting. It currently has a construction deficit of $3.51M.</t>
  </si>
  <si>
    <t>Transfer to the Capital Budget Willie Henderson Sports Complex Improvements, B20096 of $3,519,515. This project would provide for the design and construction of improvements to the Willie Henderson Sports Complex, including lighting.</t>
  </si>
  <si>
    <t>67</t>
  </si>
  <si>
    <t>100000_171413_67. Infra Fund - Willie Henderson Sports Compl</t>
  </si>
  <si>
    <t>Property Management SupportReduction of non-personnel expenditures associated with the property management of the Successor Agency properties transferred to the City under the Long-Range Property Management Plan (LRPMP).</t>
  </si>
  <si>
    <t>Reduction of non-personnel expenditures associated with the property management of the Successor Agency properties transferred to the City under the Long-Range Property Management Plan (LRPMP).</t>
  </si>
  <si>
    <t>Transfer to the Capital Budget Marcy Park, B19188 of $2,376,191. This project is only a cost estimate to replace and expand the playground at Marcy Neighborhood Park in University City. The estimate should include all path of travel items such as curb ramps, drinking fountains, walkways/ramps as well as irrigation system adjustments, landscaping, etc. This is a high priority project for the community. Funding is needed to complete design and construction.</t>
  </si>
  <si>
    <t>Transfer to the Capital Budget Marcy Park, B19188 of $2,376,191. This project is a cost estimate to replace and expand the playground at Marcy Neighborhood Park in University City</t>
  </si>
  <si>
    <t>48</t>
  </si>
  <si>
    <t>100000_171411_48. Infra Fund - Marcy Park</t>
  </si>
  <si>
    <t>Claims Management System LicensesAddition of non-personnel expenditures, including one-time expenditures, to support the City's claims management system annual maintenance fee and licensing.</t>
  </si>
  <si>
    <t>FSA and COBRA AdministrationAddition of non-personnel expenditures to support the contractual administration of the FSA (Flexible Spending Account) and COBRA (Consolidated Omnibus Budget Reconciliation Act) programs as a result of increased City staff participation.</t>
  </si>
  <si>
    <t>COVID testing of City staff. This is an unbudgeted FY22 expense which will be requested during the FY22 budget monitoring process. Currently, UCSD and Sharp have provided the testing service which is projected to cost $143k for FY22. The contract with UCSD goes through November 2022 who is expected to continue providing testing service through the end of the contract.</t>
  </si>
  <si>
    <t>Addition of one-time non-personnel expenditures to support COVID-19 testing.</t>
  </si>
  <si>
    <t>720048_1515_1. COVID Testing</t>
  </si>
  <si>
    <t>General Fund Reservoir RecreationAddition of non-personnel expenditures to support recreation staff charges to reflect prior year pay increases.</t>
  </si>
  <si>
    <t>Addition of 1.00 Payroll Specialist IAddition of 1.00 Payroll Specialist I and associated one-time non-personnel expenditures to support department payroll operations.</t>
  </si>
  <si>
    <t>The addition of 2.00 Program Coordinators to support the new Loss Control Team which will bring greater awareness of on-going liability issues with public liability and workers’ compensation claims, as well as providing operating departments and Safety Committee with assistance in identifying and eliminating/mitigating potential risks by providing specialized trainings. This team will use data analytics to mitigate risk and improve process performance, improve accuracy and reliability of financial reporting and ensure compliance, create a culture of awareness, consistency &amp;amp; accountability, expand training program &amp;amp; utilization of technology, and create Citywide cost savings in future years.</t>
  </si>
  <si>
    <t>Addition of 2.00 Program CoordinatorsAddition of 2.00 Program  Coordinators and associated one-time non-personnel expenditures to support the Public Liability&amp;amp; Loss Recovery Division.</t>
  </si>
  <si>
    <t>Addition of 2.00 Program  Coordinators and associated one-time non-personnel expenditures to support the Public Liability&amp;amp; Loss Recovery Division.</t>
  </si>
  <si>
    <t>720048_1515_5_Addition of Loss Control Prog Coords</t>
  </si>
  <si>
    <t>NPE Reduction to match remaining fund balance.</t>
  </si>
  <si>
    <t>Addition of one time non-personnel expenditures for Body Worn Cameras.</t>
  </si>
  <si>
    <t>Addition of 0.33 FTE Grounds Maintenance Worker II and associated non-personnel expenditures related to maintain and support a 4.5 acre park. This park is anticipated to open in November 2022. Therefore, 0.17 FTE Grounds Maintenance Worker II will be annualized for a total addition of 0.50 FTE Grounds Maintenance Worker II once the park is fully online. NPE will consist of janitorial cleaning supplies, soil and conditioners, trash containers, small tools, low value assets, unclassified material and supplies, security services, laundry services, water and electric utility costs, etc. This position will require a Ford Ranger or compact truck for removal of trash and transportation of staff, materials and tools.</t>
  </si>
  <si>
    <t>New Facility – Wagenheim Middle School Joint UseAddition of 0.33 FTE Grounds Maintenance Worker II and non-personnel expenditures to support the maintenance and operations of the Wagenheim Middle School Joint Use. </t>
  </si>
  <si>
    <t>Addition of 0.58 FTE Grounds Maintenance Worker II and associated non-personnel expenditures related to maintain and support a 6.10 acre park. This park is anticipated to open in December 2022. Therefore, 0.42 FTE Grounds Maintenance Worker II will be annualized for a total addition of 1.00 FTE Grounds Maintenance Worker II once the park is fully online. NPE will consist of janitorial cleaning supplies, soil and conditioners, trash containers, small tools, low value assets, unclassified material and supplies, laundry services, water and electric utility costs, etc. This position will require a Ford Ranger or compact truck for removal of trash and transportation of staff, materials and tools.</t>
  </si>
  <si>
    <t>New Facility – Salk Neighborhood ParkAddition of 0.58 FTE Grounds Maintenance Worker II and non-personnel expenditures to support the maintenance and operations of the Taft Middle School Joint Use.</t>
  </si>
  <si>
    <t>Addition of Assistant Civil EngineerAddition of 0.64 Assistant Civil Engineer to serve as a second-level supervisor to ensure proper service protection and service connections for domestic, irrigation, fire suppression, and recycled water services.</t>
  </si>
  <si>
    <t>Addition of Assistant Civil EngineerAddition of 0.36 Assistant Civil Engineer to serve as a second-level supervisor to ensure proper service protection and service connections for domestic, irrigation, fire suppression, and recycled water services.</t>
  </si>
  <si>
    <t>Addition of expenditures to pay for cost of AT&amp;amp;T circuit upgrades and monthly invoicing for $5400 annual cost.  Additional $1300 expenditure is the 3 AutoCad licenses we renew annually for Asset Management Team members.</t>
  </si>
  <si>
    <t>Support for Information TechnologySupport for Information Technology/Adjustment to expenditure allocations according to a zero-based annual review of information technology requirements.</t>
  </si>
  <si>
    <t>Addition of non-personnel expenditures for AT&amp;amp;T Circuit upgrades at Fire Alarm Building and AutoCad annual  licenses for Asset Management Team members.</t>
  </si>
  <si>
    <t>100000_171411_3. IT Discretionary AT&amp;T Circuit Annual Exp</t>
  </si>
  <si>
    <t>Addition of staffing, 1.00 Program Manager, 1.00 Supv Management Analyst, 2.00 Assoc Management Analyst, 3.00 Rec Specialist, 1.00 Admin Aide II and 2.00 ISA 2 to address Audit Recommendations on Recreation Programming Equity throughout the City Additional staffing and non-personnel expenditures will help create the desired data-driven organization to ensure a formalized approach for obtaining recreation programming feedback from the community at-large to address recreation programming equity.</t>
  </si>
  <si>
    <t>Recreation Programming Audit RecommendationsAddition of 10.00 FTE and non-personnel expenditure to support Recreation Programming Equity throughout the Parks System.</t>
  </si>
  <si>
    <t>Addition of 10.00 FTE and non-personnel expenditures to support Recreation Programming Equity throughout the Parks System.</t>
  </si>
  <si>
    <t>Addition of 6.0 Grounds Maintenance Worker 2 positions for increase garbage can/trash collection for the Open Space Division.  These additional positions will require F150 Trucks.  NPE mostly for janitorial supplies, lid and cable replacement, waste removal, and dumpster fees.</t>
  </si>
  <si>
    <t>100000_171415_10. Add Increase in Garbage Collection</t>
  </si>
  <si>
    <t>Budget adjustment requested for an addition of 6.00 Paralegals and one-time associated non-personnel expenditures to support the Civil Litigation Division’s responsibilities relating to MEA Paralegal classification. Paralegals, under the general supervision of an attorney, review case files to determine documents and witnesses required; draft legal documents that include: pleadings (e.g., complaints and answers, motions to compel, motions-in-limine, motions for summary judgment, motions to strike, motions to continue, etc.); discovery requests and responses (e.g., interrogatories, requests for production, requests for admission); draft expert witness designations and declarations in support; prepare deposition summaries and legal memoranda; prepare jury instructions; subpoenas duces tecum; assist at trials, hearings, and Council meetings; use litigation and document management software and e-Discovery tools to review documents for responsiveness and privileges; communicate with court personnel, law enforcement, and other government agencies; conduct legal and procedural research; cite-check legal memoranda and motions; and perform other duties as assigned. Additional positions needed due to increased attorney-to-paralegal ratio of 5:1 and significant increase in volume of Electronically Stored Information (ESI) and CPRA-related workload, including compliance with SB 1421 and SB 16, which no other staff classifications support. These position additions are needed to maintain invaluable services in litigation cases. The associated non-personnel expenditure is a one-time expense in office supplies for initial set-up.</t>
  </si>
  <si>
    <t>Addition of Paralegals for the Civil Litigation DivisionAddition of 6.00 Paralegals and one-time associated non-personnel expenditures to support the Civil Litigation Division.</t>
  </si>
  <si>
    <t>Addition of 6.00 Paralegals and one-time associated non-personnel expenditures to assist in operations of the Civil Litigation Division’s responsibilities relating to Municipal Employee Association (MEA) Paralegal classification due to increased attorney-to-paralegal ratio of 5:1 and significant increase in volume of Electronically Stored Information (ESI) and CPRA-related workload, including compliance with SB 1421 and SB 16, which no other staff classifications support.</t>
  </si>
  <si>
    <t>100000_1211_Addition of 6.00 Paralegal Civil Litigation</t>
  </si>
  <si>
    <t>Addition of 11.00 FTE positions to support crosswalk maintenance Citywide. This request is to add 1.00 Public Works Supervisor, 5.00 Utility Worker IIs and 5.00 Utility Worker Is to increase crosswalk maintenance citywide, particularly adjacent to schools. 2.00 Utility Worker II's and 2.00 Utility Worker 1's will be required to maintain and refresh crosswalks and faded curbs in school zones.   3.00 Utility Worker II's and 3.00 Utility Worker 1's will be required to maintain and refresh crosswalks and faded curbs in non-residential streets/ high-volume collector streets.  1.00 Public Works Supervisor is to plan, schedule, monitor and manage the resources to meet the cross walk maintenance program.  The additional positions are all required in order to meet the City's increased level of service for maintaining crosswalks at an estimated 200 schools on a two year cycle and to ensure increased visibility of marked crosswalks and driver awareness of pedestrian crossing locations.  Each school zone averages approximately 10 crosswalks. In order to maintain the estimated 2,000 crossing sections, the City would need to ramp up staffing and  cross walk maintenance by 1,000 crossing sections in FY23 and each year moving forward. This request includes $397,500 in on-going paint materials, and one-time expenses of $600,960 for 3- air compressor-Thermo spray flatbed trucks, $11,000 for IT setup and required equipment and $45,000 for manual striper equipment.</t>
  </si>
  <si>
    <t>Street Crosswalk Maintenance Addition of 11.00 FTE positions to provide support to the Citywide crosswalk maintenance program and related non-personnel expenses. </t>
  </si>
  <si>
    <t>Addition of 11.00 FTE positions to provide support to the Citywide crosswalk maintenance program and related non-personnel expenses. </t>
  </si>
  <si>
    <t>100000_211611_Addition Street Crosswalk Maintenance</t>
  </si>
  <si>
    <t>Addition of 1.00 Program Manager to promote diversity, equity and inclusion within the Department</t>
  </si>
  <si>
    <t>Addition of Program ManagerAddition of 1.00 FTE Program Manager and associated non-personnel expenditures for support Diversity, Equity and Inclusion within the Department</t>
  </si>
  <si>
    <t>Addition of 1.00 Program Manager and associated non-personnel expenditures for support of Diversity, Equity and Inclusion within the Department</t>
  </si>
  <si>
    <t>100000_171411_14. Addition of Program Manager</t>
  </si>
  <si>
    <t>Addition of $483,319 of ongoing non-personnel expenditures to allow all department employees to have access to email via City Issued phone or wireless stipend.</t>
  </si>
  <si>
    <t>Email Access for All StaffAddition of $483,319 of ongoing non-personnel expenditures to allowall department employees to have access to email via City Issued phone or wireless stipend.</t>
  </si>
  <si>
    <t>Addition of non-personnel expenditures to allow all department employees to have access to email via City Issued phone or wireless stipend.</t>
  </si>
  <si>
    <t>100000_171411_23.Email access for all staff</t>
  </si>
  <si>
    <t>Addition of Non Personnel Expense in the amount of $1,000,000 to support the preservation and upkeep of various facilities city-wide.  As the City's infrastructure continues to age, various  building components are in need of replacement and repair to keep the buildings functional. This type of work is specialized, which our current workforce does not have the expertise or capacity to perform. The type of work and their components include but are not limited to: scaffolding, fire alarm panels, sprinkler systems, major components of HVAC systems, elevator repairs, repairs of standing seam metal roofs, flooring, electrical and plumbing system components. The operation of heavy equipment, or other aspects of the work requiring a specialized skill set will need to be contracted out. This work will not be limited to public facing buildings, but includes other general fund buildings which include Fire and Police facilities or facilities at our City operation yards. Non-general fund facilities are responsible for larger cost repairs and the budget for these repairs is maintained within their respective funds.</t>
  </si>
  <si>
    <t>Infrastructural Upkeep and MaintenanceAddition of Non Personnel Expense for contracts to support Infrastructural Upkeep and Maintenance.</t>
  </si>
  <si>
    <t>Addition of Non Personnel Expense for contracts to support Infrastructural Upkeep and Maintenance.</t>
  </si>
  <si>
    <t>100000_2113_Addition for Infrastructure Maint. Contracts</t>
  </si>
  <si>
    <t>Operating Agreement to expire in FY2024 – Current multi-year Operating Agreement outlines Successor Agency and Housing Succession functions for services to be performed by CivicSD on an annual basis. This agreement is set to expire at the beginning of fiscal year 2024 (five years from agreement effective date is July 29, 2024) and CivicSD is not obligated to renew the agreement with the City.Impending retirements potential impact to continuity of services – Impending retirements in both CivicSD (City contractor) and Successor Agency team prior to the end of the Operating Agreement will result in knowledge and experience gap. Due to the complex nature of Successor Agency/RDA’s rules and regulations, EDD needs to develop a succession plan to ensure continuity of service delivery.EDD staff lack of experience with ROPS development – Although DoF (formerly FM) previously prepared ROPS after the initial wind down but the primary ROPS preparation duties are now under CivicSD. Under the current Operating Agreement, CivicSD staff works and reviews with EDD the draft ROPS. DoF confirms cash balances, sources and uses. CivicSD routes the ROPs budget for City, County Oversight Board and State DoF for review and approval. EDD’s limited hands-on involvement with this process has led to the lack of knowledge and experience with this annual budgeting process. Should CivicSD staff retire prior to the end of the Operating Agreement and/or not renew the Agreement with City, EDD staff will not be ready to take on the responsibilities for this annual process.Needed project management support Currently, SA has two (2) positions performing Successor Agency-related administrative review of programmatic / fiscal transactions. This position will provide the necessary project and administrative support in reviewing such documents relating to the City’s more than 1,000 open projects under the inventory of housing assets. Please refer to “City of San Diego Housing Assets List – DOF Transmittal” for listing information. Currently, CivicSD is charge with managing SA/RDA files as it relates to its organization, record retention, scanning, etc. EDD is in the process of transitioning records management to EDD which will require the review and transfer of hundreds of boxes of records. This additional position will provide support in reviewing, scanning and coordinating transfer of records to EDD. Currently, SA has two (2) positions performing project management and fiscal review for the following active projects (list not all encompassing of SA active projects). Managing such active projects typically involve the following but not limited to: attending meetings; reviewing and monitoring multiple agreements for compliance; reviewing related documents involving legal and/or Council actions; researching project history and pro forma; interfacing with the City Attorney’s Office and responding to CA PRA requests:1.     NTC – Seligman/PRA2.     NTC – Easement3.     NTC – Restructure4.     NTC – McMillin defaults Historic Core5.     NTC – McMillin default audit6.     NTC -McMillin Default – interim lease7.     NTC – Boat Channel8.     NTC – Bldg 1789.     40th &amp;amp; Alpha10.   Horton Plaza Lease11.   Neighborhood House lease12.   NOFA13.   Petco Park14.   ROPS15.   Valencia Business Park16.   Civic property Management issues17.   Civic Affordable Loan oversight18.   Grantville19.   Villa Victoria20.   Recently passed – Cedar Kettner, Vila Victoria, Hacienda Townhomes21.   Columbia TowersThis additional position will ensure the City provides proper oversight of timelines and actions items outlined in the project agreements.Invoice Payment responsibilities – EDD, in agreement with DoF, will be performing a portion of the payment process for agreed-upon SA-related projects. Currently, FO Division of EDD does not have an assigned staff to perform the IP process. In the meantime, a Sr. Management Analyst (BEAR support) of FO Division has taken on this responsibility. The proposed position would assume this IP role while relieving the current FO staff to perform their normal responsibilities. This position will be cost recoverable through the Successor Agency Administration funds via IOs.Approved by Shirley Reid, Supervising Management Analyst 1/11/2022.</t>
  </si>
  <si>
    <t>Successor Agency Addition of 1.00 Senior Management Analyst to support the Successor Agency division.</t>
  </si>
  <si>
    <t>100000_1316_Successor Agency Sr Mgmt Analyst</t>
  </si>
  <si>
    <t>Budget adjustment requested for an addition of 2.00 Deputy City Attorney and one-time and ongoing associated non-personnel expenditures to support the Criminal Division, Domestic Violence Unit. The position is currently limited but is required past its expiration date of 02/04/22 and was recommended by Department of Finance to be requested during the budget adjustment process. Position prosecutes sexual assault, domestic and dating violence cases and offenders. The associated non-personnel expenditure is a one-time expense in office supplies and ongoing tuition reimbursement. Under the terms of the City’s Memorandum of Understanding with the DCAA, the City reimburses each Deputy City Attorney up to $2,000 per fiscal year for attending Continuing Legal Education, seminars, training and other educational and professional development events to maintain and enhance job-related skills or knowledge, and to purchase electronic equipment for remote work, such as computers or printers.</t>
  </si>
  <si>
    <t>Addition of Personnel for Criminal DivisionAddition of 2.00 Deputy City Attorney and one-time associated non-personnel expenditures to support the Criminal Division.</t>
  </si>
  <si>
    <t>Addition of 2.00 Deputy City Attorney and associated non-personnel expenditure of a one-time expense in office supplies and ongoing tuition reimbursement to support the Criminal Division, Domestic Violence Unit in prosecuting sexual and domestic offenders. The addition of these positions will ensure the City Attorney’s Office will continue providing important services in various public service areas.</t>
  </si>
  <si>
    <t>100000_1211_Addition of 2.00 Deputy City Attorney Crim Div</t>
  </si>
  <si>
    <t>Addition of Victim Services CoordinatorsAddition of 2.00 Victim Services Coordinators and one-time associated non-personnel expenditures to support the Family Justice Center.</t>
  </si>
  <si>
    <t>Addition of 1.00 Assistant for Community OutreachAddition of 1.00 Assistant for Community Outreach and one-time associated non-personnel expenditures to support the Family Justice Center.</t>
  </si>
  <si>
    <t>Addition of Deputy City Attorney to Support GVRO TrainingAddition of 1.00 Deputy City Attorney and one-time and ongoing associated non-personnel expenditures to support the Criminal Division under the Gun Violence Retraining Orders (GVRO) training grant.</t>
  </si>
  <si>
    <t>Budget adjustment requested for an addition of 1.00 Victim Services Coordinator (VSC) and one-time associated non-personnel expenditures to support the Criminal Division under the new Gun Violence Restraining Order (GVRO) training grant. If the grant is received, it is expected half of 1.00 Victim Services Coordinators (VSC) position's salary and fringe will be paid by the GVRO training grant. The Victim Services Coordinator is necessary to provide a non-law enforcement gun violence intervention contact at the Family Justice Center, also known as Your Safe Place (YSP). By co-locating a GVRO VSC at YSP the City Attorney’s Office will have an advocate to interact with members of the community who have suffered violence or at high risk for violence, including firearm violence. Domestic violence and family violence cases currently make up over 30% of the GVRO cases that are filed in court by the City Attorney's on behalf of SDPD. The current cases only reflect those directly brought law enforcement’s attention. The VSC will provide individuals who may not feel comfortable sharing their fear and concern with law enforcement access to the GVRO too, as well as work with community based organizations to provide them with a better understanding of what a GVRO is and what it does. The associated non-personnel expenditure is a one-time expense in office supplies for the initial set-up.</t>
  </si>
  <si>
    <t>Addition of Victim Services Coordinator to Support GVROAddition of 1.00 Victim Services Coordinator and one-time associated non-personnel expenditures to support the Criminal Division under the Gun Violence Restraining Order training grant.</t>
  </si>
  <si>
    <t>Addition of 1.00 Victim Services Coordinator and associated one-time non-personnel expenditure to support the Criminal Division’s Gun Violence Restraining Order training grant and provide a non-law enforcement gun violence intervention contact at the San Diego City Attorney’s Office’s Family Justice Center. An additional Victim Services Coordinator position will serve as an advocate to interact with members of the community who have suffered violence or at high risk for violence, including firearm violence.</t>
  </si>
  <si>
    <t>100000_1211_Addition of 1.00 Victim Svc Coordinator GVRO</t>
  </si>
  <si>
    <t>Budget adjustment requested for an addition of 1.00 Victim Services Coordinator and one-time associated non-personnel expenditures to support the Criminal Division in satisfying Marsy’s Law requirements as laid out in the California Constitution and in continuing to provide a high level of service to our domestic violence and sex crime victims, including those determined to be in highly dangerous situations, as well as a high level of support for our team of Domestic Violence and Sex Crime prosecutors. The domestic violence and sex crimes unit handles over 2,000 domestic violence, sex, and child/elder abuse cases per year. The California Constitution requires that the City Attorney's Office attempt to contact the victims of all these cases, keep them apprised of court hearings, and our office additionally provides court support when a crime victim testifies as well as mails criminal protective orders to victims in active criminal court cases (“Marsy’s Law”). Currently, we have 2.00 Victim Services Coordinators, which is inadequate to complete the work required. The associated non-personnel expenditure is a one-time expense in office supplies for the initial set-up.</t>
  </si>
  <si>
    <t xml:space="preserve">Addition of Victim Services Coordinator for Criminal DivisionAddition of 1.00 Victim Services Coordinator and one-time associated non-personnel expenditures to support Marsy’s Law requirements for the Criminal Division. </t>
  </si>
  <si>
    <t>Addition of 1.00 Victim Services Coordinator and associated one-time non-personnel expenditure to support Marsy’s Law requirements as stated in the California Constitution and to continue providing a high level of service to domestic violence and sex crime victims.</t>
  </si>
  <si>
    <t>100000_1211_Addition of 1.00 Victim Srvc Coordinator CrimDiv</t>
  </si>
  <si>
    <t>Stormwater Education and OutreachAddition of 1.00 Program Manager and non-personnel expense to support education and outreach programs. Education and outreach programs are required for compliance with the Municipal Stormwater (MS4) Permit and the Jurisdictional Runoff Management Program (JRMP).</t>
  </si>
  <si>
    <t>Geographical Information System (GIS) SupportAddition of 1.00 GIS Analyst IV to support GIS systems and applications.</t>
  </si>
  <si>
    <t>Addition of crews for levee maintenance and repairs, staff to request permits, and mitigation work to permit levee maintenance activities. The levee operations and maintenance crew will perform inspections, repair, and maintenance of all City levee systems and be on-call for flood fighting during qualifying storm events. Work will include removing all unpermitted encroachments, clearing all brush, maintaining all drainage structures, revetment or rip rap, access roads, and flood gates within the levee right-of-way. Pump station backup generators are included to provide full pump station operations at the levees and emergency preparedness during power shutdowns or blackout situations (one-time non-personnel expense in 2114110014 of $2M to acquire and install).  Item includes:2114110013: 20.00 FTE (1.00 Assistant Deputy Director, 1.00 Plant Maintenance Coordinator, 1.00 Public Works Supervisor, 1.00 Equipment Operator 3, 2.00 Equipment Operator 2, 4.00 Heavy Truck Driver 2, 2.00 Utility Worker 2, 4.00 Utility Worker 1, 1.00 Utility Supervisor, 1.00 Cement Finisher, 1.00 Safety Manager, 1.00 Acct Clerk). One-time NPE of $4.8M: 3 - Ford Explorer 4x4, 2-F250 4x4, 1- Large Excavator, Small Excavator, 2 - Tracksteer, 2- Dozer, 4- 12 yard Dump Trucks, 5- F450 Dump Trucks, 1- SUV 4x4), one-time non-personnel expense of $350,000 for office space and $71,096 for IT equipment; ongoing NPE of $200,000 for consultant support.2114110017: 4.00 FTE (1.00 Sr Engineer, 1.00 Assist Civil Engineer, 2.0 Associate Civil Engineer) and on going NPE of $200,000 for consultant support and one-time non-personnel expense of $15,760 for IT equipment. 2114110018: 5.00 FTE (2.00 Associate Planner, 1.00 Biologist 1, 2.00 Sr Planner) and $20K for IT equipment.2114120024: 2.00 FTE (1.00 Sr Civil Engineer, 1.00 Assistant Civil Engineer) and $800K in ongoing NPE. On going NPE of $2.0M for mitigation and $2.5M for consultant support for as needed engineering support related to accreditation of 5 FEMA levee systems and deficiency corrections to US Army Corps of Engineers (USACE) levee systems to retain coverage in the Federal Rehabilitation Program. One-time NPE of $7K for IT equipment.The City is required to inspect and maintain San Diego River and Tijuana River Levees to United States Army Corps of Engineer (USACE) standards. A 2015 USACE audit identified hundreds of deficiencies that, if not corrected, would remove the City from the USACE's PL 8499 Rehabilitation Program. Also, the City is a participating member of FEMA's National Flood Insurance Program NFIP, which allows residents in federally designated flood hazard area to receive subsidized insurance rates on their properties. The NFIP requires the City to regulate activities and development in the floodplain according to NFIP standards.  This request will allow the City to address deficiencies identified by the USACE and implement USACE and NFIP requirements. Consequence of not funding is de-accreditation of levees and removal from the USACE’s Rehabilitation Program, which guarantees federal funding for needed repairs to the levees, and from FEMA’s National Flood Insurance Program (NFIP) from FEMA, which will expose the City to more losses and claims due to flooding events. Eligibility for Federal funding for flood related disasters and repair of flood protection assets would cease, resulting in a larger population exposed to increased flood insurance rates and flood risk.</t>
  </si>
  <si>
    <t>Levee Maint &amp;amp; RepairAddition of 31.00 FTE and one-time and ongoing non-personnel expense to support establishment of a levee maintenance and repair crew as mandated by the U.S. Army Corps of Engineers federal rehabilitation program and FEMA's National Flood Insurance Program.</t>
  </si>
  <si>
    <t>Addition of 31.00 FTE and non-personnel expenditures to establish a levee maintenance and repair crew as mandated by the U.S. Army Corps of Engineers federal rehabilitation program and FEMA's National Flood Insurance Program.</t>
  </si>
  <si>
    <t>100000_2114_Levee Maint &amp; Repair - USACE Req</t>
  </si>
  <si>
    <t>CIP Program Ramp Up for WIFIA &amp;amp; RWQCB ComplianceAddition of 15.00 FTE and non-personnel expense to address CIP projects that must be delivered to meet regulatory requirements and address backlog of failed storm drain pipes. This activity is required for compliance with the terms of the WIFIA loan and Regional Water Quality Control Board regulations.</t>
  </si>
  <si>
    <t>Street Sweep Efficiency &amp;amp; ExpansionAddition of 10.00 FTE, non-personnel expense, and revenue to add 6,000 miles of additional street sweeping, new and existing bike path sweeping, and adding 40 new posted routes for compliance with the Municipal Stormwater Permit. This item includes $1.1M in revenue to be generated from new routes and an increase in the street sweeping parking citation bail amount.</t>
  </si>
  <si>
    <t>Addition of Program CoordinatorAddition of 1.00 Program Coordinator to support the Facilities EAM Program and Asset Management Plan and addition of Non Personnel Expense associated with 1.00 FTE for the Facilities Work Control Section Preventative Maintenance Program. </t>
  </si>
  <si>
    <t xml:space="preserve">Addition of 4.00 GMS, 6.00 GMW 2, 6.00 GMW 1-Hourly to increase the collection of trash in parks located in the Community Parks II Division. Primarily afternoons and weekends. Scenario will also allow for back up when full-time maintenance staff are on long term leave or planned absence. In addition, this will allow for roving maintenance staff to address “hot spot” issues and to service high frequency use parks when needs arise. These additional positions will require 10 Ford F-150s and four (4) Utility Vehicles/Carts. NPE consists mainly of laundry services, small tools and other miscellaneous items, as well as one-time purchase of additional trash receptacles. </t>
  </si>
  <si>
    <t>100000_171413_10. ADD Increased Garbage Collection</t>
  </si>
  <si>
    <t>Swift Water / Cliff Rescue TrainingAddition of non-personnel expenditures for the restoration of Swift Water Rescue Team (SRT) and Cliff Rescue Instructor Training.</t>
  </si>
  <si>
    <t>100000_1912_Addition of Local 145 President</t>
  </si>
  <si>
    <t>Wellness Physical Exams Addition of non-personnel expenditures related to contractual increases for firefighter wellness physical exams.</t>
  </si>
  <si>
    <t>Wellness Behavioral ServicesAddition of non-personnel expenditures related to contractual increases for firefighter psychological services.</t>
  </si>
  <si>
    <t>Addition of 1.00 Program Manager, 1.00 Sr. Management Analyst, 1.00 Admin Aide II, 2.00 Public Information Clerks, 1.00 District Manager, 3.00 Grounds Maintenance Supervisors and 6.00 Grounds Maintenance Workers 3s, to manage the Department's Get it Done request, and data analysis and customer follow up. The Parks and Recreation Department will need this additional staffing to support the Get It Done system. These positions will allow for system oversight, training, customer service, performance level tracking, and administrative activities that will help ensure the system exceeds customer experience objectives.  The number of reports sent to the Parks and Recreation Department as gone from 568 in CY2016 to 8,653 in CY2021.</t>
  </si>
  <si>
    <t>Staffing to Support Get it DoneAddition of 1.00 Program Manager, 1.00 Sr. Management Analyst, 1.00 Admin Aide II, 2.00 Public Information Clerks, 1.00 District Manager, 3.00 Grounds Maintenance Supervisors and 6.00 Grounds Maintenance Workers 3s, to manage the Department's Get it Done request, and data analysis and customer follow up.</t>
  </si>
  <si>
    <t>100000_171411_31 Addition of personnel for Get It Done</t>
  </si>
  <si>
    <t>Funding of 1.00 Sr. Park Ranger and 13.00 Park Rangers. One time expense for 14 vehicles, radios, computers, cell phones etc and ongoing NPE. Addition of staffing and NPE to meet industry standard and benchmark of 1 Ranger for 648 Acres.</t>
  </si>
  <si>
    <t>Personnel for Increased Park Acreage BenchmarkAddition of 1.00 Sr. Park Ranger, 13.00 Park Rangers and associated non-personnel expenditures to meet industry standard and benchmark of 1 Ranger for 648 Acres.</t>
  </si>
  <si>
    <t>Addition of 1.00 Sr. Park Ranger, 13.00 Park Ranger and associated non-personnel expenditures to meet industry standard and benchmark of 1 Rangers for 648 Acres.</t>
  </si>
  <si>
    <t>100000_171415_20. Add Park Ranger 13.00-Sr. Park Ranger 1.00</t>
  </si>
  <si>
    <t>SCBA Compressor MaintenanceAddition of non-personnel expenditures for Cal OSHA required annual testing of all SCBA compressors and ASME storage tank pressure relief valves.</t>
  </si>
  <si>
    <t>Air Bag Kits on Truck CompaniesAddition of one-time non-personnel expenditures to replace vehicle extrication air bag kits that are beyond their service life.</t>
  </si>
  <si>
    <t>Addition of non-personnel expenditures for the one-time replacement of aging vehicle extrication equipment carried on truck companies. Some of the tools in the current inventory are 25 years old. The current equipment used is under-powered to spread and make timely cuts through metals found in modern automobiles. In addition, the overall cost of maintaining and repairing our current tools is increasing and parts are harder to come by.   This adjustment will replace the current inventory of twenty (20) Amkus tools carried on fire trucks at $35,000 per unit. Total cost is $700K spread evenly over a three-year period. The impact of not funding this request would potentially cause rescue delays compromise the reliability of equipment used by firefighters when performing vehicle rescues.  The older equipment does not meet new auto extrication standards as stronger metals are now used to manufacture vehicles.</t>
  </si>
  <si>
    <t>Vehicle Extrication ToolsAddition of one-time non-personnel expenditures to replace aging vehicle extrication tools on truck companies.</t>
  </si>
  <si>
    <t>Addition of one-time non-personnel expenditures replace aging vehicle extrication tools on truck companies.</t>
  </si>
  <si>
    <t>100000_1912_Replacement of Aging Vehicle Extrication Tools</t>
  </si>
  <si>
    <t>Asset Management Staffing to support Parks Master PlanAddition of Asset Management personnel, 3.00 Park Designers, 1.00 Project Ofc II, 1.00 GIS 3, 1.00 GIS Tech and non-expenditures to support the division implementation of the Park Master Plan.</t>
  </si>
  <si>
    <t>Addition of 2.00 Assistant Department HR Analyst and associated non-personnel expenditures to support the Departments Human Resources needs, such as fact findings, EPRs, department policies, and any other HR related work.</t>
  </si>
  <si>
    <t>Staffing Needs for Span of ControlAddition of 32.00 FTE Positions and associated non-personnel expenditures to enhance the Departments Administrative capacity for increased parks and acreage. Additional field staffing has been has been brought on thru years, this addition provides for administrative staffing to align with Departments staffing level.</t>
  </si>
  <si>
    <t>100000_171411_24. Addition staffing for Human Resources</t>
  </si>
  <si>
    <t xml:space="preserve">Allow all department employees to have access to email via City Issued phone or wireless stipend. Data/Voice stipend for employees </t>
  </si>
  <si>
    <t>100000_171415_23. Add-Email Access (for all staff)</t>
  </si>
  <si>
    <t xml:space="preserve">Addition 6.00 staff. 1.00 Sr. Planner (previously cut position), 3.00 Pesticide Applicators (1.00 position previously cut), 1.00 Environ. Biologist 3 and 1.00 ISA 3.  NPE $242,500 1x for vehicles, $3.5K 1x supplies. 1.00 Pesticide Applicator position will be to support the maintenance and management of non-native invasive species within Open Space and regional parks.   </t>
  </si>
  <si>
    <t>Staffing Needs for Span of ControlAddition of 32.00 FTE Positions and associated non-personnel expenditures to enhance the Departments Administrative capacity for increased parks and acreage. Additional field staffing has been has been brought on thru years, this addition provides for administrative staffing to align with Departments staffing levels.</t>
  </si>
  <si>
    <t>100000_171415_24. Add-Support Staff for Dept Needs/Capacity</t>
  </si>
  <si>
    <t>Geographic Information System (GIS) SupportAddition of 1.00 GIS Analyst II to support GIS systems and applications.</t>
  </si>
  <si>
    <t>New Seasonal Lifeguard TowersAddition of non-personnel expenditures for the replacement of aging lifeguard towers.</t>
  </si>
  <si>
    <t>Exhaust Extraction Systems ReplacementAddition of one-time non- personnel expenditures to replace aging exhaust extraction systems at seven fire stations as mandated by Local 145 MOU Article 7, Section A.2.</t>
  </si>
  <si>
    <t xml:space="preserve">Addition of one-time non- personnel expenditures to replace aging exhaust extraction systems at seven priority fire stations as mandated by Local 145 MOU Article 7, Section A.2. </t>
  </si>
  <si>
    <t> Addition of one-time COVID-19 related overtime expenditures for the COVID Division, Health &amp;amp; Safety Office, and other department support, as well as backfill overtime in Operations for annual leave, comp time, and industrial leave time taken as a result of COVID-19.. The impact of not funding this request will result in the inability to provide critical services in response to the COVID-19 pandemic.</t>
  </si>
  <si>
    <t>COVID-19 ExpendituresAddition of one-time personnel expenditures of to support Fire-Rescue response to the COVID-19 pandemic.</t>
  </si>
  <si>
    <t>Addition of one-time personnel expenditures of to support Fire-Rescue response to the COVID-19 pandemic.</t>
  </si>
  <si>
    <t>100000_1912_COVID-19 Expenditures</t>
  </si>
  <si>
    <t>Pump Station Repair &amp;amp; AutomateAddition of 20.00 FTE and non-personnel expense to support pump station repairs and automation for compliance with requirements of the Municipal Stormwater Permit.</t>
  </si>
  <si>
    <t>Water Quality, Policy - San Diego Water Board 2015 San Diego Bay Strategic Plan identifies on-going sources of pollutants in San Diego Bay. Water Board initiated regulatory actions to terminate or control discharges where appropriate and pursue cleanup or remediation of polluted sediment. There are 34 known polluted sites in San Diego Bay (up to 20 involve the City of San Diego), and to date the San Diego Water Board has initiated several sediment investigations where the City of San Diego has been identified as a Responsible Party.  Up to 11 additional investigations will be initiated in coming years.  Ongoing funding is needed to address existing and future investigations.  Existing investigations include: Naval Training Center Boat Channel (FY23   $250,000), Laurel Hawthorn Central Embayment - Tentative IO R9-2019-0040 (FY23   $800,000), Tenth Avenue Marine Terminal - IO R9-2021-0135 (FY23  $255,000), San Diego Bay adjacent to Continental Maritime - IO R9-2021-0136 (FY23  $270,000). Consequence of not funding: Fines up to $10,000/day and if the City does not participate in investigations the City may be assigned higher cost allocation for the dredging that may be in the tens of millions of dollars.</t>
  </si>
  <si>
    <t>SD Bay Sediment Investigative OrderAddition of non-personnel expenditures to support several San Diego River Investigative Orders.</t>
  </si>
  <si>
    <t>Addition of non-personnel expense to support several San Diego River Investigative Orders related to terminate or control discharges of pollutants and pursue cleanup or remediation of polluted sediment.</t>
  </si>
  <si>
    <t>100000_2114_SD Bay Sediment Investigative Order - RWQCB Req</t>
  </si>
  <si>
    <t>New dedicated resources to maintain and repair numerous types of trash capture devices and green infrastructure, such as vegetated swales. Provides additional resources to maintain and repair the current inventory of catch basins.  The City's inventory of approximately 300 green infrastructure facilities increases each year (through new developer projects); as a result, the City must increase its current maintenance and repair of these structures to meet industry practices, permit compliance, and prevent flooding.  Includes installation of trash capture devices required for compliance and 3,648 additional catch basin cleanings to high priority locations up to 4x per year (from 1,216 to 4,864). Item includes 7.00 FTE: 2.00 Equipment Operator 1, 1.00 Principal Utility Supervisor, 2.00 Utility Worker 1, 2.00 Utility Worker 2 and non-personnel expense of $160,000 for installation of trash infiltration devices and as-needed engineering consultant support and $2M for vehicles (2 full size vactors, 1 F-150, and 2 F-450) and $30K for IT equipment.Consequence if not funded: potential increase in flood risk and non-compliance with Municipal Stormwater Permit, Regional Water Quality Control Board, and State Trash Policy and bacteria regulations.</t>
  </si>
  <si>
    <t>Catch Basin, Green Infra, Trash CaptAddition of 7.00 FTE and non-personnel expense to maintain and repair trash capture devices and green infrastructure and provide additional resources to maintain and repair the current inventory of catch basins, as required by the Municipal Stormwater Permit, Regional Water Quality Control Board, and State Trash Policy.</t>
  </si>
  <si>
    <t>Addition of 7.00 FTE and non-personnel expense to support installation of trash capture devices and provide storm drain and green infrastructure maintenance and repair, as required by the Municipal Stormwater Permit, Regional Water Quality Control Board, and State Trash Policy.</t>
  </si>
  <si>
    <t>100000_2114_Catch Basin, Green Infra, Trash Capt - RWQCB Req</t>
  </si>
  <si>
    <t xml:space="preserve">Minor Repair/Construction Process and Asset Management Plan SupportAddition of 1.00 Project Officer II and 1.00 Construction Estimator to support the Minor Construction Process and Asset Management Plan for Facilities and Non Personnel Expense associated with 2.00 FTE for the  Minor Repair/Construction process and Asset Management Plan for Facilities.  </t>
  </si>
  <si>
    <t>Fire-Rescue's Logistics Division supports our core mission in maintaining over 60 fire and lifeguard facilities, apparatus, station furniture, fixtures and equipment for 1,300 Department FTE's. Currently, there is one Administrative Aide 2 that supports this most critical Division. As such, the position processes the highest volume of financial transactions compared to other Divisions, which includes over 700 purchase orders and four times the invoices annually which are mission critical to Fire-Rescue's day to day operations. The addition of 1.00 Clerical Assistant II will process required purchase orders, invoices, petty cash, transactions for nearly 250 p-cards and over 40 monthly fuel transactions for all fire stations and lifeguard facilities.  This additional position will also allow for the appropriate segregation of duties in various financial functions such as accounts payable roles (goods receipts and invoice receipts) and cash handling. The impact of not funding this request will cause delays and  disruption in mission critical emergency services. </t>
  </si>
  <si>
    <t>Addition of Logistics Clerical Assistant 2Addition of 1.00 Clerical Assistant 2 to support the Fire-Rescue Department's Logistics Division and mission critical department operations.</t>
  </si>
  <si>
    <t>Addition of 1.00 Clerical Assistant 2 to provide administrative support to the Fire-Rescue Department's Logistics Division and mission critical department operations. </t>
  </si>
  <si>
    <t>100000_1912_Addition of 1.00 Logistics Clerical Assistant 2</t>
  </si>
  <si>
    <t>Asbestos RemediationAddition of Non Personnel Expense for contracts to support asbestos remediation in various City buildings constructed prior to 1981. </t>
  </si>
  <si>
    <t>Addition of Professional Standards Unit Fire Captain Addition of 1.00 Fire Captain to support the Fire- Rescue Employee Services Division, Professional Standards Unit.</t>
  </si>
  <si>
    <t>Addition of 1.00 Fire Captain to serve as an Assistant Emergency Management Coordinator.  Currently, the Emergency Manager is responsible for planning, organizing, and staffing all planned and unplanned events within the City of San Diego.  Currently, the Department is staffed with one Emergency Manager responsible for this coordination on an overtime basis.  In comparison, the San Diego Police Department has separate divisions for special events (10 FTE positions) and emergency management.  In addition to planned and unplanned events, Fire-Rescue's Emergency Manager alone is also responsible for the Department Operation Center; Ops Support and MAST;  attends special event meetings; helps review Special Event Medical Plans; responds and helps coordinate Ops Support; creates billing letters for cost recovery; creates Emergency Action Plans; and provides logistical support to large special events. The impact of not funding this request will result in the inability to properly and efficiently manage Emergency Management for the Fire-Rescue Department, as every event is the target of not only routine medical aids, fires, and rescue calls, but also terrorist events.</t>
  </si>
  <si>
    <t>Addition of Assistant Emergency Management CoordinatorAddition of 1.00 Fire Captain to serve as an Assistant Emergency Management Coordinator in support of emergency management operations.</t>
  </si>
  <si>
    <t>Addition of 1.00 Fire Captain  to support Fire-Rescue's Special Operations Emergency Management as an Assistant Emergency Management Coordinator.</t>
  </si>
  <si>
    <t>100000_1912_Addition of 1.00 Asst. Emergency Mgmt Coord.</t>
  </si>
  <si>
    <t>Request for Infrastructure Funding in the amount of $17,515,000 for various City-wide improvement projects to be transferred to ABT 00001 (City Facilities Improvements).</t>
  </si>
  <si>
    <t>City Facilities ImprovementsAddition of Non Personnel Expense to support CIP Infrastructure funding requests for City Facilities Improvements </t>
  </si>
  <si>
    <t>Addition of Non Personnel Expense to support CIP Infrastructure funding requests for City Facilities Improvements </t>
  </si>
  <si>
    <t>100000_211311_5.CIP Infrastructure Fund Request</t>
  </si>
  <si>
    <t>Addition of Marine Safety LieutenantsAddition of 2.00 Marine Safety Lieutenants to provide the Lifeguard Division with second level supervision 24 hours a day for response and management of emergency operations in the coastal area.</t>
  </si>
  <si>
    <t>Staffing in the Stormwater Inspection Section is based on inventories from 2014. Request includes additional resources to meet growth of 700 green infrastructure assets and 3,000 businesses since 2014.Green Infrastructure Inspections – Addition of 1.00 FTE and one-time NPE are requested to address annual requirement to inspect 100% of High Priority Sites or 20% of total inventory (whichever is greater). 1.00 Storm Water Inspector II, 1 Sedan.Industrial &amp;amp; Commercial Inspection – Addition of 4.00 FTE and one-time NPE are requested to address annual requirement to inspect 20% of total inventory, and 5 Year requirement to inspect 100% of Inventory. 3.00 Storm Water Inspector II, 1.00 Storm Water Inspector III, 4 Sedans and $500K in ongoing NPE for consultant support.Consequences if not funded are noncompliance with Municipal Separate Storm Sewer System (MS4) Permit. One-time NPE includes vehicle expense $356K; IT equipment $22K.</t>
  </si>
  <si>
    <t>Business&amp;amp;Green Infra InspecAddition of 4.00 Stormwater Inspector 2, 1.00 Stormwater Inspector 3, and non-personnel expense to inspect 700 green infrastructure assets and 3,000 businesses. These inspections are required by the Municipal Separate Storm Sewer System (MS4) Permit.</t>
  </si>
  <si>
    <t>Addition of 4.00 Stormwater Inspector 2, 1.00 Stormwater Inspector 3, and non-personnel expense to inspect green infrastructure assets and businesses, as required by the Municipal Stormwater Permit.</t>
  </si>
  <si>
    <t>100000_2114_Business&amp;Green Infra Inspec - RWQCB Req</t>
  </si>
  <si>
    <t>Addition of 1.00 Clerical Assistant 2 to support the Employee Services Division which includes multiple sections that are currently supported by one Administrative Assistant.  This position will support the Health &amp;amp; Safety Office, Professional Standards Unit, Employee Services, Training, and Recruitment/CRO.  The duties will include various clerical tasks including maintaining accounting records; process invoices; tuition reimbursements requests; travel reimbursements; and Procurement Card transactions.  This position will also interact with the public, handle department communications, maintain records, and track department measures.  The impact of not funding this request may result in administrative short staffing, missing deadlines, and financial penalties.</t>
  </si>
  <si>
    <t>Addition of Employee Services Clerical Assistant 2Addition of 1.00 Clerical Assistant 2 to support multiple sections within Employee Services Division.</t>
  </si>
  <si>
    <t>Addition of 1.00 Clerical Assistant 2 to provide administrative support to multiple sections within Employee Services Division.</t>
  </si>
  <si>
    <t>100000_1912_Addition of 1.00 Employee Srv. Clerical Asst. 2</t>
  </si>
  <si>
    <t>Addition of NPE in the amount of $300,000 for the completion of approximately 60 assessments of the remaining general fund buildings that were not assessed between FY 2014 - FY 2016. These buildings include: general fund facilities that were not included in the assessment, comfort stations,  buildings constructed between 2010 through 2016, and buildings that were recently purchased and now due for an assessment.  Assessments should be conducted every 5 years.  Portion of funding can be redirected to downtown office buildings for future assessments and redevelopment input.  </t>
  </si>
  <si>
    <t>Facilities Conditions AssessmentsAddition of Non Personnel Expense to support the completion of conditions assessments of general fund buildings not assessed between FY 2014 and FY 2016.</t>
  </si>
  <si>
    <t>Addition of Non Personnel Expense to support the completion of conditions assessments of general fund buildings not assessed between FY 2014 and FY 2016.</t>
  </si>
  <si>
    <t>100000_2113_6.Facilities Condition Assessment</t>
  </si>
  <si>
    <t>Addition of RecruitersAddition of 2.00 Fire Fighter 2 positions to support diversity for the Fire-Rescue Department.</t>
  </si>
  <si>
    <t>Addition of NPE in the amount of $2,000,000 for an updated Facilities Condition Assessment report.  The last assessments were completed between FY 2014-FY 2016.  Assessments are to be completed every 5 years.  The amount is for a phased approach in Condition Assessments and will provide an update to a portion of approximately 1,000 facilities. Approximately forty percent, 300 to 400 buildings per year depending upon the complexity, of the buildings that were last assessed can be covered with the NPE in the amount of $2,000,000. Portion of funding can be redirected to downtown office buildings for future assessments and redevelopment input as part of the 'City of the Future' initiative for additional assessments that may be needed as the initiative develops. Buildings downtown do include a mix of general fund and non-general fund departments.  </t>
  </si>
  <si>
    <t>Facilities Condition Assessment ReportAddition of Non Personnel Expense to support an updated Facilities Condition Assessment report. The amount is for a phased approach and will provide an update for approximately 1,000 facilities. </t>
  </si>
  <si>
    <t>Addition of Non Personnel Expense to support an updated Facilities Condition Assessment report. The amount is for a phased approach and will provide an update for approximately 1,000 facilities. </t>
  </si>
  <si>
    <t>100000_2113_7.Facilities Condition Assessment Report</t>
  </si>
  <si>
    <t>Addition of Peak Hour Engines to address gap in response coverage. From 9:00 AM to 6:00 PM every day of the week, Fire-Rescue experiences fire company (engine, truck, rescue, hazmat, bomb squad) outages due to planned training, wellness exams, admin duties, etc.   In addition, on Monday through Friday, from 6:00 PM to 9:00 PM, data is available that confirms significant traffic congestion in multiple and well known geographic locations throughout the City.  Predictable gaps in response coverage during the highest volume response hours for emergency incidents (9:00 AM-6:00 PM every day) and traffic congestion on at least five days a week, in locations throughout the City that are well documented, represents a significant negative impact to meeting the City’s response time performance goals. The Fire-Rescue Department intends to fill these planned gaps in service by phasing-in six (6) peak hour engine (PHE) companies as recommended in the 2010 and 2017 Citygate reports over a three year period (two PHE per fiscal year in FY23, FY24 and FY25), which will significantly improve response time performance citywide without having to build the fire stations that are not already in some form of design and construction. The PHE would be in operation 12 hours per day, seven days per week. In addition, the staffing of one 12-hour PHE requires a total of 8 firefighters; this is four less total firefighters than a standard 24-hour engine company that requires a minimum staffing of 12 firefighters.  The impact of not funding this request will result in delays to response calls.  </t>
  </si>
  <si>
    <t>Peak Hour Engines Addition of 13.33 FTE positions to support three peak-hour engines (PHEs) to improve emergency response coverage.</t>
  </si>
  <si>
    <t>Addition of 13.33 FTE associated with three peak hour engines to address gaps in response coverage.</t>
  </si>
  <si>
    <t>100000_1912_Peak Hour Engines</t>
  </si>
  <si>
    <t>Boating Safety Unit Locker Room TrailerAddition of one-time non-personnel expenditures for a locker room trailer, used by lifeguards year round, that is in need of replacement.</t>
  </si>
  <si>
    <t>Northern Garage Sleep QuartersAddition of one-time non-personnel expenditures to replace the sleeping quarters facility for lifeguard rescuers.</t>
  </si>
  <si>
    <t>Addition of one-time non-personnel expenditures for Phase II of the feasibility study for the new training facility. Purewater will be taking over the current NTC Training facility in August 2027. Therefore, this study is needed to ensure that the Department can occupy a new training facility by this date. Phase III of the feasibility study will need to be completed for an accurate estimate of the project. The impact of not funding this request will result in Fire-Rescue not having a training facility to train new fire recruits or perform ongoing training for current firefighters. </t>
  </si>
  <si>
    <t>Training Facility Feasibility StudyAddition of one-time non-personnel expenditures to fund Phase II of the feasibility study for a new training facility. </t>
  </si>
  <si>
    <t>Addition of one-time non-personnel expenditures to fund Phase II of the feasibility study for a new training facility.</t>
  </si>
  <si>
    <t>100000_1912_Training Facility Feasibility Study</t>
  </si>
  <si>
    <t>Salary and Benefit Overtime AdjustmentAddition of personnel expenditures to increase base level overtime to account for general salary and add-on pay increases. </t>
  </si>
  <si>
    <t>Reclassification of PositionsReclassification of 3.00 FTE positions to more appropriately fit the department’s needs.</t>
  </si>
  <si>
    <t>Support for Information TechnologyAddition of one-time and ongoing non-personnel expenditures to support the implementation of grants management system technology for arts and culture funding program.</t>
  </si>
  <si>
    <t>Labor Union AdjustmentsAddition of overtime expenditures and revenue as a result of Fiscal Year 2022 POA and MEA labor union negotiated salary increases.</t>
  </si>
  <si>
    <t>Addition of vehicle acquisitions to the projected total cost of planned vehicles purchases in Fiscal Year 2023.</t>
  </si>
  <si>
    <t>Addition of non-personnel expenditures to reflect replacement funding of vehicle purchases based on the Department's Five Year Replacement Schedule.</t>
  </si>
  <si>
    <t>Addition of vehicle acquisitions to include an additional $27.9 million in non-personnel expenditures in the Fleet Operations Department to support vehicles purchases in FY 2023. </t>
  </si>
  <si>
    <t>Vehicle Acquisitions</t>
  </si>
  <si>
    <t>This adjustment includes the addition of $4,600 in non-personnel expenditures for various monitors, desktop printers, webcams, headsets, etc. </t>
  </si>
  <si>
    <t>Addition of non-personnel expenditures for various monitors, desktop printers, webcams, headsets, etc.</t>
  </si>
  <si>
    <t>100000_171413_5. ADD IT Discretionary</t>
  </si>
  <si>
    <t>Additional resources to proactively address human waste-related bacteria and other pollutants source identification field investigations required by the Bacteria Total Maximum Daily Load (TMDL) regulations.  Investigation requests have increased by more than 200% in recent years. Existing code enforcement workload is 100% reactive to discharge complaints, and an unknown number of discharges go unreported annually. Proactive patrols would assist in meeting bacteria regulations by targeting high priority sources and areas. This request includes 1.00 Code Compliance Officer, 1.00 Clerical Assistant 2, one-time non-personnel expense of $66,000 for the purchase of a vehicle, $6K for IT equipment, and annual revenue of $20,000.  Consequence if not funded: potential noncompliance with the Bacteria TMDL, Regional Water Quality Control Board directives and noncompliance with MS4 Permit programs (fines up to $10,000/day/violation).  Average revenue generated by each CCO annually is approximately $20,000.</t>
  </si>
  <si>
    <t>Pollutant Discharge EnforcementAddition of 1.00 Code Compliance Officer, 1 00 Clerical Assistant 2, non-personnel expense, and revenue to support proactive pollutant discharge enforcement for compliance with the MS4 Permit, Regional Water Quality Control Board directives, and Bacteria TMDL.</t>
  </si>
  <si>
    <t>Addition of 1.00 Code Compliance Officer, 1 00 Clerical Assistant 2, non-personnel expense and revenue to support proactive pollutant discharge enforcement for compliance with the Municipal Stormwater Permit, Regional Water Quality Control Board directives, and Bacteria TMDL.</t>
  </si>
  <si>
    <t>100000_2114_Pollutant Discharge Enfrcmnt - RWQCB compliance</t>
  </si>
  <si>
    <t xml:space="preserve">Addition of 5.00 GMS, 6.00 GMW 2, 6.00 GMW 1-Hourly to increase the collection of trash in parks located in Community Parks I Division. Primarily afternoons and weekends. Scenario will also allow for back up when full-time maintenance staff are on long term leave or planned absence. In addition, this will allow for roving maintenance staff to address “hot spot” issues and to service high frequency use parks when needs arise. These additional positions will require 14 Ford F-150s and three (3) Utility Vehicles/Carts. NPE consists mainly of laundry services, small tools and in-town training expenses, as well as one-time purchase of additional trash receptacles. </t>
  </si>
  <si>
    <t xml:space="preserve">Increased Trash CollectionAddition of 51.00 FTE Positions and associated non-personnel expenditures to support increased trash collection throughout our Regional and City Parks. </t>
  </si>
  <si>
    <t>100000_171412_10. ADD Increased Garbage Collection</t>
  </si>
  <si>
    <t>The program has increased responsibility to support implementation of new programs including Trash Implementation Plan, Bacteria TMDL, Famosa Slough Alternative TMDL, and implementing expanding monitoring requirements in the new upcoming permit (e.g., testing for PFAS and HF183). This decision package includes 1.00 Stormwater Environmental Specialist 1, one-time non-personnel expense for vehicle ($53,380) and equipment ($4,380) and ongoing NPE ($250,000) for compliance monitoring.  Consequences of not funding: Potential non-compliance with the Municipal Stormwater Permit (fines up to $10,000/day/violation).</t>
  </si>
  <si>
    <t>Compliance MonitoringAddition of 1.00 Stormwater Environmental Specialist 1 and non-personnel expense to support increased compliance monitoring requirements imposed by the Municipal Stormwater Permit.</t>
  </si>
  <si>
    <t>Addition of 1.00 Stormwater Environmental Specialist 1 and non-personnel expense to support increased compliance monitoring requirements imposed by the Municipal Stormwater Permit.</t>
  </si>
  <si>
    <t>100000_2114_Compliance Monitoring - RWQCB Req</t>
  </si>
  <si>
    <t>This item includes 1.00 Associate Civil Engineer to administer the City's Offsite Storm Water Alternative Compliance Program, which would assist new development and redevelopment projects in meeting their Stormwater treatment requirements by allowing for treatment to occur offsite. Item includes ongoing non-personnel expense of $100K for consultant support and $4K for IT equipment. Consequence of not funding - If not fully staffed, the program could be underutilized and would fail to realize potential efficiencies and cost savings to new development and redevelopment.</t>
  </si>
  <si>
    <t>Alternative Compliance Program AdministrationAddition of 1.00 Associate Civil Engineer and non-personnel expense to administer the Offsite Storm Water Alternative Compliance Program.</t>
  </si>
  <si>
    <t>Addition of 1.00 Associate Civil Engineer and non-personnel expense to administer the Offsite Storm Water Alternative Compliance Program.</t>
  </si>
  <si>
    <t>100000_2114_Alternative Compliance Program Administration</t>
  </si>
  <si>
    <t>This adjustment includes the addition of $15,100 in one-time non-personnel expenditures to support two (2) circuit upgrades, which enhances internet capabilities at the Rancho Bernardo Recreation Center and Scripps Ranch Community Service Center (Area Manager Office location).</t>
  </si>
  <si>
    <t>Addition of non-personnel expenditures for circuit upgrade expenses to enhance internet capabilities at the Rancho Bernardo Recreation Center and Scripps Ranch Community Service Center (Area Manager Office location).</t>
  </si>
  <si>
    <t>100000_171412_4. ADD IT Discretionary AT&amp;T Circuit Expense</t>
  </si>
  <si>
    <t>Addition of 1.00 Motor Sweeper Operator, 1.00 Utility Worker 1, 1.00 Heavy Truck Driver 2 and one-time non-personnel expense of $953K for vehicles and $12K for IT equipment to support increased street sweeping for Public Utilities Department and Parks and Recreation Department, including monthly sweeping of Balboa Park, Shoreline Parks and Mission Bay Parks.</t>
  </si>
  <si>
    <t>Additional Street Sweeping For PUD and Parks &amp;amp; RecAddition of 1.00 Motor Sweeper Operator, 1.00 Utility Worker 1, 1.00 Heavy Truck Driver 2 and non-personnel expense to support increased street sweeping for PUD and Parks and Recreation Department.</t>
  </si>
  <si>
    <t>Addition of 1.00 Motor Sweeper Operator, 1.00 Utility Worker 1, 1.00 Heavy Truck Driver 2 and non-personnel expense to support increased street sweeping for PUD and Parks and Recreation Department.</t>
  </si>
  <si>
    <t>100000_2114_Addl Street Sweeping For PUD and Parks &amp; Rec</t>
  </si>
  <si>
    <t>Back to Work SDAddition $1,250,000 of ongoing non-personnel expenditures for Recreation contractual program equity and the San Diego Back to Work Initiative.</t>
  </si>
  <si>
    <t>Short-Term Residential Occupancy ProgramAddition of 1.00 Program Manager, 1.00 Supervising Management Analyst, 1.00 Associate Management Analyst, 2.00 Administrative Aide II positions and non-personnel expenditures to support the implementation and ongoing support of the Short-Term Residential Occupancy Program as mandated by Ordinance O-21305.</t>
  </si>
  <si>
    <t>Addition of 1.00 Grounds Maintenance Worker 2, 1.00 Irrigation Specialist and associated non-personnel expenditures to maintain Dusty Rhodes Neighborhood Park and Dog Park, previously performed by a Contractor. Non-personnel expenditures includes 2 vehicles and 1 utility cart. This park was previously contractually maintained, however, new bid processes for maintenance at this park have been unsuccessful.</t>
  </si>
  <si>
    <t>Dusty Rhodes Neighborhood Park MaintenanceAddition of 1.00 Grounds Maintenance Worker 2, 1.00 Irrigation Specialist and associated non-personnel expenditures to maintain Dusty Rhodes Neighborhood Park and Dog Park.</t>
  </si>
  <si>
    <t>Addition of 1.00 Grounds Maintenance Worker 2, 1.00 Irrigation Specialist and associated non-personnel expenditures to maintain Dusty Rhodes Neighborhood Park and Dog Park.</t>
  </si>
  <si>
    <t>Addition of Administrative Aide 2Addition of 1.00 Administrative Aide 2 to support the Emergency Medical Services division, which is 100% cost recoverable.</t>
  </si>
  <si>
    <t>Addition of Community ParamedicsAddition of 2.00 Paramedic 2 positions to support the expansion of our Community Paramedic Program.</t>
  </si>
  <si>
    <t>Addition of 2.00 Paramedic 2 positions to support the expansion of our Community Paramedic Program.</t>
  </si>
  <si>
    <t>One-time NPE of $1.0M to implement the selected Stormwater funding strategy funding mechanism and execute the funding strategy plan. This activity meets the requirements of the Storm Water Audit Recommendation #6 and is needed for compliance with the Municipal Stormwater Permit. If this work is not funded, the Stormwater Division's current backlog of critical and failing assets will continue to grow resulting in: neighborhood flooding, impacts to transportation and mobility due to sinkholes and other issues, increase in claims and litigation, possible safety issues, and the potential for fines and penalties associated with violations and missed regulatory requirements.</t>
  </si>
  <si>
    <t>Stormwater Funding Implementation and AdminAddition of one-time non-personnel expense to support implementing the Stormwater funding strategy mechanism and executing the funding strategy plan to comply with the Municipal Stormwater Permit.</t>
  </si>
  <si>
    <t>Addition of one-time non-personnel expense to support implementing the Stormwater funding strategy mechanism and executing the funding strategy plan to comply with the Municipal Stormwater Permit.</t>
  </si>
  <si>
    <t>100000_2114_Stormwater Funding Implementation and Admin</t>
  </si>
  <si>
    <t>Addition of $150,000 of ongoing non-personnel expenditures for annual contractual obligations for maintenance at Play all Day and Joint Use Sites</t>
  </si>
  <si>
    <t>Joint Use Contractual ObligationAddition of $300,000 of ongoing non-personnel expenditures for annual contractual obligations for maintenance at Play all Day and Joint Use Sites.</t>
  </si>
  <si>
    <t>Addition of non-personnel expenditures for annual contractual obligations for maintenance at Play all Day and Joint Use Sites.</t>
  </si>
  <si>
    <t>100000_171412_21. ADD Play All Day Joint Use Annual Maint</t>
  </si>
  <si>
    <t>Allow all department employees to have access to email via City Issued phone or wireless stipend. Data/Voice stipend for employees</t>
  </si>
  <si>
    <t>100000_171412_23. ADD Email Access for all Staff</t>
  </si>
  <si>
    <t xml:space="preserve">Addition of 1.00 District Manager, 1.00 Payroll Specialist II, 1.00 Grounds Maintenance Manager, 2.00 Irrigation Specialists, 1.00 Administrative Aide to address span of control and provide enhanced maintenance, supervision, payroll and administrative support for new facility positions that have been added to the division over the past several years. As new positions are created to support new facilities that come online each year, support staff are not factored into those new facility additions.  The Department has lost several positions that previously provided additional support as part of prior year budget reductions. </t>
  </si>
  <si>
    <t>100000_171412_24. ADD Support Staff for Dept Needs/Capacity</t>
  </si>
  <si>
    <t xml:space="preserve">The Computer Maintenance/Contracts (513002) budget increased by $29,269.88. This is due to the reductions and/or additions of the following adjustments:·         ON GOING-- Requesting $1,760 for Adobe Acrobat licenses for City Clerk employees to compile and edit City Council documents for uploading in the OnBase docketing system.  The License cost will remain the same for next year.·         ON GOING-- Kofax Imaging Software Contract. An Integral part of existing document management business workflow and more staff are using the scanning tool incorporated into their duties requiring an increase in the concurrent license count.  Annual cost for Kofax is $20,000.·         ON GOING-- Requesting $1,500 to continue the annual maintenance contract for the For the Records Hearing application, which provides the department to record City Council meeting proceedings order to provide accurate minutes and the publishing of the minutes. ·         ON GOING-- Requesting $14,000 for the Maintenance Contract for the Versatile Archive Application, The application allows the department to manage the physical location of documents that the City Clerk must keep as well as other departments using the services of our department as a physical repository for documents that other departments must keep in order to be in regulatory compliance with Record Dispositions Schedules / Master Record Schedules.  The Maintenance Contract will remain the same as last year.·         ON GOING-- In order to meet contracting requirements established by the City Charter, the department was required to complete a Request for Proposal (RFP) process for the City’s electronic filing system, which is mandated per the San Diego Municipal Code. As a result of this process, the cost associated for the electronic filing system development and maintenance is currently $55,000.·         ON GOING-- Telaris Support for the RFID Box Tagging System in the Archive Section.  Annual cost $500.·         ON GOING-- Requesting $14,000 for the Salesforce annual application maintenance via the Get It Done application to facilitate online Passport Services appointments and data management used for generating reports presented City Council and U.S. Department of State.·         ON GOING-- Requesting $3,050 for the repurchase of five (5) annual Adobe Creative Cloud Suite licenses. Licenses provide ability to create and edit content on City website, marketing and outreach documents and other informational collateral shared with members of the public and other City departments.  ·         ONE-TIME-- Department needs to update the current JAWS Screen Reading Software; the version is also recommended by the Center for the Blind.  The version available to the public in the City Clerk's Office is outdated (5+ years old).  The newest version of JAWS will facilitate those who are visually impaired in reviewing City documents and elections materials. The cost will be $1500.·         ON GOING -- To support the Archives, Access &amp;amp; Preservation Program, the department is requesting $25,900 to acquire a new application for image archiving. Webdam will facilitate staff in digitizing rich formats in line with archival best practices, standards and required resolution and dots per inch (DPI). The application also allows staff to organize the thousands of archival images stored in shared drive as well as create a more user-friendly platform for members of the public and City staff to access the City’s archives.·         ON GOING-- To create program efficiencies within the Archives and Records Management Division and Elections and Research Division, services for digital image archiving to microfilm process will be contracted to an external vendor.  The department’s new process will cost $4,500 annually.·         ON GOING-- The Archives, Access &amp;amp; Preservation Program needs $4,232 to obtain a software maintenance agreement/contract for the Bookeye Scanner that the department owns.  The Bookeye Scanner provides the platform necessary to digitize large archival documents. The maintenance agreement also includes the required software to run the hardware.·         ON GOING-- The department needs to renew and add licenses for Microsoft Teams and Zoom to allow for continued facilitation and management of virtual City Council meetings, Citywide trainings, and meetings. Requesting $76.68 for Teams and $1,033.20 for Zoom.ON GOING-- The department is requesting $4,500 to support the Elections and Research Division’s work in tracking Boards and Commissions data. The department needs to replace outdated software databases that are currently running on old software platforms. The old ·         databases will be consolidated into one functional Boards and Commissions Tracking database that was created and will be maintained by the company ClerkBase. This the consolidated database will also be used by the Office of Boards and Commission.The Professional IT Services (513006) budget decreased by $8,000 in FY22 and will be $0 again in FY23. This is due to the consolidation of contracts with Zasio / Versatile to provide application development required in the Versatile System to convert Records Disposition Schedules (for each City Department) to the new Master Records Schedule that was implemented in FY19. Although this may appear to be considered an enhancement, it is considered a regulatory compliance requirement to have the application in line with the new Master Records Schedule, making this a maintenance effort.The Hardware/Software – Discretionary (513104) budget will overall increase by $16,500. ·         ON GOING-- Fujitsu Scanner Maintenance.  The 7 Scanners are an Integral part of existing document management business workflow.  The Maintenance contract is $11,000 per year.·         ON GOING-- The Precision Tech maintenance contract is no longer needed to maintain the equipment in the Council Chambers.  The new Vendor, AVI, installed the new Council Chambers system and will provide Preventative Maintenance and additional maintenance for the next four years.  This will reduce costs by $2,900 for FY23.·         ON GOING-- Western Micrographics services the 4 Microfiche machines used by City Clerk.  Microfiche machines are no longer readily manufactured.  City Clerk needs to keep the current inventory of machines running to be used by City Employees and San Diego Citizens.  The Cost per year is $3,225.·         ONE-TIME-- City Clerk currently has Translation hardware that is 20+ years old and in need of an update.  Many of the Headsets are broken or breaking.  The Transmitter fails constantly and does not send a signal to many of the headsets.  The Cost for new Equipment is $3,500.·         ONE-TIME-- Department needs to purchase new HP Monitors to accommodate the Business needs of the Analyst of the department. Dual Monitors needed by Analysts using SAP, Excel workbooks and multiple electronic files to work on elections, Council meetings, procurement, budgets and accounting documents.  The total Additional cost will be $2,000.·         ONE-TIME-- The Public Information &amp;amp; Passport Services Section of the City Clerk planned to open a new Satellite Office to assist San Diego citizens obtaining their Passports in FY22.  A new printer would be needed to photocopy legal documents and print required transmittal logs that meet the Federal government criteria for process passport applications.  Due to Covid, the plans have been delayed to FY23 which will cost $3,500 this year.·         ONE-TIME-- The Archives, Access &amp;amp; Preservation Program is requesting the replacement of the old photo scanner in the CAB Basement.  The current scanner is at the end of its life and may break soon which would mean added cost for repair, which would be more than the purchase of the new equipment.   The scanner will be purchased in FY22. The $1,000 cost will be a reduction in FY23. ·         ONE-TIME-- The department is requesting $4,000 in order to update its current iPad inventory.  The iPads that are in use are outdated and cannot run the security applications required by the Department of Information Technology.ONE-TIME-- The department is requesting $2,500 to replace 2 City Council Chambers laptops.  The laptops are used in Council Chambers to Record Council meetings to create minutes to ·         upload to the Web for Public Use.  The current laptops are not compatible with new Software used for recording in Chambers.·         ONE-TIME-- The department is requesting $13,000 to replace an existing Workgroup Scanner that is 10 years old.  The Scanner needs to be upgraded to new more efficient equipment.  The old scanner is incompatible with new Kofax software that the department has upgraded to.ONE-TIME-- The department is requesting $1,000 to replace a 10-year-old broken Presentation Projector used for offsite Council Meetings and Community Meetings.  The current projector does not function correctly, and City Clerk finds itself needing to borrow projectors from other departments to hold offsite meetings.                                                              </t>
  </si>
  <si>
    <t>Addition of non-personnel expenditures to support computer maintenance contracts services for the department's run-the-business operations.</t>
  </si>
  <si>
    <t>100000_1152_IT Discretionary</t>
  </si>
  <si>
    <t>SD Humane Society Dedicated Park PatrolAddition of $350,000 for the San Diego Humane Society Dedicated Park Patrol throughout the Parks and Recreation Department.</t>
  </si>
  <si>
    <t>Increased non-personnel expenditures in the amount of $385,000 to have Security Services to locks gates at all Joint Use Facilities in the Community Parks I Division.</t>
  </si>
  <si>
    <t>100000_171412_27. ADD Gate Closures for Security</t>
  </si>
  <si>
    <t>Addition of 4.00 Assistant Recreation Center Directors to increase operating hours at medium sized recreation centers (RCD 2 Sites) from 45 hours to 60 hours per week in the Community Parks I Division. Recreation Centers include Cabrillo (CD 2), Santa Clara (CD 2) and Serra Mesa (CD 7).</t>
  </si>
  <si>
    <t>Increase in Recreation Center HoursAdditions of 4.00 FTE Assistant Recreation Center Directors to increase operating hours from 45 to 60 hours per week, at Cabrillo, Santa Clara, Serra Mesa and Park de la Cruz Recreation Centers.</t>
  </si>
  <si>
    <t>Addition of 4.00 Assistant Recreation Center Director to increase operating hours from 45 to 60 hours per week, at Cabrillo, Santa Clara, Serra Mesa and Park de la Cruz Recreation Centers.</t>
  </si>
  <si>
    <t>29</t>
  </si>
  <si>
    <t>100000_171412_29. ADD Increased Recreation Center Hours</t>
  </si>
  <si>
    <t>Increased non-personnel expenses for several unbudgeted contractual obligations within the Community Parks I Division. This includes the newly executed contract (ITB No. 1008970-21-L) for landscape and comfort station maintenance of nine (9) parks in Carmel Mountain Ranch/Sabre Springs, Scripps Ranch and Rancho Bernardo areas (contract was last bid in 2016), Pacific Highlands Ranch Pump Track Security (one (1) guard, unarmed, 8pm-6am, daily) and Horton Plaza Security (two (2) guards, armed 24/7 patrol).</t>
  </si>
  <si>
    <t>Increase in Contractual ExpendituresAddition of non-personnel expenses for several unbudgeted contractual obligations within the Community Parks I Division. This includes the newly executed contract for landscape and comfort station maintenance of nine (9) parks in Carmel Mountain Ranch/Sabre Springs, Scripps Ranch and Rancho Bernardo areas, Pacific Highlands Ranch Pump Track Security, and Horton Plaza Security.</t>
  </si>
  <si>
    <t>Addition of non-personnel expenses for several unbudgeted contractual obligations within the Community Parks I Division. This includes the newly executed contract for landscape and comfort station maintenance of nine (9) parks in Carmel Mountain Ranch/Sabre Springs, Scripps Ranch and Rancho Bernardo areas (contract was last bid in 2016), Pacific Highlands Ranch Pump Track Security (one (1) guard, unarmed, 8pm-6am, daily) and Horton Plaza Security (two (2) guards, armed 24/7 patrol).</t>
  </si>
  <si>
    <t>30</t>
  </si>
  <si>
    <t>100000_171412_30. ADD Increased Contractual Expenses</t>
  </si>
  <si>
    <t xml:space="preserve">Increase in one-time non-personnel expenses for handwashing stations and portable restroom locations in response to the Shigella Virus outbreak.  Two (2) portable restrooms are currently managed by the Community Parks I Division and are located at Old Central Library location as well as the Pacific Beach Library.  It is anticipated that three (3) additional portable restroom locations and three (3) additional handwashing stations will be added in the downtown area once site locations are finalized. </t>
  </si>
  <si>
    <t xml:space="preserve">Shigella Mitigation Expenditures Increase in one-time non-personnel expenses for handwashing stations and portable restroom locations in response to the Shigella Virus outbreak.  </t>
  </si>
  <si>
    <t>Addition of one-time non-personnel expenditures for handwashing stations and portable restroom location in responses to the Shigella Virus outbreak.  Current locations include Clay Park, Old Central Library in downtown, and Pacific Beach Library. The department is currently operating 16 handwashing stations throughout the County of San Diego. It is anticipated that three (3) additional portable restroom locations and three (3) additional handwashing stations will be added in the downtown area once site locations are finalized.</t>
  </si>
  <si>
    <t>100000_171412_32. ADD Shigella Handwashing and Portables</t>
  </si>
  <si>
    <t>Addition of ongoing non-personnel expenditures to fund a five-year PC lease payment to support the GF PC Replacement Program, in order to update General Fund departments' computers and support mobile and telework capabilities.</t>
  </si>
  <si>
    <t>100000_171413_21. ADD Play All Day Joint Use Annual Maint</t>
  </si>
  <si>
    <t>100000_171413_27. ADD Gate Closures for Security</t>
  </si>
  <si>
    <t>Addition of $2K in Hardware/Software Discretionary will allow Department to replace aging laptops and other computer equipment.</t>
  </si>
  <si>
    <t>Treasury Systems Hardware/SoftwareAddition of Hardware/Software Discretionary will allow Department to replace aging laptops and other computer equipment.</t>
  </si>
  <si>
    <t>Addition of non-personnel expenditures to replace aging laptops and computer hardware within Department.</t>
  </si>
  <si>
    <t>100000_1516_Addition of Hardware/Software Discretionary</t>
  </si>
  <si>
    <t>TOT System ImprovementsOne-time addition of Computer Maintenance/Contracts will allow for improvements to the TOT system.</t>
  </si>
  <si>
    <t>One-time addition of non-personnel expenditures in the amount of $25K will provide funding to enhance the Treasurer's Tax Collection System in relation to the Sidewalk Vendor Ordinance.</t>
  </si>
  <si>
    <t>Business Tax TTCS AdjustmentOne-time addition of non-personnel expenditures will provide funding to enhance the Treasurer's Tax Collection System in relation to the Sidewalk Vendor Ordinance.</t>
  </si>
  <si>
    <t>Addition of one-time non-personnel expenditures will provide funding to enhance the Treasurer's Tax Collection System in relation to the Sidewalk Vendor Ordinance.</t>
  </si>
  <si>
    <t>100000_1516_Addition for TTCS Sidewalk Vendor Ordinance</t>
  </si>
  <si>
    <t>Right-of-Way and Subdivision Ministerial InspectionsAddition of 37.00 FTE positions and associated non-personnel expenditures and revenue to provide inspection services for all Development Services Department issued permits for 5G/Telecommunication, Subdivisions, private grading, and City reimbursement projects. </t>
  </si>
  <si>
    <t>Archives and Records Management Division Support Addition of 1.00 Program Manager to support the Archives and Records Management Division. </t>
  </si>
  <si>
    <t>Addition of ongoing non-personnel expenditures to fund public Wi-Fi at 40 libraries, 6 parks, 10 SD Unified Schools, 255 street level hotspots, and locations in the San Diego Promise Zone within the SD Access 4 All, Digital Equity Program.</t>
  </si>
  <si>
    <t>In addition of ongoing non personnel expenditures to fund the upgrade of Mobile Work Manager licensing, which is required to continue operations. The application is an integral tool utilized by Enterprise Asset Management (EAM) departments to manage, track and record daily work assignments, records work performed, and collects the condition data of City infrastructure.</t>
  </si>
  <si>
    <t>Addition of 1.00 FTE (Administrative Aide II) position. The Public Information and Passport Services section consolidated two (2) separate programs within the Office of the City Clerk – Information Center and Passport Services. This updated section provides the public-facing services offered by the department. These services include, but are not limited to: Citizen’s Service Directory, Acceptance of Services (summons/subpoenas/claims), Public Notary, Passport Services, Process for Appeal, and administering oaths of office for City of San Diego Boards &amp;amp; Commission members and City employees. Additionally, the Public Information unit tracks and records City Records pick up and drop off, fields calls received via the City Information Center (619-236-5555) and the City Clerk’s main line (619-533-4000), monitors the public computers, and responds to inquiries received from members of the public, City departments, and other non-governmental and governmental organizations via phone, email and/or in person.It is vital and operationally necessary that the Office of the City Clerk acquire an Administrative Aide II position to supervise the daily operations of the Public Information and Passport Services section. ·         This position will directly supervise four (4) staff members and oversee more than 25 rotating Passport Acceptance Agents. Furthermore, the Administrative Aide II will:·         Act as a liaison between the City Clerk and other City departments and outside agencies, such as the Department of State, in matters pertaining to Public Information and Passport Services.·         Prepare and maintain training programs for each unit, including internal Passport Refresher training and Department of State Passport Acceptance Agent certification.·         Provide work unit feedback to Program Manager to enhance, streamline, and upgrade customer service, including ways to incorporate technological advancements into section’s procedures.·         Provide accurate information and references to internal and external customers by being aware of recent information sources’ developments and promptly instructing staff of current events, procedures, and statutes.</t>
  </si>
  <si>
    <t>Addition of 1.00 Administrative Aide 2 to supervise daily operation of the Public Information and Passport Services Program unit. This position will directly supervise four (4) staff members and more than 25 rotating Passport Acceptance Agents.</t>
  </si>
  <si>
    <t>100000_1152_1.00 FTE Administrative Aide 2 Position</t>
  </si>
  <si>
    <t>Addition of 1.00 FTE (Storekeeper 2) position. The City Clerk’s Archives and Records Management division is responsible for developing and administering a systematic records management program for all City department records, including historical records. The Records Management unit assists departments with preparation of their Department Retention File Plan per the Master Record Schedule, imaging, the protection of vital City records (which are sent for off-site storage in case of a local emergency or natural disaster), the storage of inactive records, cataloging official artifacts, and training and advising City departments about records management issues. The Records Management unit stores over 1.5 million vital City record files in ten (10) storage units.   It is vital and operationally necessary that the Office of the City Clerk acquire a Stores Operation Supervisor position to supervise the daily operations of three (3) staff members. Furthermore, the Stores Operation Supervisor will:·         Plan and manage the daily duties of subordinates, which include records retrieval at various storage locations.·         Review, update, recommend, and develop Record Center policies and procedures.·         Train subordinates and other City departments for the use of Versatile, a records management software.·         Manage and inventory 40,000+ boxes of vital City records at ten (10) storage sites.</t>
  </si>
  <si>
    <t xml:space="preserve">Addition of 1.00 Storekeeper 2 to support the City's Record Management Program. This position will assist with City Clerk Archives Access and Preservation Project. </t>
  </si>
  <si>
    <t>Addition of 1.00 Storekeeper 2 to support the City's Record Management Program. This position will assist with City Clerk Archives Access and Preservation Project.</t>
  </si>
  <si>
    <t>100000_1152_1.00 FTE Storekeeper 2 Position</t>
  </si>
  <si>
    <t>Addition of $102,800 in ongoing expenditures and $10,400 in one-time expenditures related to allowing all Community Parks II employees access to email via either City issued phones or wireless stipend.</t>
  </si>
  <si>
    <t>100000_171413_23.ADD Email Access for all staff</t>
  </si>
  <si>
    <t xml:space="preserve">Addition of 1.00 Supervising Management Analyst, 1.00 District Manager, 3.00 Grounds Maintenance Managers, 1.00 Grounds Maintenance Supervisor, 2.00 Irrigation Specialists, and 1.00 Recreation Specialist (Aquatics) to address span of control and provide enhanced maintenance, supervision, and administrative support for new facility positions that have been added to the division over the past several years. As new positions are created to support new facilities that come online each year, support staff are not factored into those new facility additions.  The Department has lost several positions that previously provided additional support as part of prior year budget reductions. </t>
  </si>
  <si>
    <t>100000_171413_24. ADD Support staff for Dept Needs/Capacity</t>
  </si>
  <si>
    <t>Addition of 2.00 FTE Program Coordinators to support the City's customer experience (CX) efforts and build on early successes stemming from the recently-launched Medallia platform. These positions will allow for system oversight, training, customer service, data governance, advanced analytics, and performance level tracking that will help ensure the City exceeds customer experience and service level objectives. In the past 6 years, PandA has helped the City become more data-driven, efficient, and responsive to constituents by taking on customer service and advanced analytics projects. However, the demand has rapidly increased beyond our capacity. We currently don’t have the resources to 1) thoroughly analyze/mine customer feedback data for insights and 2) have limited bandwidth to pursue process improvement opportunities. Augmenting our current staffing structure with the additional positions outlined above would allow us to realize Mayor Gloria’s vision for customer service outlined in the 2022-27 City Strategic Plan. Inability to fund these key positions is a missed opportunity to capitalize on the substantial investment in the Medallia platform and ensure a high level of service for all San Diegans. </t>
  </si>
  <si>
    <t>Addition of Program Coordinators for Customer Experience (CX) Efforts Addition of 2.00 FTE Program Coordinators to support the City's customer experience (CX) efforts of the Medallia platform.</t>
  </si>
  <si>
    <t>Addition of 2.00 FTE Program Coordinators to support the City's customer experience (CX) efforts and build on early successes stemming from the recently-launched Medallia platform.</t>
  </si>
  <si>
    <t>100000_1312_Addition of  Program Coordinators</t>
  </si>
  <si>
    <t>Continuation of Pay Equity StudyThis request is to carry over $150,000 from $250,000 currently funded in FY22 for the City's second Pay Equity Study.</t>
  </si>
  <si>
    <t>Customer Advocacy EquipmentAddition of non-personnel expenditures for two vehicles for the Customer Advocacy Team.</t>
  </si>
  <si>
    <t>In addition of one-time non personnel expenditures to fund implementation costs for WM 6.5 Cloud version.  If this is not funded, the City remains on WM 6.4 which already end of life and is supported with in-house resources.  The SAP Work Manager version implemented during the IAM SD project is now out of maintenance support. This application is an integral tool utilized by EAM departments to manage, track and record daily work assignments, work performed and collection of condition data of City infrastructure. This onetime expenditure is completely cost recoverable, funded by client departments through the Citywide Non-Discretionary Process.</t>
  </si>
  <si>
    <t>This budget adjustment is for the reduction of (1.00) occupied Program Manager position to be transferred to the General Fund (see Form ID 53455). The budget adjustment also includes the addition of NPE to fund Development Impact Fee Administration to the GF. The reduction is the result of a need to transfer the position to the General Fund due to a change in responsibilities for management in the Department. Request to transfer contingent upon approval of addition of this position in the General Fund (Form ID 53455).  </t>
  </si>
  <si>
    <t>Program Manager TransferThe transfer of 1.00 FTE Program Manager to the General Fund from the Facilities Financing Fund due to a change in responsibilities for management in the Department.</t>
  </si>
  <si>
    <t>The transfer of 1.00 FTE Program Manager to the General Fund from the Facilities Financing Fund due to a change in responsibilities for management in the Department.</t>
  </si>
  <si>
    <t>200001_1620_Reduction of 1.00 Program Manager and Add NPE</t>
  </si>
  <si>
    <t>Addition of ongoing non-personnel expenditures to fund digital literacy training and digital equity support for San Diego Residents who are using SD Access 4 All programs.</t>
  </si>
  <si>
    <t>Addition of ongoing non personnel expenditures to fund the Mobile Work Manager annual cloud subscription.</t>
  </si>
  <si>
    <t>This budget adjustment is for the transfer of 1.00 FTE Program Manager (PCN 30002868) to the GF from the FFF. The GF position cost/expense will be partially offset by a corresponding revenue estimate of 50% for development impact fee administration by the position.  The management position – currently in the Facilities Financing Fund, will manage financial and administrative services for the Department, which includes administrative services that support development impact fee administration that is cost recoverable from the Facilities Financing Fund. The addition is the result of a need to transfer the existing Program Manager position to the General Fund due to a change in responsibilities for management in the Department. This adjustment has a corresponding Form ID 53452.  Please note that the Department is continuing to look into fund allocations for multiple employees within FFF and GF to make the accounting as accurate as possible for the activities being conducted by staff. This may involve moving staff from the GF to the FF which could further offset the impact to the GF from the above requested action. These future actions would likely be part of the City’s annual re-structure window in October. </t>
  </si>
  <si>
    <t>Program Manager Transfer The transfer of 1.00 FTE Program Manager to the General Fund from the Facilities Financing Fund due to a change in responsibilities for management in the Department.</t>
  </si>
  <si>
    <t> The transfer of 1.00 FTE Program Manager to the General Fund from the Facilities Financing Fund due to a change in responsibilities for management in the Department.</t>
  </si>
  <si>
    <t>100000_1619_Financial and Administrative Srvs Program Mgr</t>
  </si>
  <si>
    <t>In addition of ongoing non personnel expenditures to fund the SAP S/4 Hana Conversion Consultant required for an evaluation of the conversion of current SAP Systems (Suite and CRM on HANA) to SAP S/4 HANA by CY 2027.This resource will assist the City in determining the feasibility, roadmap and timeline for a needed conversion of SAP systems to SAP S/4 HANA.SAP software for all City business functions will no longer be supported after CY 2027. </t>
  </si>
  <si>
    <t>Addition of one-time non-personnel expenditures in the amount of $705,000 within the SD Access 4 All, Digital Equity Program. The SD Access 4 All digital equity enhancements will provide expanded digital equity services for the San Diego low-income community.The funding will provide:1. Expansion of Public Wi-Fi for the Spaces for Places and San Diego Promise Zone in LMI neighborhoods - $300,000.                                              2. Community Outreach to 30,000 digitally disconnected residents to increase enrollment in the federal emergency connectivity program and connect them with SD Access 4 All programs - $100,000.                            3. RFP/Contract for development of City of San Diego Digital Equity Action Plan - $200,000.                                         4. Library Digital Equity Programming expansion - $105,000.If not funded, the low- and moderate-income (LMI) community will not receive these additional services.</t>
  </si>
  <si>
    <t>Addition of one-time non-personnel expenditures to fund expanded digital equity services for the San Diego low-income community in support of the SD Access 4 All, Digital Equity Program.</t>
  </si>
  <si>
    <t>Addition of one-time non-personnel expenditures to support expanded digital equity services for the San Diego low-income community in support of the SD Access 4 All, Digital Equity Program. If not funded, the low-and-moderate-income (LMI) community will not receive these additional services.</t>
  </si>
  <si>
    <t>100000_1314_FY23 SD Access 4 All_Digital Equity Enhancements</t>
  </si>
  <si>
    <t>Addition of ongoing non personnel expenditures to fund  HCM - Spinifex  Strato Documents - HCM reporting tool for SuccessFactors Recruiting &amp;amp; Onboarding HCM - Strato Documents interfaces with SuccessFactors and can create reporting documents via the SuccessFactors cloud connection.</t>
  </si>
  <si>
    <t>Dispatch Maintenance Support (Fire-Rescue, Police, and Public Works)Addition of ongoing non-personnel expenditures in the amount of $377,842 to support dispatch maintenance for the Public Safety Radio System. The City's Public Safety Radio System delivers mission critical emergency communications at 99.999% availability (zero busy seconds per year). The additional funding will provide contractual maintenance support for the following dispatch centers: 1401 Broadway - PDHQ, 3750 Kearny Villa Road - Fire ECDC, 2700 Caminito Chollas - PWS, and the new PD Backup Dispatch - Echo Base. Dispatch maintenance includes mandatory licensing and NICE 9-1-1 Logging Recorder support. This ongoing expenditure is completely cost recoverable, funded by client departments through the Citywide Non-Discretionary Process.</t>
  </si>
  <si>
    <t>Public Safety Radio Modernization Project - Phase I One-Year Maintenance &amp;amp; Support Costs (Fire-Rescue and Police)Addition on one-time non-personnel expenditures in the amount of $214,610 for one-year maintenance and support costs for the Public Safety Radio Modernization Project Phase I purchase. As part of the approved ordinance (O-21388) Public Safety Radio Modernization Project, the following items were purchased in FY22: 1,287 portable radios, 18 consolettes, and 8 control stations for Fire-Rescue; and 3,015 portable radios and 20 consolettes for Police. The maintenance costs associated with the Public Safety Radio Modernization Project cannot be debt-financed with the equipment, so the maintenance costs have to be paid through the Wireless Communication Technology Fund. This one-time expenditure is completely cost recoverable, funded by client departments through the Citywide Non-Discretionary Process. </t>
  </si>
  <si>
    <t>Addition of one-time non-personnel expenditures in the amount of $250, 000 within the SD Access 4 All, Digital Equity Program. The SD Access 4 All digital equity Broadband Market and Feasibility Study  - RFP / contract will assist the City in conducting a broadband market feasibility study for the development of a broadband strategy.If not funded, the City will not have data to develop a broadband strategy.</t>
  </si>
  <si>
    <t>Addition of one-time non-personnel expenditures to fund a broadband market feasibility study for development of a broadband strategy in support of the SD Access 4 All, Digital Equity Program.</t>
  </si>
  <si>
    <t>Addition of one-time non-personnel expenditures to support a broadband market feasibility study for development of a broadband strategy in support of the SD Access 4 All, Digital Equity Program. If not funded, the City will not have data to develop a broadband strategy.</t>
  </si>
  <si>
    <t>100000_1314_FY23 SD Access 4 All_Broadband Mkt&amp;Feasibility</t>
  </si>
  <si>
    <t>Addition of one-time non-personnel expenditures for an Environmental Impact Report (EIR) and remaining 40% design costs for the Fairmount Avenue Fire Station. The Fairmount Avenue Fire Station is the #1 service gap identified in the 2010 and 2017 Citygate report.  This amount represents the unfunded need in order to move forward with the project and is requested to be funded from the General Fund Contributions to CIP (400265) or Infrastructure Fund (100012) totaling $1.0 million. CIP Form ID is 50628. The impact of not funding this request will result in a delay of the project. The Fairmount Ave fire station is the #1 service gap identified in the 2010 and 2017 Citygate report. </t>
  </si>
  <si>
    <t>Fairmount AvenueAddition of one-time non-personnel expenditures to fund an Environmental Impact Report and remaining design costs for the Fairmount Avenue Fire Station.</t>
  </si>
  <si>
    <t>Addition of one-time non-personnel expenditures to fund an Environmental Impact Report and remaining design costs for the Fairmount Avenue Fire Station.</t>
  </si>
  <si>
    <t>100000_1912_Fairmount Avenue</t>
  </si>
  <si>
    <t>Rent Increase for the Lease between the City of San Diego and United States Government at Mount SoledadAddition of ongoing non-personnel expenditures in the amount of $6,725 for the contractual rent increase at United States Government site Mount Soledad.  The City of San Diego has requested to use additional space on Tower 511 beginning in October 2021, resulting in the rent increase.</t>
  </si>
  <si>
    <t>Microsoft LicensingIncluded in the FY23 ND Allocation-Addition of ongoing non-personnel expenditures in the amount of $113,528 in response to recent fee increases for Microsoft software licenses. These licenses are on a 3-year contract, with a locked rate, set to expire in FY24. Additional licenses are included in subsequent years to cover the needs of the City.</t>
  </si>
  <si>
    <t>Adobe Licensing CitywideBaseline ND Adjustment, included in the FY23 ND Allocation.  Addition of ongoing non-personnel expenditures in the amount of $10,507 in response to recent fee increases for Adobe software licenses. These licenses are on a 3-year contract, with a locked rate, set to expire in FY24. Additional licenses are included in subsequent years to cover the needs of the City.</t>
  </si>
  <si>
    <t>Smartsheets Licensing CitywideBaseline ND Adjustment, included in the FY23 ND Allocation addition of ongoing non-personnel expenditures in the amount of $63,654 to support the rollout of Smartsheets Citywide. Smartsheets is currently used for collaboration and work management and can be used to assign tasks, track project progress, manage calendars, share documents, and manage other work, using a tabular user interface.  Implemented in FY21 due to the prevalence of remote work caused by COVID-19, DoIT plans to continue providing these services.</t>
  </si>
  <si>
    <t>IT Fixed Baseline Additions OnGoing Run the BusinessCloud Foundaton &amp;amp; Infrastructure - Cloud Pairing-GCP (Google Cloud Platform)*Please adjust form to use Commitment Item 513211* (Baseline ND Adjustment, included in the FY23 ND Allocation for 513211-Enterprise Compute) Addition of ongoing non-personnel expenditures in the amount of $20,000 to support Cloud Foundation and Infrastructure.  This funding supports the City’s cloud environments and dedicated connection from the City to GCP (Google Cloud Platform).  GCP currently host applications such as the Human Resources COVID Tracker and Fire-Rescue Vaccination POD application and data.$30,650 GF (61.30%)$19,350 NGF (38.70%)</t>
  </si>
  <si>
    <t>Cloud Foundaton &amp;amp; Infrastructure - Cloud Pairing-GCP (Google Cloud Platform) CitywideBaseline ND Adjustment, included in the FY23 ND Allocation.  Addition of ongoing non-personnel expenditures in the amount of $20,000 to support Cloud Foundation and Infrastructure.  This funding supports the City’s cloud environments and dedicated connection from the City to GCP (Google Cloud Platform).  GCP currently host applications such as the Human Resources COVID Tracker and Fire-Rescue Vaccination POD application and data.</t>
  </si>
  <si>
    <t>Aquatic Staffing NeedsReduction of 13.80 Pool Guard II-Hourly positions and addition of 22.00 Pool Guard II full-time benefited positions and 14.00 Pool Manager I full-time benefited positions to support all aquatics programs and to enhance employee retention and meet department's needs for consistent staffing.</t>
  </si>
  <si>
    <t>Increase of $301,980 in one-time non-personnel expenses for handwashing stations and portable restroom locations in response to the Shigella Virus outbreak.  Two (2) portable restrooms are currently managed by the Community Parks II Division and are located at Clay Park as well as the Pacific Beach Library.  Also, lighting and handwashing stations are located at Clay Park and throughout El Cajon Boulevard.</t>
  </si>
  <si>
    <t>Shigella Mitigation ExpendituresIncrease in one-time non-personnel expenses for handwashing stations and portable restroom locations in response to the Shigella Virus outbreak.</t>
  </si>
  <si>
    <t>100000_171413_32. ADD Shiegella Handwashing and Portables</t>
  </si>
  <si>
    <t>Addition of 0.62 FTE Grounds Maintenance Worker II and associated non-personnel expenditures related to maintain and support a 9.00 acre park. This park is anticipated to open in February 2023. Therefore, 0.88 FTE Grounds Maintenance Worker II will be annualized for a total addition of 1.50 FTE Grounds Maintenance Worker II once the park is fully online. NPE will consist of janitorial cleaning supplies, soil and conditioners, trash containers, small tools, low value assets, unclassified material and supplies, laundry services, water and electric utility costs, etc. This position will require a Ford Ranger or compact truck for removal of trash and transportation of staff, materials and tools.</t>
  </si>
  <si>
    <t>New Facility - Dennery Ranch Neighborhood ParkAddition of 0.62 FTE Grounds Maintenance Worker II and associated non-personnel expenditures related to maintain and support a 9.00 acre park at Dennery Ranch.</t>
  </si>
  <si>
    <t>New Facility - Dennery Ranch Neighborhood Park (CD8). This Adjustment includes the addition of 0.62 FTE Grounds Maintenance Worker II and associated non-personnel expenditures related to maintain and support a 9.00 acre park. This park is anticipated to open in February 2023.</t>
  </si>
  <si>
    <t>100000_171413_8a. NF-Dennery Ranch</t>
  </si>
  <si>
    <t>Cloud Foundaton &amp;amp; Infrastructure - Cloud Pairing-GCP (Google Cloud Platform) CitywideBaseline ND Adjustment, included in the FY23 ND Allocation.  Addition of ongoing non-personnel expenditures in the amount of $20,000 to support Cloud Foundation and Infrastructure.  This funding supports the City’s cloud environments and dedicated connection from the City to GCP (Google Cloud Platform).  GCP currently host applications such as the Human Resources COVID Tracker and Fire-Rescue Vaccination POD application and data.</t>
  </si>
  <si>
    <t>Cloud Foundation &amp;amp; Infrastructure -Cloud Pairing-Azure CitywideBaseline ND Adjustment, included in the FY23 ND Allocation. Addition of ongoing non-personnel expenditures in the amount of $20,000 to support Cloud Foundation and Infrastructure.  This funding supports the City’s cloud environments and dedicated connection from the City to Azure.  Azure currently host the email PRA (Public Records Act) System and building automation systems.</t>
  </si>
  <si>
    <t>Voice Network Refresh CitywideBaseline ND Adjustment, included in the FY23 ND Allocation.  Addition of ongoing non-personnel expenditures in the amount of $525,000 to fund the voice network refresh.  The Cisco voice network infrastructure will be expiring in time.  Software/licensing for 3-years and hardware based on current pricing.  Separate equipment will need to be procured.  Proejcted 5-Years with 5% finance term (full cost $2,500,000) FY23-27. </t>
  </si>
  <si>
    <t>ARIN-American Registry for Internet Numbers Fee IncreaseBaseline ND Adjustment, included in the FY23 ND Allocation.  Addition of ongoing non-personnel expenditures in the amount of $8,000 for network tools maintenance.  The American Registry for Internet Numbers (ARIN) is the regional Internet registry for Canada, the United States, and many Caribbean and North Atlantic islands.  ARIN manages the distribution of Internet number resources, including IPv4 and IPv6 address space and AS numbers.  All entities with public facing IPs/resources are required to register and pay associated fees with them.  The City has been paying such fees for decades, but ARIN has changed its fee model to be based on IP count which is why there is an increase of $8K.</t>
  </si>
  <si>
    <t>Centralization of all City ISP Service and Circuit ProcurementBaseline ND Adjustment, included in the FY23 ND Allocation.  Addition of ongoing non-personnel expenditures in the amount of $999,279 to centralize all City ISP service and circuit procurement in the Department of Information Technology.  Difference of projections in Calnet DNCS sheet (starting at 6,363,219 in FY22) and AT&amp;amp;T Calnet Budget (5,136,000) and Cox Calnet Budget (227,940).</t>
  </si>
  <si>
    <t>Ongoing COVID Costs - Zoom LicensesBaseline ND Adjustment, included in the FY23 ND Allocation.  Addition of ongoing non-personnel expenditures in the amount of $163,000 to fund ongoing COVID costs.  As a part of the COVID response, last fiscal year, the City stood up a Zoom environment and distributed Zoom standard and Webinar licenses.  Those licenses are still in use today for internal to public facing meetings.</t>
  </si>
  <si>
    <t>ADMS Support Contracts - Increased Licensing for City Website Maintenanceaseline ND Adjustment, included in the FY23 ND Allocation. Addition of ongoing non-personnel expenditures in the amount of $29,000 to support licensing costs that have increased for the maintenance of the City's public website (Nintex Licenses).</t>
  </si>
  <si>
    <t>Contact Center AlignmentAddition of non-personnel expenditures to align the new contact center budget with true expenditures.</t>
  </si>
  <si>
    <t>Canine Pay Technical AdjustmentTechnical adjustment to expenditures associated with projected compensation to employees for overtime to care for police canines.</t>
  </si>
  <si>
    <t>Addition of Funding for Deputy DirectorAddition of funding for 1.00 Deputy Director position to support day-to-day department operations.</t>
  </si>
  <si>
    <t>Addition of Personnel for Administrative SupportAddition of 2.00 FTE and associated one-time non-personnel expenditures to provide administrative support to the Compliance Department.</t>
  </si>
  <si>
    <t>Hyland OnBase MigrationBaseline ND Adjustment, included in the FY23 ND Allocation. Addition of ongoing non-personnel expenditures in the amount of $10,000 to support the Hyland OnBase software migration.  Hyland Onbase requires the City to migrate to a cloud-based model to continue meeting all business requirements.  This migration moves the City's software from a physical server to a cloud solution. Last year's approved budget request was based on an approximation prior to contract signing and this request will true-up that budget to ensure that the new finalized contractual costs can be covered.</t>
  </si>
  <si>
    <t>ADMS Support Contracts - SeamlessDocs LicensesBaseline ND Adjustment, included in the FY23 ND Allocation.  Addition of ongoing non-personnel expenditures in the amount of $12,500 to support costs for additional SeamlessDocs user licenses. </t>
  </si>
  <si>
    <t>ADMS Support Contracts - Drupal9 MigrationBaseline ND Adjustment, included in the FY23 ND Allocation.  Addition of ongoing non-personnel expenditures in the amount of $500,000 to support the Drupal 9 migration from Version 7 to Version 9, due by November 2022. Without this migration by the November deadline, the City's website will be vulnerable due to the loss of ongoing patches and security updates.</t>
  </si>
  <si>
    <t>ADMS Support Contracts - Adobe eSignatureBaseline ND Adjustment, included in the FY23 ND Allocation.  Addition of ongoing non-personnel expenditures in the amount of $70,000 to fund the increased contractual rate for Adobe eSignature.</t>
  </si>
  <si>
    <t>IT Fixed Baseline New Baseline Service for Non-SAP Application Maintenance - Contractual Modernization &amp;amp; New AppsOngoing Run the Business *Please adjust form to use Commitment Item 513213* (Baseline ND Adjustment, included in the FY23 ND Allocation for 513213-Application Development and Maintenance Services) Addition of ongoing non-personnel in the new CGI contract for FY23.$248,021 GF (23.20%)$821,034 NGF (76.80%)</t>
  </si>
  <si>
    <t>New Baseline Service for Non-SAP Application Maintenance - Contractual Modernization &amp;amp; New AppsBaseline ND Adjustment, included in the FY23 ND Allocation.  Addition of ongoing non-personnel in the new CGI contract for FY23.</t>
  </si>
  <si>
    <t>Baseline Service Increase for SAP Application MaintenanceBaseline ND Adjustment, included in the FY23 ND Allocation.  Addition of ongoing non-personnel expenditures in the amount of $266,039 to support a baseline contractual cost increase for SAP Application Maintenance.</t>
  </si>
  <si>
    <t>Baseline Service Increase for Get It Done (Salesforce)Baseline ND Adjustment, included in the FY23 ND Allocation.  Addition of ongoing non-personnel expenditures in the amount of $25,136 to support a baseline contractual cost increase for Get It Done (Salesforce). </t>
  </si>
  <si>
    <t>Cyber Security Monitoring System/Tool - Secure Contractor EnvironmentBaseline ND Adjustment, included in the FY23 ND Allocation.  Addition of ongoing non-personnel expenditures in the amount of $125,000 to fund a secure City contractor environment. This is required to securely support remote work of IT contractors. Absence of this will incur severe risk to our environment. This will allow contractors to securely access the city's network and resources. If a contractor were to run malware on their machine, the risk to city data and to the city's network is mitigated.</t>
  </si>
  <si>
    <t>Cyber Security Monitoring System/Tool - Network Visibility and AnalyticsBaseline ND Adjustment, included in the FY23 ND Allocation.  Addition of ongoing non-personnel expenditures in the amount of $55,000 to support a baseline increase for Gigamon appliances, which are used for directing network traffic logs to our security tools without impacting network traffic flow.  Traffic logs are copied by the Gigamon appliance and directed to tools for analysis.</t>
  </si>
  <si>
    <t>PCI Costs Baseline ND Adjustment, included in the FY23 ND Allocation.  Addition of ongoing non-personnel expenditures in the amount of $8,758 to true-up PCI Costs in FY2023.  The maintenance for ARMOR Services is estimated to cost $313K, and estimated cost for 3Factor Consulting is $262K.  The current budget for PCI Costs totals $8,758 less than the FY23 estimate.</t>
  </si>
  <si>
    <t>IT Fund Non-Discretionary Budget True-UpAddition of non-personnel expenditures to true up the IT Fund with the Non-Discretionary budgets located in customer Department funds.</t>
  </si>
  <si>
    <t>Okta Public Portal Development EnhancementAddition of ongoing non-personnel expenditures in the amount of $168,602 for the development of a new public portal to replace the legacy authentication app Citizen Reg. Okta Public Portal will mitigate potential security risks that exist on the current legacy application. The effort will include the development of the Public Portal, including integration efforts for BTAX and TOT Cert applications for the City Treasurer.  </t>
  </si>
  <si>
    <t>IT Services Architecture &amp;amp; Engineering Division Prog CoordinatorsAddition of ongoing personnel expenditures in the amount of 3 FTE Program Coordinator positions which will be in replacement of 2 Information System Analyst III positions and 1 Senior Management Analyst position. These Program Coordinator positions were approved on a supplemental basis in FY22 as part of a reorganization of Division functions to better align services with new major IT service contracts, evolving cyber security requirements, and the latest IT Infrastructure Library (ITIL) best practices, dedicated to the Department's Digital Equity &amp;amp; IT Networking team, the IT Cyber Operations PRA team, and the Management &amp;amp; PCI compliance team.</t>
  </si>
  <si>
    <t>The Compliance Department is in the early stages of acquiring a safety data solution that will benefit all City departments and their safety personnel. This solution would allow the City to track safety incidents in real time including: work-related injuries and illnesses, State-mandated safety trainings and updated requirements, safety inspections and audits, vehicle incidents, near-miss reporting, chemical and safety data sheet management, job hazard analysis and better safety data reporting. This purchase will allow Safety Division staff to track safety incidents across the City in real time, quickly report issues to departments and offer mitigations. Being able to swiftly offer mitigating measures can help protect employees and save City funds currently paid out in Public Liability and Workers Compensation claims. The Compliance Department's Safety Division will be working with the Department of IT and Purchasing and Contracting to procure a solution through an RFP process, and initial discussions with vendors resulted in the placeholder amounts in this budget request. The one-time non-personnel expenditure request represents one-time setup costs, while the ongoing non-personnel expenditure request represents ongoing maintenance costs.</t>
  </si>
  <si>
    <t>Citywide Safety Data SolutionAddition of one-time and ongoing non-personnel IT budget to be used for a citywide safety data solution that will track safety data across the City.</t>
  </si>
  <si>
    <t>Addition of non-personnel IT budget to be used for a citywide safety data solution that will track safety data across the City. Tracking this data will allow the Compliance Department's Occupational Safety and Health team to work with departments to identify safety risks and work to mitigate them. The one-time and ongoing non-personnel expenditure requests represent a one-time setup cost and ongoing maintenance costs.</t>
  </si>
  <si>
    <t>100000_1623_Addition of Safety Centralized Data Solution</t>
  </si>
  <si>
    <t>Cannabis Business TaxAddition of 3.00 FTE Accountant 3 positions and revenue increase to support Cannabis Business Tax compliance within the Office of the City Treasurer.</t>
  </si>
  <si>
    <t>Delinquent Accounts ProgramReduction of 1.00 Collections Investigator 1 and addition of 1.00 Program Manager in the Office of the City Treasurer Delinquent Accounts Program as part of the overall reorganization succession planning proposal.</t>
  </si>
  <si>
    <t>Overarching Implementation</t>
  </si>
  <si>
    <t>Strategy 1 - Energy &amp; Water Efficient  Buildings</t>
  </si>
  <si>
    <t>Strategy 2 - Clean &amp; Renewable Energy</t>
  </si>
  <si>
    <t>CAP Technical and Outreach SupportAddition of non-personnel expenditures to support the City's de-carbonization efforts related to the Climate Action Plan.</t>
  </si>
  <si>
    <t>This budget adjustment request is for the purchase of four laptops, three of which are for current budgeted vacancies that the department expects to fill this fiscal year. The positions are 1.00 Privacy and Technology Program Manager, 1.00 Office of Labor Standards and Enforcement Program Manager and 1.00 Living Wage Senior Management Analyst. The additional laptop will be used for training by the Occupational Safety and Health team. The cellular phone operating cost is based upon 10 phones being used by unclassified department staff.</t>
  </si>
  <si>
    <t>Support for Information TechnologyAddition of four laptops for budgeted positions and departmental training as well as cellular phone operating costs for unclassified department staff.</t>
  </si>
  <si>
    <t>Addition of four laptops will be used for three vacant budgeted positions the department intends to fill this fiscal year and for training by the Occupational Safety and Health team. The cellular phone operating cost is based upon 10 phones being used by unclassified department staff.</t>
  </si>
  <si>
    <t>100000_1623_Addition of IT Expenditures for New Hires</t>
  </si>
  <si>
    <t>IT Wage Monitoring SolutionAddition of non-personnel expenditures for an IT wage monitoring solution to support the Office of Labor Standards and Enforcement Living Wage and Prevailing Wage teams.</t>
  </si>
  <si>
    <t>Climate Action Ambassadors ProgramAddition of one-time non-personnel expenditures to create Climate Ambassadors to work with communities on climate related programs. </t>
  </si>
  <si>
    <t>Indirect</t>
  </si>
  <si>
    <t>Zero Emissions Vehicles Strategy DevelopmentAddition of non-personnel expenditures to support the Zero Emissions Vehicles Strategy Development. </t>
  </si>
  <si>
    <t>Evan Jones Parkade EV ChargingAddition of one-time non-personnel expenditures to install off-gird solar powered charging at the Evan Jones Parkade. </t>
  </si>
  <si>
    <t>The policy level for total General Fund Reserves is 16.7% of the most recent three year average of annual General Fund operating revenues (budgetary basis), as reported in the ACFR. The Emergency Reserve is set at a policy level of 8%, and the Stability Reserve is set at a policy level of 8.7%. The City’s reserve policy established funding targets for each fiscal year ending 2016 to 2025 to reach policy levels.For fiscal year 2020, the Emergency Reserve funding target was 8%, and the Stability Reserve funding target was 7.5%. The balances of the Emergency Reserve and the Stability Reserve as of June 30, 2020 were $106.1M and $99.5M, respectively.In response to the COVID-19 pandemic, the Fiscal Year 2021 and 2022 Adopted Budgets did not include contributions to General Fund Reserves; therefore, the reserve balances remain at the Fiscal Year 2020 balance. As a result, current reserve levels are below the target percentage levels identified in the City’s current Reserve Policy for Fiscal Year 2018 (15.00%) through Fiscal Year 2022 (16.00%), and would require a contribution of $14.8 million to achieve Fiscal Year 2022 target levels. With this addition, both the Emergency and Stability Reserves would be $110,193,125, for a total GF reserve of $220,386,250.See form 53790 for the incremental increase needed to go from FY22 to FY23 target levels.</t>
  </si>
  <si>
    <t>General Fund Reserve TransferAddition of one-time non-personnel expenditures related to the contribution to the General Fund Reserve to meet the Fiscal Year 2022 policy target level of 16.00 percent.</t>
  </si>
  <si>
    <t>Addition of one-time non-personnel expenditures related to the contribution to the General Fund Reserve to meet the Fiscal Year 2022 policy target level of 16.00 percent.</t>
  </si>
  <si>
    <t>100000_9912_Addition of General Fund Reserve FY22 Target</t>
  </si>
  <si>
    <t>Shared Mobility Device Public ROW Enforcement Addition of non-personnel expenditures to increase contract services for Shared Mobility Device Public Right Of Way enforcement.</t>
  </si>
  <si>
    <t xml:space="preserve">Strategy 3 - Bicycling, Walking, Transit, and Land Use </t>
  </si>
  <si>
    <t>* ADA Public Rights-of-Way (PROW) Inventory - technical consultant and surveyor for 2-3-year project completing ADA PROW compliance assessment and creating plan for funding and improvements of identified deficiencies in City PROW infrastructure including curb ramps, sidewalks, crosswalks, bus stops, and pedestrian signals. * Improvements to these infrastructure elements are necessary to implement Climate Action Plan Strategy 3 to increase walkability, bikeability, and safety for all * This is a Federal requirement per ADA regulations and a deficiency per preliminary discussions with Caltrans staff. This PROW assessment and plan must be completed for City to continue to receive Federal and State grants including gas tax.</t>
  </si>
  <si>
    <t>ADA Inventory ComplianceAddition of non-personnel expenditures to assess the City's infrastructure for ADA compliance. </t>
  </si>
  <si>
    <t>Addition of non-personnel expenditures to assess the City's infrastructure for ADA compliance. </t>
  </si>
  <si>
    <t>100000_1621_ADA Inventory Compliance</t>
  </si>
  <si>
    <t>CAP Audit Staffing AnalysisAddition of 1.00 Program Coordinator position to support the implementation and maintenance of the City's Climate Action Plan.</t>
  </si>
  <si>
    <t>Total Compensation Survey for represented and unrepresented positions. Addition of non-personnel expenditures for consultant services.</t>
  </si>
  <si>
    <t xml:space="preserve">Addition of two (2.00) FTE Program Coordinators. Positions will support the City and Human Resources Department in the restoration of employees in the San Diego City Employee Retirement System (SDCERS). As employees are not able to speak with San Diego City Employees Retirement (SDCERS) staff until they become members of the pension system, a key component of the duties of these new positions will include educating approximately 4,500 employees who are affected by the changes related to the invalidation of Proposition B. The educational sessions will include both in-person and online seminars to explain the differences between the defined benefit and defined contribution retirement plans, as well as the purchase of service credit process. The duties of these positions will also include coordinating with other City departments and participating in individualized meetings with employees to address their overall concerns. </t>
  </si>
  <si>
    <t xml:space="preserve">Addition of two (2.00) Program Coordinators. Positions will support the City and Human Resources Department in the restoration of employees in the San Diego City Employee Retirement System (SDCERS). </t>
  </si>
  <si>
    <t>Addition of 2.00 Program Coordinators to support the Human Resources Department with the transition of employees into the San Diego City Employee Retirement System (SDCERS).</t>
  </si>
  <si>
    <t>100000_1313_5. Addition of 2 Prop B Program Coordinators</t>
  </si>
  <si>
    <t>Non-Standard Hour Personnel FundingFunding allocated according to a zero-based annual review of hourly funding requirements. </t>
  </si>
  <si>
    <t xml:space="preserve">Addition of two (2.00) FTE Program Managers (Senior Human Resources Officers). Positions will act as liaisons to all City Departments, providing guidance and policy advice to the Mayor and Department management on labor and employment issues, such as the meet and confer process with the Recognized Employee Organizations, grievance resolutions, disciplinary actions and appeals, leave provisions, federal and state employment and labor laws, rewards and recognition programs, assisting in employer/employee relation matters, conducting administrative investigations, participating in labor negotiations, providing employee trainings, assist with change management initiatives, represent the City on various City committees, and handling special duties and assignments. </t>
  </si>
  <si>
    <t>Addition of two (2.00) Program Managers (Senior Human Resources Officers) to support all City Departments, providing guidance and policy advice to the Mayor and Department management on labor and employment issues.  </t>
  </si>
  <si>
    <t>Addition of 2.00 Program Managers (Senior Human Resources Officers) to provide guidance and policy advice to the Mayor and Department management on labor and employment issues.  </t>
  </si>
  <si>
    <t>100000_1313_6. Addition of 2 Program Managers (HROs)</t>
  </si>
  <si>
    <t>Addition of one (1.00) FTE Program Coordinator. The position will be responsible for developing a Citywide strategic recruiting strategy for unclassified positions. Working with executive management and department leadership, the position will set and meet hiring goals by filling open positions with talented and qualified candidates. The position will be generally responsible for the full life cycle of the recruiting process. This entails advertising, sourcing and screening candidates, coordinating the interview process, and facilitating offers, while ensuring candidates have a positive experience.</t>
  </si>
  <si>
    <t>Addition of one (1.00) Program Coordinator who will be responsible for developing a Citywide strategic recruiting strategy for unclassified positions and for the full life cycle of the recruiting process. </t>
  </si>
  <si>
    <t>Addition of 1.00 Program Coordinator to develop a Citywide strategic recruiting strategy for unclassified positions and for the full life cycle of the recruiting process.</t>
  </si>
  <si>
    <t>100000_1313_7. Addition of 1.00 Recruitment Program Coordina</t>
  </si>
  <si>
    <t>Addition of one (1.00) Program Coordinator who will be responsible for the Citywide Employee Rewards and Recognition program. </t>
  </si>
  <si>
    <t xml:space="preserve">Addition of $110K in non-personnel expenditures to support ongoing support and maintenance of the COVID-19 tracking system, which monitors and tracks COVID-19 related data for City of San Diego employees. The system is a vital tool in the City’s COVID-19 protection program. </t>
  </si>
  <si>
    <t>Addition of one-time non-personnel expenditures to support the maintenance of the COVID-19 tracking system.</t>
  </si>
  <si>
    <t>100000_1313_9. Addition of NPE for COVID Tracking</t>
  </si>
  <si>
    <t>Addition of 1.00 FTE Associate Engineer for the ADA/Accessibility Team. This position will support a citywide public rights-of-way (PROW) accessibility study (“Self Evaluation”) and remediation plan (“Transition Plan”) required by Federal regulations, including the Americans with Disabilities Act. A recent Caltrans’ review of the City’s accessibility elements identified the need for a PROW Transition Plan; without the plan the City is in jeopardy of losing State and Federal grant funds. This position will utilize SB1186 revenue that is required to be used for 1) Certified Access Specialist (CASp) training or retention or 2) activities and programs that facilitate accessibility compliance.</t>
  </si>
  <si>
    <t>Associate Engineer AddAddition of 1.00 Associate Engineer to support the ADA Compliance and Accessibility Team.</t>
  </si>
  <si>
    <t>Addition of 1.00 Associate Engineer to support the ADA Compliance and Accessibility Team utilizing SB1186 funds. </t>
  </si>
  <si>
    <t>100000_1621_ADA - SB1186</t>
  </si>
  <si>
    <t>Addition of $145K in non-personnel expenditures to restore the professional development allocation by resuming to offer two Management Fellowship Cohorts per fiscal year rather than the current offering of one Management Fellowship Cohort per fiscal year. The allocation will also allow the department to offer additional professional development opportunities for staff in support of department strategic goals of developing and retaining highly talented employees.</t>
  </si>
  <si>
    <t>Addition of $145K in non-personnel expenditures to restore and offer additional professional development opportunities for staff in support of developing and retaining highly talented employees.</t>
  </si>
  <si>
    <t>Addition of non-personnel expenditures to support additional professional development opportunities to help retain highly talented employees.</t>
  </si>
  <si>
    <t>100000_1313_12. Addition of NPE for Consulting Services</t>
  </si>
  <si>
    <t xml:space="preserve">Addition of 1.00 Program Manager, 1.00 Payroll Specialist I,  and 2.00 Assistant Trainer and associated revenue to support the addition of the California for All Grant, which will be reimbursable through the Grant.  </t>
  </si>
  <si>
    <t>Addition of one (1.00) FTE Administrative Aide II (AAII) position along with the reduction of one (1.00) FTE Word Processing Operator (WPO) position. The Administrative Aide II position will assist department leadership in the execution of department administrative duties. The AAII position will replace the WPO position budgeted in the department in FY22 and prior.</t>
  </si>
  <si>
    <t>Addition of one (1.00) FTE Program Coordinator position along with the reduction of one (1.00) FTE Organizational Effectiveness Specialist 3 (OES III) position. The Program Coordinator position will be responsible for coordinating citywide employee learning, development, and performance management programs. The Program Coordinator position will replace the OES III position budgeted in the department in FY22 and prior.</t>
  </si>
  <si>
    <t>Senior Planner AddAddition of 1.00 Senior Planner to support the development of new community parking districts.</t>
  </si>
  <si>
    <t>Addition of non-personnel expenditures in the amount of $19K will fund Computer Maintenance/Contracts (GL513002) associated with the incremental ongoing contract costs for the new Delinquent Accounts system (CSS, IMPACT).</t>
  </si>
  <si>
    <t>Delinquent Accounts CSS IMPACTAddition of non-personnel expenditures to support ongoing contract for the new Delinquent Accounts system.</t>
  </si>
  <si>
    <t>Addition of non-personnel expenditures to support contract services associated with the Delinquent Accounts Program (CSS, IMPACT).</t>
  </si>
  <si>
    <t>100000_1516_Addition of Comp. Maint. Contracts DA</t>
  </si>
  <si>
    <t>Reduction of $2.3M in Transfers to Other Funds as a result of a reduction in Parking Meter Collection revenue due to a loss of 350 parking meter spaces related to the Spaces as Places program and other long-term COVID related impacts affecting parking meter utilization. This form is tied to form 53432.</t>
  </si>
  <si>
    <t>Parking Meter Ops Transfer OutReduction of Transfers to Other Funds as a result of a reduction in Parking Meter Collection revenue.</t>
  </si>
  <si>
    <t>The next scheduled election is November 2022 and advance deposits would be due within the next Fiscal Year (July 1, 2022-June 30,2023). Like in years past, it is difficult to provide an estimate on what those costs will be. We don’t have all the jurisdictions that will be ultimately participating in the election.  The number of participating jurisdictions and number of contests will be known after the 88th day before the respective election.  The actual costs are likely to vary depending on how many jurisdictions participate. There are other variables including:&lt;ul&gt;&lt;ul&gt;&lt;ul&gt;&lt;ul&gt;&lt;li&gt;# of registered voters as of 12/1/2021:  816,005.&lt;/li&gt;&lt;li&gt;The number of voters continues to grow across all jurisdictions and has an impact on the cost. &lt;/li&gt;&lt;li&gt;Conditional voter registration (which allows a voter to register and vote on the same day) available at all polling sites. &lt;/li&gt;&lt;li&gt;Unknown at this time if there will be a new federal mandated language as a result of the 2020 census, which will result in all materials being translated, including the text measure.&lt;/li&gt;&lt;li&gt;The recently passed Vote Centers to increase voter participation and make voting convenient.&lt;/li&gt;&lt;li&gt;Permanent vote-by-mail ballots to all voters (AB 37)&lt;/li&gt;&lt;li&gt;The COVID-19 supply chain impacts in various industries (the ROV has had supply issues with the specific paper used in voter pamphlets in the past – given the current state of supply chain snafus, this may be an issue for upcoming elections).&lt;/li&gt;&lt;/ul&gt;&lt;/ul&gt;&lt;/ul&gt;&lt;/ul&gt; Current request in PBF is an increase of $3,108,067 for a total citywide election budget of $5,395,372. This reflects the following methodology:  Council districts: actual average cost per district of $55,440 in the general election (11/3/20) multiplied by 4 because Districts 2,4,6, &amp;amp; 8 assumed for the general election.  Measure: assumes 8.3 measures (using the average number of measures from the general elections on 11/3/20, 11/6/2018 and 11/8/2016) multiplied by $620,833, which is the average estimate cost provided by the ROV for measures on the November 2022 ballot. Assumes no special elections.</t>
  </si>
  <si>
    <t>Citywide ElectionsAddition of non-personnel expenditures for anticipated citywide general elections for Council districts and city measures.</t>
  </si>
  <si>
    <t>Addition of non-personnel expenditures for anticipated citywide general elections for Council districts and city measures. The total budget would be $5.4 million.</t>
  </si>
  <si>
    <t>100000_9912_Addition of Citywide Elections</t>
  </si>
  <si>
    <t>Design Build Project SupportAddition of 5.0 Civil Engineer positions, associated non-personnel expense, and associated revenue in the Architectural Engineering and Parks Division to support design-build projects.</t>
  </si>
  <si>
    <t>Addition of 1.0 FTE Customer Service Supervisor. The Construction Management and Field Engineering (CMFE) Division of the Engineering and Capital Projects Department's core function is to provide inspection and construction management projects. However, a higher than average volume of community inquiries with the expectation of quicker turnaround on information are pulling staff form their core inspection duties to investigate and provide feedback. In addition, CMFE has been receiving high volumes of Public Records Act requests which also require a large amount of office research which pull staff from their inspection duties. This position would support gathering necessary information by completing the time consuming aspects of each request and allow for timely responses to the community, alleviating existing staff from taking on this responsibility.The addition of this position requires $4,636 in one-time supply purchases, which contributes to general office/cubical set up.</t>
  </si>
  <si>
    <t>Addition of Customer Services SupervisorAddition of 1.0 Customer Service Supervisor and associated non-personnel expenditures in the Construction Management and Field Engineering Division to support the increased volume of community inquires and Public Records Act requests.</t>
  </si>
  <si>
    <t>Addition of 1.0 FTE Assistant Civil Engineer. Within the Construction Management and Field Engineering Division of the Engineering and Capital Projects Department, projects are larger and requiring more than half time inspection. Staff is requiring anywhere from 3/4 time to full time inspection. Resident Engineers can no longer have two active water and wastewater projects and cover effectively. Time for documentation has suffered and constructability reviews are not thorough. There are also larger punch lists requiring extended periods of oversight taking up staff time. This position is needed to increase quality of inspections, decreasing higher percentages of related soft costs.The addition of this position requires $4,636 in one-time supply purchases, which contributes to general office/cubical set up and onboarding of employee.This position is cost recoverable, with the salary and fringe total being reimbursable.</t>
  </si>
  <si>
    <t>Addition of Assistant Civil EngineerAddition of 1.0 Assistant Civil Engineer, associated non-personnel expenditures, and associated revenue in the Construction Management and Field Engineering Division to support larger projects and to increase the quality of inspections.</t>
  </si>
  <si>
    <t>Addition of 1.0 Assistant Civil Engineer, associated non-personnel expenditures, and associated revenue in the Construction Management and Field Engineering Division to support larger projects and to increase the quality of inspections.</t>
  </si>
  <si>
    <t>720057_211213_ Add 1.0 FTE Asst Civil Engineer CMFE</t>
  </si>
  <si>
    <t>Addition of 1.0 FTE Administrative Aide I. The Construction Management and Field Engineering Division of the Engineering and Capital Projects Department's Chesapeake office building location is filled to max capacity. The staff that occupy this location require additional administrative and property management coordination support. If this position is not filled, Chesapeake staff will not be able to support and complete their projects that require sufficient time. Projects can be submitted to claims and interest if the documentation and coordination is not performed in a timely manner. Additionally, on-site support for staff is required to keep the building operational, supplied, and address any building maintenance issues.</t>
  </si>
  <si>
    <t>Construction Management and Field Engineering Division Administrative SupportAddition of 1.0 Administrative Aide 1 in the Construction Management and Field Engineering Division to provide additional administrative and property management support to the staff that occupy the Chesapeake office building location.</t>
  </si>
  <si>
    <t>Addition of 1.0 Administrative Aide 1 in the Construction Management and Field Engineering Division to provide additional administrative and property management support to the staff that occupy the Chesapeake office building location.</t>
  </si>
  <si>
    <t>720057_211213_Add 1.0 FTE Admin Aide I CMFE</t>
  </si>
  <si>
    <t>Addition of Program Coordinator to Support Get It Done ServicesAddition of 1.00 FTE Program Coordinator to support the expansion of Get It Done services for the Parks and Recreation Department.</t>
  </si>
  <si>
    <t>Addition of 1.00 FTE Program Coordinator to support the expansion of Get It Done services for the Parks and Recreation Department.</t>
  </si>
  <si>
    <t>Addition of 1.0 FTE Administrative Aide 1, to assist Architectural Engineering &amp;amp; Parks Division. This position will provide direct support to divisional staff, increase efficiencies of current services, and assist with expansion of departmental needs. The addition of this position requires $4,636 in one-time supply purchases, which contributes to general office/cubical set up and onboarding of employee.</t>
  </si>
  <si>
    <t>Architectural Engineering &amp;amp; Parks Division Administrative SupportAddition of 1.0 Administrative Aide 1 and associated non-personnel expenditures to assist Architectural Engineering &amp;amp; Parks Division to provide direct support to staff, increase efficiencies of current services, and assist with the expanding needs of the department.</t>
  </si>
  <si>
    <t>Addition of 1.0 Administrative Aide 1 and associated non-personnel expenditures to assist Architectural Engineering &amp;amp; Parks Division to provide direct support to staff, increase efficiencies of current services, and assist with the expanding needs of the department.</t>
  </si>
  <si>
    <t>720057_211212_Addition of 1.0 Administrative Aide I AEP</t>
  </si>
  <si>
    <t>Addition of Administrative Aide 1Addition of 1.00 Administrative Aide 1 to support the Equal Opportunity Contracting program.</t>
  </si>
  <si>
    <t>Support for Bonding Assistance ProgramAddition of non-personnel expenditures to support a bonding assistance program to assist small businesses obtain bid, payment, and performance bonds in order to participate in City of San Diego contracts.</t>
  </si>
  <si>
    <t>Addition of Assistant Civil EngineerAddition of 1.0 Assistant Civil Engineer, associated non-personnel expenditures, and associated revenue in the Architectural Engineering and Parks Division to support the need for additional oversight for future storm drain projects. </t>
  </si>
  <si>
    <t>Addition of Customer Services SupervisorAddition of 1.0 Customer Services Supervisor and associated non-personnel expenditures, in the Architectural Engineering &amp;amp; Parks Division to provide support to existing and new operations</t>
  </si>
  <si>
    <t>Addition of 1.00 FTE Assistant Recreation Center Director to increase operating hours from 45 to 60 hours per week, at Park de la Cruz Recreation Center.</t>
  </si>
  <si>
    <t>100000_171413_29. ADD Increased Recreation Center Hours</t>
  </si>
  <si>
    <t>Addition of 1.00 Program Manager position to oversee the Employee Services section. Currently, the Program Manager position is a supplemental position. This request is to convert the supplemental position into a permanent budgeted position.If not funded, the position will remain as a supplemental position and the department will continue absorbing the cost of the unbudgeted position</t>
  </si>
  <si>
    <t>Addition of Program ManagerAddition of 1.00 Program Manager and associated non-personnel expenditures in the Business Operations and Employee Services Division to support existing and new operations.</t>
  </si>
  <si>
    <t>Addition of 1.00 Program Manager and associated non-personnel expenditures in the Business Operations and Employee Services Division to support existing and new operations.</t>
  </si>
  <si>
    <t>720057_211218_ Add 1.0 FTE Program Manager BOES</t>
  </si>
  <si>
    <t>Due to the size of the department, the department managers are struggling to keep pace with HR related issues and the HR Department is also struggling to keep pace in assisting ECP with HR issues.  Having a dedicate Supervising Management Analyst will help bridge the gap between manager, employees, and the HR Department.  A Supervising Management Analyst is need to support the executive management team to ensure fair and consistent enforcement of policies and practices, Investigate employee workplace situations including claims of harassment and employee performance, Interpret and apply Memorandum of Understanding, Civil Service Rules and policies and procedures, and Provide advice and consultation to employees.</t>
  </si>
  <si>
    <t>Employee Resources SupportAddition of 1.0 Supervising Management Analyst, 1.0 Senior Management Analyst, and associated non-personnel expenditures in the Business Operations and Employee Services Division to provide human resource services to the department and help bridge the gap between employees, manager, and the Human Resources Department.</t>
  </si>
  <si>
    <t>Addition of 1.0 Supervising Management Analyst, 1.0 Senior Management Analyst, and associated non-personnel expenditures in the Business Operations and Employee Services Division to provide human resource services to the department and help bridge the gap between employees, manager, and the Human Resources Department.</t>
  </si>
  <si>
    <t>720057_211218_ Add 2.0 FTE Employee Resource BOES</t>
  </si>
  <si>
    <t>Storm Drain Project SupportAddition of 1.0 Associate Civil Engineer, 1.0 Assistant Civil Engineer, associated non-personnel expenditures, and associated revenue in the Construction Management and Field Engineering Division to support the need for additional oversight for future storm drain projects.</t>
  </si>
  <si>
    <t>Addition of 1.0 FTE Administrative Aide 2 and 1.0 FTE Administrative Aide 1. The Program and Project Development Division of the Engineering and Capital Projects Department (E&amp;amp;CP) is needing a full time Administrative Aide II and a full time Administrative Aide I to prepare Standards and Contract documents for a variety of CIP projects. If this position is not funded, E&amp;amp;CP's ability to deliver an increased, future workload will be impacted.  The addition of these positions requires $4,636 per FTE in one-time supply purchases, which contributes to general office/cubical set up and onboarding of employee.</t>
  </si>
  <si>
    <t>Contractual Administrative SupportAddition of 1.0 Administrative Aide II, 1.0 FTE Administrative Aide I, and associated non-personnel expenditures in the Program and Project Development Division to prepare standards and contract documents for a variety of CIP projects.</t>
  </si>
  <si>
    <t>Addition of 1.0 Administrative Aide II, 1.0 FTE Administrative Aide I, and associated non-personnel expenditures in the Program and Project Development Division to prepare standards and contract documents for a variety of CIP projects.</t>
  </si>
  <si>
    <t>720057_211219_Add 1.0 FTE AA2 and 1.0 AA1 PPD</t>
  </si>
  <si>
    <t>Addition of 1.0 FTE Associate Management Analyst, one-time supply expense, in the Business Operations and Employee Services Division of the Engineering and Capital Projects Department to support the need for additional Mayoral action projects.</t>
  </si>
  <si>
    <t>Addition of Associate Management AnalystAddition of 1.0 Associate Management Analyst and associated non-personnel expenditures in the Business Operations and Employee Services Division to support the need for additional mayoral action projects.</t>
  </si>
  <si>
    <t>Addition of 1.0 Associate Management Analyst and associated non-personnel expenditures in the Business Operations and Employee Services Division to support the need for additional mayoral action projects.</t>
  </si>
  <si>
    <t>720057_211218_ Add 1.0 FTE Asc Mgmt Mayoral Action</t>
  </si>
  <si>
    <t>Addition of 3.0 FTE Assistant Civil Engineers. The Program and Project Development Division of the Engineering and Capital Projects Department is needing 3.0 full time Assistant Civil Engineers to prepare Standards and Contract documents for a variety of CIP projects. If these positions are not funded, E&amp;amp;CP's ability to deliver an increased, future workload will be impacted.The addition of these positions require $4,636 per FTE in one-time supply purchases, which contributes to general office/cubical set up and onboarding of employee.The positions are cost recoverable, with the salary and fringe totals being reimbursable.</t>
  </si>
  <si>
    <t>Standards and Contract Preparation SupportAddition of 3.0 Assistant Civil Engineers, associated non-personnel expenditures, and associated revenue in the Program and Project Development Division to prepare standards and contract documents for a variety of CIP projects.</t>
  </si>
  <si>
    <t>Addition of 3.0 Assistant Civil Engineers, associated non-personnel expenditures, and associated revenue in the Program and Project Development Division to prepare standards and contract documents for a variety of CIP projects.</t>
  </si>
  <si>
    <t>720057_211219_Add 3.0 FTEs Assistant Civil Engineer PPD</t>
  </si>
  <si>
    <t>Addition of 1.0 FTE Associate Civil Engineer and 1.0 FTE Assistant Civil Engineer. The Program and Project Development Division of the Engineering and Capital Projects Department (E&amp;amp;CP) is needing these positions to perform QA/QS and Stormwater Compliance Review for a variety of CIP projects. If these positions are not funded, E&amp;amp;CP's ability to deliver increased future work loads will be impacted. The addition of these positions requires $4,636 per FTE in one-time supply purchases, which contributes to general office/cubical set up and onboarding of employees. These positions are cost recoverable, with the salary and fringe totals being reimbursable.</t>
  </si>
  <si>
    <t>Compliance Review SupportAddition of 1.0 Associate Civil Engineer, 1.0 Assistant Civil Engineer, associated non-personnel expenditures, and associated revenue in the Program and Project Development Division to perform QA/QS and storm water compliance review for a variety of CIP projects.</t>
  </si>
  <si>
    <t>Addition of 1.0 Associate Civil Engineer, 1.0 Assistant Civil Engineer, associated non-personnel expenditures, and associated revenue in the Program and Project Development Division to perform QA/QS and storm water compliance review for a variety of CIP projects.</t>
  </si>
  <si>
    <t>720057_211219_Add 2.0 FTEs QAQC Stormwater Team PPD</t>
  </si>
  <si>
    <t>Addition of Associate PlannerAddition of 1.0 Associate Planner and associated non-personnel expenditures in the Program and Project Development Division to analyze permitting and environmental requirements, obtain permits and environmental clearance, oversee consultant tasks, perform QA/QC of technical documents, and ensure compliance with permit and environmental requirements during construction. </t>
  </si>
  <si>
    <t>Addition of 1.0 FTE Project Assistant. The Program and Project Development Division of the Engineering and Capital Projects Department is needing a full time Project Assistant to assist with the CIP project intake process, review project intake packages for completeness, review GIS locations, create location maps, and prepare documents for project approvals through the CIPRAC - Project Controls Committee. If this position is not funded, there will be less efficient project intake, including longer lead times to create and setup CIP projects.The addition of this position requires $4,636 in one-time supply purchases, which contributes to general office/cubical set up and onboarding of employee.</t>
  </si>
  <si>
    <t>Addition of Project AssistantAddition of 1.0 Project Assistant and associated non-personnel expenditures in the Program and Project Development Division to assist with the CIP project intake process, review project intake packages for completeness, review GIS locations, create location maps, and prepare documents for project approvals through the CIPRAC - Project Controls Committee.</t>
  </si>
  <si>
    <t>Addition of 1.0 Project Assistant and associated non-personnel expenditures in the Program and Project Development Division to assist with the CIP project intake process, review project intake packages for completeness, review GIS locations, create location maps, and prepare documents for project approvals through the CIPRAC - Project Controls Committee.</t>
  </si>
  <si>
    <t>720057_211219_Add 1.0 FTE Project Assistant PPD</t>
  </si>
  <si>
    <t>Addition of Training SupervisorAddition of 1.0 Training Supervisor and associated non-personnel expenditures in the Business Operations and Employee Services Division to assist in developing a comprehensive training program for the department. </t>
  </si>
  <si>
    <t>Addition of 1.0 FTE Payroll Specialist II, one-time supply expense, in the Business Operations and Employee Services Division of the Engineering and Capital Projects Department. As the Capital Improvement Projects continue to grow and the department adds more staff to keep pace, an additional payroll specialist is need to support the department.  The addition of this position requires $4,636 in one-time supply purchases, which contributes to general office/cubical set up and onboarding of employee.</t>
  </si>
  <si>
    <t>Addition of Payroll Specialist IIAddition of 1.0 Payroll Specialist II and associated non-personnel expenditures in the Business Operations and Employee Services Division to provide payroll support to the growing department.</t>
  </si>
  <si>
    <t>Addition of 1.0 Payroll Specialist II and associated non-personnel expenditures in the Business Operations and Employee Services Division to provide payroll support to the growing department.</t>
  </si>
  <si>
    <t>720057_211218_ Add 1.0 FTE Payroll Specialist 2 BOES</t>
  </si>
  <si>
    <t>Addition of 1.0 FTE Assistant Civil Engineer. The Program and Project Development Division of the Engineering and Capital Projects Department is needing a full time Assistant Civil Engineer to prepare preliminary engineering packages for transportation projects to support the Department's new role in managing resurfacing projects. If this position is not funded, preliminary engineering services for transportation-related CIP projects will be delayed.  The addition of this position requires $4,636 in one-time supply purchases, which contributes to general office/cubical set up and onboarding of employee.  This position is cost recoverable, with the salary and fringe total being reimbursable.</t>
  </si>
  <si>
    <t>Addition of Assistant Civil EngineerAddition of 1.0 Assistant Civil Engineer, associated non-personnel expenditures, and associated revenue in the Program and Project Development Division to support the Department's new role in managing resurfacing projects.</t>
  </si>
  <si>
    <t>Addition of 1.0 Assistant Civil Engineer, associated non-personnel expenditures, and associated revenue in the Program and Project Development Division to support the Department's new role in managing resurfacing projects.</t>
  </si>
  <si>
    <t>720057_211219_Add 1.0 FTE Assistant Civil Engineer PPD (4)</t>
  </si>
  <si>
    <t>Addition of 1.0 FTE Administrative Aide 2, one-time supply expense, in the Business Operations and Employee Services Division of the Engineering and Capital Projects Department to assist with Personnel Administration Services which include the processing of PC-1's, Re-classifications, Organizational and Management Forms, and all other personnel related forms and process related to employment movement.The addition of this position requires $4,636 in one-time supply purchases, which contributes to general office/cubical set up and onboarding of employee.</t>
  </si>
  <si>
    <t>Addition of Administrative Aide 2Addition of 1.0 Administrative Aide 2 and associated non-personnel expenditures in the Business Operations and Employee Services Division to assist with Personnel Administration Services.</t>
  </si>
  <si>
    <t>Addition of 1.0 Administrative Aide 2 and associated non-personnel expenditures in the Business Operations and Employee Services Division to assist with Personnel Administration Services.</t>
  </si>
  <si>
    <t>720057_211218_ Add 1.0 FTE Admin Aide 2 BOES</t>
  </si>
  <si>
    <t>Addition to Animal Services ContractAddition of non-personnel expenditures to support the Animal Services Program.</t>
  </si>
  <si>
    <t>Support for Technical Assistance ProgramAddition of non-personnel expenditures to implement a technical assistance program to help provide equitable access to resources and support related to contracting.</t>
  </si>
  <si>
    <t>Addition of 1.0 FTE Administrative Aide 1, to assist the Program and Project Development Division within the Engineering and Capital Projects Department. This position will provide direct support to divisional staff, increase efficiencies of current services, and assist with expansion of departmental needs. The addition of this position requires $4,636 in one-time supply purchases, which contributes to general office/cubical set up and onboarding of employee.</t>
  </si>
  <si>
    <t>Program and Project Development Division Administrative SupportAddition of 1.0 Administrative Aide 1 and associated non-personnel expenditures in the Program and Project Development Division to provide direct support to divisional staff, increase efficiencies of current services, and assist with expansion of departmental needs. </t>
  </si>
  <si>
    <t>Addition of 1.0 Administrative Aide 1 and associated non-personnel expenditures in the Program and Project Development Division to provide direct support to divisional staff, increase efficiencies of current services, and assist with expansion of departmental needs. </t>
  </si>
  <si>
    <t>720057_211219_Add 1.0 FTE Administrative Aide I (2) PPD</t>
  </si>
  <si>
    <t>Addition of 1.0 FTE Administrative Aide 1, to assist the Construction Field Engineering Support Division within the Engineering and Capital Projects Department. This position will provide direct support to divisional staff, increase efficiencies of current services, and assist with expansion of departmental needs. The addition of this position requires $4,636 in one-time supply purchases, which contributes to general office/cubical set up and onboarding of employee.</t>
  </si>
  <si>
    <t>Construction Field Engineering Support Division Administrative SupportAddition of 1.0 Administrative Aide 1 and associated non-personnel expenditures in the Construction Field Engineering Support Division to support divisional staff, increase efficiencies of current services, and assist with expansion of departmental needs.</t>
  </si>
  <si>
    <t>Addition of 1.0 Administrative Aide 1 and associated non-personnel expenditures in the Construction Field Engineering Support Division to support divisional staff, increase efficiencies of current services, and assist with expansion of departmental needs.</t>
  </si>
  <si>
    <t>720057_211219_Add 1.0 FTE Administrative Aide I CFES</t>
  </si>
  <si>
    <t>Addition of 1.00 Finance Analyst 3 and 1.00 Finance Analyst 2 to support the City's Governmental Accounting Standards Board (GASB) Statement No. 87 reporting requirements.</t>
  </si>
  <si>
    <t>Addition of 1.0 FTE Senior Civil Engineer, one-time supply expense, and associated revenue of the position in the Program and Project Development Division to support new and existing services. The addition of this position requires $4,636 in one-time supply purchases, which contributes to general office/cubical set up and onboarding of employee. This position is cost recoverable, with the salary and fringe total being reimbursable.</t>
  </si>
  <si>
    <t>Addition of Senior Civil EngineerAddition of 1.0 Senior Civil Engineer, associated non-personnel expenditures, and associated revenue in the Program and Project Development Division to support new and existing services.</t>
  </si>
  <si>
    <t>Addition of 1.0 Senior Civil Engineer, associated non-personnel expenditures, and associated revenue in the Program and Project Development Division to support new and existing services.</t>
  </si>
  <si>
    <t>720057_211219_Add 1.0 FTE Senior Civil Engineer PPD</t>
  </si>
  <si>
    <t>Addition of Supervising Management AnalystAddition of 1.0 Supervising Management Analyst and associated non-personnel expenditures in the Business Operations and Employee Services Division to convert the currently filled supplemental position to a permanent, budgeted position.</t>
  </si>
  <si>
    <t>Addition of 1.0 Information Systems Analyst 3, one-time supply expense, in the Business Operations and Employee Services Division of the Engineering and Capital Projects Department to assist with day-to-day IT end user support. The need for more IT support will increase as the department adds more staff to keep pace with the growing Capital Improvement Projects.The addition of this position requires $4,636 in one-time supply purchases, which contributes to general office/cubical set up and on boarding of employee.</t>
  </si>
  <si>
    <t>Addition of Information Systems Analyst 3Addition of 1.0 Information Systems Analyst 3, and associated non-personnel expenditures in the Business Operations and Employee Services Division to assist with the increase in day-to-day IT end user support.</t>
  </si>
  <si>
    <t>Addition of 1.0 Information Systems Analyst 3, and associated non-personnel expenditures in the Business Operations and Employee Services Division to assist with the increase in day-to-day IT end user support.</t>
  </si>
  <si>
    <t>720057_211218_ Add 1.0 ISA 3 SharePoint BOES</t>
  </si>
  <si>
    <t>Addition of 1.0 FTE Associate Management Analyst. The Project Management Division of the Engineering and Capital Projects Department is needing a full time Associate Management Analyst to provide budgetary and administrative support for new incoming projects in the preliminary planning stage and support to the Project Control Committee. Due to the increase in CIP, it is anticipated that there will be a significant increase in new projects, which will require additional staff to manage. If not funded, the current staff will not be able to keep up with the work load and there could be a delay in new projects being created.The addition of this position requires $4,636 in one-time supply purchases, which contributes to general office/cubical set up and onboarding of employee.</t>
  </si>
  <si>
    <t>Addition of Associate Management AnalystAddition of 1.0 Associate Management Analyst and associated non-personnel expenditures in the Project Management Division to provide budgetary and administrative support for new incoming projects in the preliminary planning stage and to support to the Project Control Committee.</t>
  </si>
  <si>
    <t>Addition of 1.0 Associate Management Analyst and associated non-personnel expenditures in the Project Management Division to provide budgetary and administrative support for new incoming projects in the preliminary planning stage and to support to the Project Control Committee.</t>
  </si>
  <si>
    <t>720057_211218_Add 1.0 FTE Assoc Mgmt Analyst Project Mgmt</t>
  </si>
  <si>
    <t>Addition of Deputy DirectorAddition of 1.0 Deputy Director and associated non-personnel expenditures in the Project Management Office Division to manage the scheduling, cash flow, and budget of the capital improvement program.</t>
  </si>
  <si>
    <t>Addition of 1.0 Principal Engineering Aide, one-time supply expense, in the Business Operations and Employee Services Division of the Engineering and Capital Projects Department to assist with end user support on all Computer-aided drafting and design (CADD) related applications, to ensure CADD standards are adhered to and incorporated into the CADD applications, and coordinate trainings for end users on the various CADD applications. The addition of this position requires $4,636 in one-time supply purchases, which contributes to general office/cubical set up and onboarding of employee.</t>
  </si>
  <si>
    <t>Addition of Principal Engineering AideAddition of 1.0 Principal Engineering Aide and associated non-personnel expenditures in the Business Operations and Employee Services Division to assist with end-user support on all Computer-Aided Drafting and Design (CADD) related applications.</t>
  </si>
  <si>
    <t>Addition of 1.0 Principal Engineering Aide and associated non-personnel expenditures in the Business Operations and Employee Services Division to assist with end-user support on all Computer-Aided Drafting and Design (CADD) related applications.</t>
  </si>
  <si>
    <t>720057_211218_Add 1.0 FTE Princ Eng Aide BOES</t>
  </si>
  <si>
    <t>Addition of 1.0 FTE Assistant Director. The Project Management Office and Business Operations and Employee Services Divisions of the Engineering and Capital Projects Department are needing a full time Assistant Director to oversee the Financial and Operations branch. The addition of this position requires $4,636 in one-time supply purchases, which contributes to general office/cubical set up and onboarding of employee.</t>
  </si>
  <si>
    <t>Addition of Assistant DirectorAddition of 1.0 Assistant Director and associated non-personnel expenditures in Financial and Operations Branch to oversee the Project Management Office and Business Operations and Employee Services Divisions.</t>
  </si>
  <si>
    <t>Addition of 1.0 FTE Associate Management Analyst. The Project Management Office Division of the Engineering and Capital Projects Department is needing a full time Associate Management Analyst to provide financial and administrative support to water and wastewater projects. If this position is not funded, the water and wastewater CIP budget section will not be able to provide full support. Project creation, budget transfers, and other accounting may be delayed.The addition of this position requires $4,636 in one-time supply purchases, which contributes to general office/cubical set up and onboarding of employee.</t>
  </si>
  <si>
    <t>Addition of Associate Management AnalystAddition of 1.0 Associate Management Analyst and associated non-personnel expenditures in the Project Management Office Division to provide financial and administrative support to water and wastewater projects.</t>
  </si>
  <si>
    <t>Addition of 1.0 Associate Management Analyst and associated non-personnel expenditures in the Project Management Office Division to provide financial and administrative support to water and wastewater projects.</t>
  </si>
  <si>
    <t>Grant Section SupportAddition of 2.0 Senior Management Analyst, 1.0 Associate Management Analyst, and associated non-personnel expenditures in the Business Operations and Employee Services Division to support the new grants section.</t>
  </si>
  <si>
    <t>Addition of 2.0 Senior Management Analyst, 1.0 Associate Management Analyst, and associated non-personnel expenditures in the Business Operations and Employee Services Division to support the new grants section.</t>
  </si>
  <si>
    <t>Addition of 1.0 FTE Project Assistant. The Project Management Office Division of the Engineering and Capital Projects Department is needing a full time Project Assistant to perform CIP analysis and strategic forecasting. This will allow the Project Officers the ability to focus on high level tasking and optimize CIP scheduling. The Project Assistant will spend disproportionate time working on lower-level tasking, reducing the efficiency of the section and impeding efforts to optimize CIP program scheduling and prioritization. The addition of this position requires $4,636 in one-time supply purchases, which contributes to general office/cubical set up and onboarding of employee.</t>
  </si>
  <si>
    <t>Addition of Project AssistantAddition of 1.0 Project Assistant and associated non-personnel expenditures in the Project Management Office Division to perform CIP analysis and strategic forecasting.</t>
  </si>
  <si>
    <t>Addition of 1.0 Project Assistant and associated non-personnel expenditures in the Project Management Office Division to perform CIP analysis and strategic forecasting.</t>
  </si>
  <si>
    <t>720057_211218_Add 1.0 FTE Project Assistant Project Mgmt</t>
  </si>
  <si>
    <t>Addition of Geographic Systems Analyst 3Addition of 1.0 Geographic Information Systems Analyst 3 and associated non-personnel expenditures in the Project Management Office Division to provide support to the GIS section.</t>
  </si>
  <si>
    <t>Addition of 1.0 FTE Customer Service Supervisor. The Transportation and Utility Engineering Division of the Engineering and Capital Projects (E&amp;amp;CP) Department is needing a full time Customer Service Supervisor to assist and support E&amp;amp;CP and its engineers in responding to constituent inquiries about capital projects and project development in their communities. Additionally, they are needed to assist in the preparation and compilation of project information in order to provide information to customers who are interested in the Capital Improvement Program.The addition of this position requires $4,636 in one-time supply purchases, which contributes to general office/cubical set up and onboarding of employee.</t>
  </si>
  <si>
    <t>Addition of Customer Services SupervisorAddition of 1.0 Customer Service Supervisor and associated non-personnel expenditures in the Transportation and Utility Engineering Division to support the department in responding to constituent inquiries about capital projects and project development in their communities.</t>
  </si>
  <si>
    <t>Addition of 1.0 Customer Service Supervisor and associated non-personnel expenditures in the Transportation and Utility Engineering Division to support the department in responding to constituent inquiries about capital projects and project development in their communities.</t>
  </si>
  <si>
    <t>720057_211215_Add 1.0 FTE Customer Service Supervisor TUE</t>
  </si>
  <si>
    <t>Addition of 2.0 FTE Assistant Civil Engineers. Due to the increasing work load of the Transportation and Utility Engineering Division of the Engineering and Capital Projects Department, 2.0 full time Assistant Civil Engineers are needed to provide design support of curb ramps, traffic control, and street lights for the Utilities Undergrounding program now that those projects are being reactivated. If these positions are not funded, work will need to be picked up by existing staff, impacting the delivery of other programs.The addition of these positions requires $4,636 per FTE in one-time supply purchases, which contributes to general office/cubical set up and onboarding of employee.These positions are cost recoverable, with the salary and fringe total being reimbursable.</t>
  </si>
  <si>
    <t>Utilities Undergrounding Signal and Streetlight SupportAddition of 2.0 Assistant Civil Engineers, associated non-personnel expenditures, and associated revenue in the Transportation and Utility Engineering Division to provide design support of curb ramps, traffic control, and street lights for the Utilities Undergrounding program.</t>
  </si>
  <si>
    <t>Addition of 2.0 Assistant Civil Engineers, associated non-personnel expenditures, and associated revenue in the Transportation and Utility Engineering Division to provide design support of curb ramps, traffic control, and street lights for the Utilities Undergrounding program.</t>
  </si>
  <si>
    <t>720057_211215_Add 2.0 FTEs Signal and Streetlight Team TUE</t>
  </si>
  <si>
    <t>Addition of Deputy DirectorAddition of 1.0 Deputy Director and associated non-personnel expenditures in the Construction Field Engineering Support Division to serve as the City Land Surveyor and to support this new division.</t>
  </si>
  <si>
    <t>Addition of 1.0 FTE Administrative Aide 1. The Transportation and Utility Engineering Division of the Engineering and Capital Projects (E&amp;amp;CP) Department is needing a full time Administrative Aide 1 to support the Deputy Director and Assistant Deputy Director with administrative related work. If this position is not funded, it will potentially impact E&amp;amp;CP's efficiency levels, lead to an increase in administrative work load for the Division sections, and deadlines will potentially be missed.The addition of this position requires $4,636 in one-time supply purchases, which contributes to general office/cubical set up and onboarding of employee.</t>
  </si>
  <si>
    <t>Transportation and Utility Engineering Division Administrative SupportAddition of 1.0 Administrative Aide 1 and associated non-personnel expenditures in the Transportation and Utility Engineering Division to provide administrative support to the division's Deputy Director and Assistant Deputy Director.</t>
  </si>
  <si>
    <t>Addition of 1.0 Administrative Aide 1 and associated non-personnel expenditures in the Transportation and Utility Engineering Division to provide administrative support to the division's Deputy Director and Assistant Deputy Director.</t>
  </si>
  <si>
    <t>720057_211215_Add 1.0 FTE Admin Aide I TUE</t>
  </si>
  <si>
    <t>Addition of 3.0 Senior Survey Aides and one-time supply expense, in the Construction Field Engineering Support Division of the Engineering and Capital Projects Department to support the new construction support division. The Senior Survey Aides will support new and existing demands for survey work of Capital Improvement Project planning. The addition of these positions requires $4,636 per FTE in one-time supply purchases, which contributes to general office/cubical set up and onboarding of employee.</t>
  </si>
  <si>
    <t>Survey SupportAddition of 3.0 Senior Survey Aides and associated non-personnel expenditures in the Construction Field Engineering Support Division to provide surveying support to the growing capital improvement program.</t>
  </si>
  <si>
    <t>Addition of 3.0 Senior Survey Aides and associated non-personnel expenditures in the Construction Field Engineering Support Division to provide surveying support to the growing capital improvement program.</t>
  </si>
  <si>
    <t>720057_211219_Add 3.0 Senior Survey Aides CFES</t>
  </si>
  <si>
    <t>Addition of 1.0 Land Surveying Assistant, 1.0 Principal Survey Aide, and one-time supply expense, in the Construction Field Engineering Support Division of the Engineering and Capital Projects Department to support the new construction support division. These positions will assist with existing and new expected demands for survey work in support of Capital Improvement Projects. The addition of these positions require $4,636 per FTE in one-time supply purchases, which contributes to general office/cubical set up and onboarding of employee.</t>
  </si>
  <si>
    <t>Survey SupportAddition of 1.0 Land Surveying Assistant, 1.0 Principal Survey Aide, and associated non-personnel expenditures in the Construction Field Engineering Support Division to provide surveying support to the growing capital improvement program.</t>
  </si>
  <si>
    <t>Addition of 1.0 Land Surveying Assistant, 1.0 Principal Survey Aide, and associated non-personnel expenditures in the Construction Field Engineering Support Division to provide surveying support to the growing capital improvement program.</t>
  </si>
  <si>
    <t>720057_211219_Add 1.0 Land Survey 1.0 Prin Survey Aide CFES</t>
  </si>
  <si>
    <t>Addition of 1.0 Associate Traffic Engineer and one-time supply expense, in the Construction Field Engineering Support Division of the Engineering and Capital Projects Department to support the new construction support division. Associate Traffic Engineer will support Pure Water Programs. Pure water projects will be primarily working at night, requiring staff to be available for constant coverage. The addition of this position requires $4,636 in one-time supply purchases, which contributes to general office/cubical set up and on boarding of employee.</t>
  </si>
  <si>
    <t>Addition of Associate Traffic EngineerAddition of 1.0 Associate Traffic Engineer and associated non-personnel expenditures in the Construction Field Engineering Support Division to provide support to the Pure Water Program.</t>
  </si>
  <si>
    <t>Addition of 1.0 Associate Traffic Engineer and associated non-personnel expenditures in the Construction Field Engineering Support Division to provide support to the Pure Water Program.</t>
  </si>
  <si>
    <t>720057_211219_ Add 1.0 FTE Asc. Traf. Eng. CFES</t>
  </si>
  <si>
    <t>Addition of 1.0 Associate Civil Engineer and one-time supply expense, in the Construction Field Engineering Support Division of the Engineering and Capital Projects Department to support the new construction support division. Associate Civil Engineer will support new and existing demands for survey work of Capital Improvement Project planning. The addition of this position requires $4,636 in one-time supply purchases, which contributes to general office/cubical set up and onboarding of employee.</t>
  </si>
  <si>
    <t>Addition of Associate Civil EngineerAddition of 1.0 Associate Civil Engineer and associated non-personnel expenditures in the Construction Field Engineering Support Division to provide surveying support to the growing capital improvement program.</t>
  </si>
  <si>
    <t>Addition of 1.0 Associate Civil Engineer and associated non-personnel expenditures in the Construction Field Engineering Support Division to provide surveying support to the growing capital improvement program.</t>
  </si>
  <si>
    <t>720057_211219_ Add 1.0 FTE Asc. Eng. Civil ADA CFES</t>
  </si>
  <si>
    <t>Addition of 5.0 FTE (1) Associate Engineer (1) Assistant Engineer Civil (3) Principal Engineering Aide, one-time supply expense, and on-going revenue due to reimbursability of the position in the Construction Field Engineering Support Division of the Engineering and Capital Projects Department to support the  Quality Assurance in the City ROW for permit projects. The addition of this position requires $23,180 in one-time supply purchases, which contributes to general office/cubical set up and onboarding of employee.This positions are cost recoverable, with the salary and fringe total being reimbursable.</t>
  </si>
  <si>
    <t>Material Test Lab SupportAddition of 1.0 Associate Civil Engineer, 1.0 Assistant Civil Engineer, 3.0 Principal Engineering Aide, associated non-personnel expenditures, and associated revenue in the Construction Field Engineering Support Division to support the quality assurance for permit projects in the City's Right of Way.</t>
  </si>
  <si>
    <t>Addition of 1.0 Associate Civil Engineer, 1.0 Assistant Civil Engineer, 3.0 Principal Engineering Aide, associated non-personnel expenditures, and associated revenue in the Construction Field Engineering Support Division to support the quality assurance for permit projects in the City's Right of Way.</t>
  </si>
  <si>
    <t>720057_211219_ Add 5.0 FTE Materials Test Lab CFES</t>
  </si>
  <si>
    <t>Addition of 3.0 (1) Assistant Civil Engineer, (2) Principal Engineering Aide, and one-time supply expense, in the Construction Field Engineering Support Division of the Engineering and Capital Projects Department to support the new construction support division. Assistant Civil Engineer and Principal Aide will support new and existing demands sampling and testing for Capital Improvement Projects. The addition of this position requires 13,908 in one-time supply purchases, which contributes to general office/cubical set up and onboarding of employee.</t>
  </si>
  <si>
    <t>Material Test Lab SupportAddition of 1.0 Assistant Civil Engineer, 2.0 Principal Engineering Aides, and associated non-personnel expenditures in the Construction Field Engineering Support Division to provide materials testing support for the growing capital improvement program.</t>
  </si>
  <si>
    <t>Addition of 1.0 Assistant Civil Engineer, 2.0 Principal Engineering Aides, and associated non-personnel expenditures in the Construction Field Engineering Support Division to provide materials testing support for the growing capital improvement program.</t>
  </si>
  <si>
    <t>720057_211219_ Add 3.0 FTE Test Lab CFES (1)</t>
  </si>
  <si>
    <t>Addition of 4.0 (1) Associate Civil Engineer, (2) Assistant Engineering Aide (1) Principal Engineering Aide , and one-time supply expense, in the Construction Field Engineering Support Division of the Engineering and Capital Projects Department to support the new construction support division. Associate Civil Engineer and Assistant Engineering Aide along with Principal Aide will support new and existing demands sampling and testing for Capital Improvement Projects. The addition of this position requires 18,544 and one-time supply purchases.</t>
  </si>
  <si>
    <t>Material Test Lab SupportAddition of 1.0 Associate Civil Engineer, 2.0 Assistant Engineering Aide, 1.0 Principal Engineering Aide, and associated non-personnel expenditures in the Construction Field Engineering Support Division to provide materials testing support for the growing capital improvement program. </t>
  </si>
  <si>
    <t>Addition of 1.0 Associate Civil Engineer, 2.0 Assistant Engineering Aide, 1.0 Principal Engineering Aide, and associated non-personnel expenditures in the Construction Field Engineering Support Division to provide materials testing support for the growing capital improvement program. </t>
  </si>
  <si>
    <t>720057_211219_ Add 4.0 FTE Test Lab CFES (2)</t>
  </si>
  <si>
    <t>Addition of 16.0 FTE (1) Deputy Director, (1) Associate Management Analyst, (2) Administrative Aide II, (2) Administrative Aide I, (1) Senior Electrical Engineer, (3) Associate Civil Engineer, (4) Assistant Civil Engineer, (2) Assistant Electrical Engineer and associated non-personnel expenditures to support the administration of the new private development permits division. The Engineering and Capital Projects Department is currently handling the permits and construction program, however in FY 2023, DSD may be taking back this program.  Currently, executive management is in discussions for this transfer. The addition of this position requires $74,176 in one-time supply purchases, which contributes to general office/cubical set up and onboarding of employee.</t>
  </si>
  <si>
    <t>Private Development Permit SupportAddition of 16.0 positions and associated non-personnel expenditures to support the administration of the new private development permits division. </t>
  </si>
  <si>
    <t>Addition of 16.0 positions and associated non-personnel expenditures to support the administration of the new private development permits division. </t>
  </si>
  <si>
    <t>720057_211213_ Add 16.0 FTE Permits DSD</t>
  </si>
  <si>
    <t>Strategic Capital Projects SupportAddition of 11.0 positions, associated non-personnel expenditures, and associated revenue in the new Strategic Capital Projects Department to support the Pure Water program, general project development, and support services.</t>
  </si>
  <si>
    <t>Addition of one-time, non-personnel expenditures in the amount of $173,500 for the Construction Field Engineering Support Division's Materials/Test Lab within the Engineering and Capital Projects Department. This request is required to replace materials and test lab equipment that has reached its useful life. If this request is not funded, the Materials/Test Lab staff will not have equipment to properly conduct their testing responsibilities.</t>
  </si>
  <si>
    <t>Material/Test Lab Equipment ReplacementsAddition of one-time non-personnel expenditures associated with replacing materials and test lab equipment that has reached its useful life.</t>
  </si>
  <si>
    <t>Addition of one-time non-personnel expenditures associated with replacing materials and test lab equipment that has reached its useful life.</t>
  </si>
  <si>
    <t>720057_211218_Addition of NPE for Test Lab Equipment</t>
  </si>
  <si>
    <t>Addition of one-time, non-personnel expenditures in the amount of $77,741 for 1.0 Ford F-150 and 1.0 Ford Ranger truck for survey crews to access job sites located in tough terrain.</t>
  </si>
  <si>
    <t>Survey VehiclesAddition of one-time, non-personnel expenditures in the amount of $77,741 for 1.0 Ford F-150 and 1.0 Ford Ranger truck for survey crews to access job sites located in tough terrain.</t>
  </si>
  <si>
    <t>720057_211218_Addition of NPE for 2.0 Ford Vehicles</t>
  </si>
  <si>
    <t>Addition of one-time non-personnel expenditures in the amount of $30,000 to complete the Survey Information Management System (SIMS) redesign for the Construction Field Engineering Support Division within the Engineering and Capital Projects Department. Additional funding is needed to complete upgrades to the tracking system used by the Survey section to forecast its deliverables to the design team. The software will provide precision and accountability to the design teams and allow designs to have a more static workflow. This will allow us to benchmark Preliminary, Construction and Monument perpetuation more accurately. Failure to fund the remaining work would prevent completion of the project.</t>
  </si>
  <si>
    <t>Survey Information Management System UpgradesAddition of one-time non-personnel expenditures to complete the Survey Information Management System (SIMS) upgrades.</t>
  </si>
  <si>
    <t>Addition of one-time, non-personnel expenditures in the amount of $30,000 to complete the Survey Information Management System (SIMS) redesign, which will allow for upgrades to the tracking system used by the Survey section to forecast its deliverables to the design team.</t>
  </si>
  <si>
    <t>720057_211218_Addition of NPE for SIMS Redesign</t>
  </si>
  <si>
    <t>Addition of one-time non-personnel expenditures in the amount of $54,600 for 130 Blue Beam Licenses for the Construction Management Field Engineering (CMFE) Division of the Engineering and Capital Projects Department. CMFE has been piloting Blue Beam and they are ready to transition to the plan review and communication stage with the design counterparts. To do so, licenses are needed for staff. If this request is not funded, CMFE will not be able to transition to the use of Blue Beam, which allows for the movement away from a paper product and other such inefficiencies.</t>
  </si>
  <si>
    <t>Information Technology Software LicensesAddition of one-time, non-personnel expenditures to acquire for 130 Blue Beam Licenses that will assist in expediting plan reviews.</t>
  </si>
  <si>
    <t>Addition of one-time, non-personnel expenditures in the amount of $54,600 for 130 Blue Beam Licenses, which allow for movement away from dependence on paper products and other such inefficiencies. </t>
  </si>
  <si>
    <t>720057_211218_Addition of NPE for Blue Beam Licenses</t>
  </si>
  <si>
    <t>Addition of one-time, non-personnel expenditures in the amount of $60,000 for VPM upgrades for the Construction Management and Field Engineering Division within the Engineering and Capital Projects (E&amp;amp;CP) Department. Funds for VPM upgrades are needed to continue developing the software to meet changes in processes, new regulations, or creating further efficiencies. If this request is not funded, over time VPM can become obsolete by not keeping up with the changes we need to be the most efficient and compliant with new regulations.</t>
  </si>
  <si>
    <t>Information Technology Software UpgradeAddition of one-time non-personnel expenditures for Virtual Project Management software upgrades to increase efficiencies relate to field inspections.</t>
  </si>
  <si>
    <t>Addition of one-time non-personnel expenditures in the amount of $60,000 for VPM updates to ensure that the E&amp;amp;CP Department is keeping up with the changes we need to be the most efficient and compliant with new regulations.</t>
  </si>
  <si>
    <t>720057_211218_Addition of NPE for VPM Upgrades</t>
  </si>
  <si>
    <t>Information Technology EquipmentAddition of one-time non-personnel expenditures to purchase larger monitors to assist engineering staff with plan reviews related to developer permits and CIP projects.</t>
  </si>
  <si>
    <t>Addition of one-time non-personnel expenditures in the amount of $60,000 for sixty (60) IPADs for District Engineers within the Construction Management and Field Engineering Division of the Engineering and Capital Projects Department. The Development Services Department has transitioned to the Accela project tracking system. In order to access the software to take advantage of the inspection module allowing for viewing of uploaded notes and pictures, compatible platforms are required. If the IPADs are not funded, staff will not be able to enter updates into necessary fields due to the challenges of navigating the parent software to find the location for comments. We will experience less compliance in uploading data to provide detail of our inspections.</t>
  </si>
  <si>
    <t>Information Technology EquipmentAddition of one-time non-personnel expenditures to purchase IPADs for District Engineers to ensure that appropriate access to the Accela system is available via compatible platforms, enabling staff to enter updates without running into challenges.</t>
  </si>
  <si>
    <t>Addition of one-time non-personnel expenditures in the amount of $60,000 for sixty (60) IPADs for District Engineers to ensure that appropriate access to the Accela system is available via compatible platforms, enabling staff to enter updates without running into challenges.</t>
  </si>
  <si>
    <t>720057_211218_Addition of NPE for IPADs</t>
  </si>
  <si>
    <t>Addition of one-time non-personnel expenditures in the amount of $30,000 for one (1) new plotter for the Construction Management and Field Engineering (CMFE) Division within the Engineering and Capital Projects Department. As the Development Services Department (DSD) moves to uploading all permits electronically, staff will need the ability to print out documents for additional annotations or delivery to other departments. If this request is not funded, CMFE will need to borrow the Surveyor's plotter, which may impact the production of DSD's work.</t>
  </si>
  <si>
    <t>Information Technology EquipmentAddition of one-time non-personnel expenditures for one new plotter to support the right-of-way permit inspection program.</t>
  </si>
  <si>
    <t>Addition of one-time non-personnel expenditures in the amount of $30,000 for one (1) new plotter to ensure that staff have the ability to print out documents for additional annotations or delivery to other departments.</t>
  </si>
  <si>
    <t>720057_211218_Addition of NPE for Plotter</t>
  </si>
  <si>
    <t>Addition of on-going non-personnel expenditures in the amount of $20,000 for Corelogic - Realquest annual services for the Engineering and Capital Projects (E&amp;amp;CP) Department. The E&amp;amp;CP department requires property detail information, street maps, and custom searches for projects to avoid project conflicts. If this request is not approved, the CIP program will be negatively affected as engineers will not be able to be acquire Property Detail Information, Street Map Reports, Transaction History and Custom Searches for projects that fall in areas of Group Jobs and other CIP projects.</t>
  </si>
  <si>
    <t>Information Technology SoftwareAddition of on-going non-personnel expenditures for Corelogic - Realquest annual services to ensure that staff have appropriate access to property detail information, street maps, and custom searches for projects to avoid project conflicts.</t>
  </si>
  <si>
    <t>Addition of on-going non-personnel expenditures in the amount of $20,000 for Corelogic - Realquest annual services to ensure that staff have appropriate access to property detail information, street maps, and custom searches for projects to avoid project conflicts.</t>
  </si>
  <si>
    <t>720057_211218_Addition of NPE for Corelogic Services</t>
  </si>
  <si>
    <t>Addition of on-going non-personnel expenditures in the amount of $60,000 for plotter supplies for the Engineering and Capital Projects (E&amp;amp;CP) Department. The E&amp;amp;CP department needs plotter supplies (paper, mylars, ink, toners, developers and films) for the existing HP and OCE large format plotters. If this request is not funded, the E&amp;amp;CP department will not be able to plot maps and construction drawings for the CIP projects.</t>
  </si>
  <si>
    <t>Information Technology SuppliesAddition of on-going non-personnel expenditures for plotter supplies to ensure that the Department is able to plot maps and construction drawings for the CIP projects.</t>
  </si>
  <si>
    <t>Addition of o-going non-personnel expenditures in the amount of $60,000 for plotter supplies to ensure that the Department is able to plot maps and construction drawings for the CIP projects.</t>
  </si>
  <si>
    <t>720057_211218_Addition of NPE for Plotter Supplies</t>
  </si>
  <si>
    <t>Addition of on-going non-personnel expenditures in the amount of $3,500 for annual maintenance of large format plotters within the Engineering and Capital Projects Department. This service provides next business day troubleshooting and repairs for the OCE Plotters. If not approved, the CIP program will be negatively affected as there will be no maintenance and support for the Large Format OCE Plotters.</t>
  </si>
  <si>
    <t>Information Technology Equipment MaintenanceAddition of on-going non-personnel expenditures for annual maintenance service of large format plotters.</t>
  </si>
  <si>
    <t>Addition of one-time non-personnel expenditures in the amount of $3,500 for annual maintenance of large format plotters to ensure that next business day troubleshooting and repairs is available for employees.</t>
  </si>
  <si>
    <t>720057_211218_Addition of NPE for Maintenance of Plotters</t>
  </si>
  <si>
    <t>Addition of on-going non-personnel expenditures in the amount of $42,750 for 500 CADD applications for the Engineering and Capital Projects (E&amp;amp;CP) Department. Funding is necessary to ensure that E&amp;amp;CP's current workflows and processes are met. If this request is not funded, the CADD workflows and processes will be outdated and will cause delays on CIP projects.</t>
  </si>
  <si>
    <t>CADD Application ServicesAddition of on-going non-personnel expenditures for CADD applications support to ensure that E&amp;amp;CP's current workflows and processes are met.</t>
  </si>
  <si>
    <t>Addition of on-going non-personnel expenditures in the amount of $42,750 for 500 CADD applications to ensure that E&amp;amp;CP's current workflows and processes are met.</t>
  </si>
  <si>
    <t>720057_211218_Addition of NPE for CADD App Support</t>
  </si>
  <si>
    <t>Addition of one-time non-personnel expenditures in the amount of $110,000 for CGI labor for eCon application development and replacement within the Engineering and Capital Projects Department. eCon is currently built on the Microsoft SharePoint 2013 platform. This version of SharePoint will no longer be supported in April 2023. If this request is not funded, the department will go back to paper contracts and manual processes, which will cause delay in executing CIP projects.</t>
  </si>
  <si>
    <t>Information Technology ServicesAddition of one-time non-personnel expenditures associated with CGI consulting services for eCon application development and replacement due to the current software being no longer supported.</t>
  </si>
  <si>
    <t>Addition of one-time non-personnel expenditures in the amount of $110,000 for CGI labor for eCon application development and replacement due to the current software being no longer supported. This will ensure that the department remains electronic, reducing the need to revert back to paper contracts and manual processes.</t>
  </si>
  <si>
    <t>720057_211218_Addition of NPE for CGI Labor for eCon App</t>
  </si>
  <si>
    <t>Pump Station Gas Detection SystemAddition of non-personnel expenditures for the replacement of North City, Pump Station 64, and Pump Station 65 gas detection systems.</t>
  </si>
  <si>
    <t>Addition of one-time non-personnel expenditures in the amount of $214,980 for forty (40) data collectors for the Engineering and Capital Projects Department. The Program and Project Development (PPD) Division's Surveys Section need to replace the existing data collectors, which are outdated and not compatible with the Windows 10 Bentley Connect Edition. If this request is not funded, the PPD/Survey Section will not have the proper data collectors to perform Surveys, which will delay the CIP projects.</t>
  </si>
  <si>
    <t>Data Collector ReplacementAddition of one-time non-personnel expenditures to replace antiquated data collectors not compatible with the new version of Windows 10 Bentley Connect Edition CADD application.</t>
  </si>
  <si>
    <t>Addition of one-time non-personnel expenditures in the amount of $243,980 for forty (40) data collectors to ensure that the Program and Project Development Division's Survey Section has the proper data collectors to perform Surveys preventing potential CIP project delays.</t>
  </si>
  <si>
    <t>720057_211218_Addition of NPE for Data Collectors</t>
  </si>
  <si>
    <t>Addition of on-going non-personnel expenditures in the amount of $23,940 for 144 Envision CADD managed CADD services for the Engineering and Capital Projects (E&amp;amp;CP) Department. This service is providing E&amp;amp;CP with Bentley Connect Edition OpenRoads Designer Professional Services to assist with the transition of sections workflows and processes. If not approved, the Bentley Connect Edition Upgrade will not have dedicated Consulting Services to assist with our CADD Section workflows and processes in the development and production environment.</t>
  </si>
  <si>
    <t>CADD Application ServicesAddition of on-going non-personnel expenditures for Envision CADD managed CADD services to assist the Department with CADD Section workflows and processes in the development and production environment.</t>
  </si>
  <si>
    <t>Addition of on-going non-personnel expenditures in the amount of $23,940 for 144 Envision CADD managed CADD services to assist the Department with CADD Section workflows and processes in the development and production environment.</t>
  </si>
  <si>
    <t>720057_211218_Addition of NPE for Envision CADD</t>
  </si>
  <si>
    <t>North City Reclamation RepairAddition of non-personnel expenditures for the repair of the North City Reclamation tertiary filters.&lt;h3&gt;&lt;/h3&gt;</t>
  </si>
  <si>
    <t>Addition of on-going non-personnel expenditures in the amount of $3,000 for NearMaps annual subscription for the Engineering and Capital Projects Department. NearMaps provides Up-to-date Aerial Imagery to expand the Photogrammetry Department’s tools and abilities. With this imagery, we can more accurately plan and layout Flight Maps provided to our Aerial Photography vendors. Using the 2005 photos that the Department is currently using, will soon be a liability. Staying up to date with our aerial photography is helpful with deliverables, QA/QC, and our own Photogrammetry mapping efforts.</t>
  </si>
  <si>
    <t>Information Technology SoftwareAddition of on-going non-personnel expenditures for NearMaps annual subscription. NearMaps provides up-to-date aerial imagery to support the departments planning of CIP projects.</t>
  </si>
  <si>
    <t>Addition of one-time non-personnel expenditures in the amount of $3,000 for NearMaps annual subscription will ensure that the Department stays up to date with our aerial photography, helping with deliverables, QA/QC, and our own Photogrammetry mapping efforts.</t>
  </si>
  <si>
    <t>720057_211218_Addition of NPE for NearMaps</t>
  </si>
  <si>
    <t>Desktop ReplacementAddition of on-going non-personnel expenditures for the replacement of aging desktops with laptops.</t>
  </si>
  <si>
    <t>Addition of one-time non-personnel expenditures in the amount of $148,000 to replace the Engineering and Capital Project (E&amp;amp;CP) Department's Access Control System. E&amp;amp;CP's Access Control System does not conform to DoIT’s security standards and it has become a liability due to its limitations. Per DoIT, E&amp;amp;CP's access control system is not secure enough and needs to be replaced with an Enterprise system. E&amp;amp;CP's current system controls access to all four locations (525 B St, Chesapeake, Materials Test Lab &amp;amp; Gibbs Dr.). Currently, E&amp;amp;CP's system is not secure enough and its locations are at risk, as these cards can be easily copied with a $10 device. Not funding this would only increase the risk of access cards being duplicated and external people gaining unauthorized access to department locations.</t>
  </si>
  <si>
    <t>IT Security System ReplacementAddition of one-time non-personnel expenditures in the amount of $148,000 to replace the Department's antiquated Access Control System as recommended by the Department of IT to ensure the security of E&amp;amp;CP's facilities are not compromised.</t>
  </si>
  <si>
    <t>Addition of one-time non-personnel expenditures in the amount of $148,000 to replace the Engineering and Capital Project (E&amp;amp;CP) Department's Access Control System to ensure that access is not obtained by external people, potentially compromising security and causing liabilities.</t>
  </si>
  <si>
    <t>720057_211218_Addition of NPE for Access Control System</t>
  </si>
  <si>
    <t>Addition of one-time non-personnel expenditures in the amount of $25,000 for Zensar Labor for Application Deployment within the Engineering and Capital Projects Department. Zensar will provide application packaging for CADD applications to automate deployment to multiple workstations for various departments. If this request is not funded, CADD application installations will be done manually, which is inefficient and will incur Zensar labor cost.  </t>
  </si>
  <si>
    <t>CADD Application ServicesAddition of one-time non-personnel expenditures for Zensar to provide application packaging for CADD applications to automate deployment of multiple workstations.</t>
  </si>
  <si>
    <t>Addition of one-time non-personnel expenditures in the amount of $25,000 for Zensar Labor for Application Deployment to ensure automatic installations of the CADD application.</t>
  </si>
  <si>
    <t>720057_211218_Addition of NPE for Zensar Labor</t>
  </si>
  <si>
    <t>Addition of on-going non-personnel expenditures in the amount of $9,660 for 23 Blue Beam licenses for the Infrastructure Construction Management Division within the Engineering and Capital Projects Department. Blue beam software is needed for efficiency to review and markup plans in the field. If this request is not funded, there will be a loss in efficiency and a loss of current licenses being used by staff.</t>
  </si>
  <si>
    <t>Information Technology Software LicensesAddition of on-going non-personnel expenditures to purchase Blue Beam licenses for staff to review and mark-up plans while working in the field.</t>
  </si>
  <si>
    <t>Addition of on-going non-personnel expenditures in the amount of $9,660 for 23 Blue Beam licenses for staff to review and markup plans in the field ensuring efficiency levels are maintained.</t>
  </si>
  <si>
    <t>720057_211218_Addition of NPE for Blue Beam</t>
  </si>
  <si>
    <t>Addition of one-time non-personnel expenditures in the amount of $3,375 for forty-five (45) computer cameras for the Transportation &amp;amp; Utility Engineering Division within the Engineering and Capital Projects Department. With staff working remotely, they need a camera to be able to participate in virtual meetings. Sometimes face to face communication is more efficient than not.​ If this request is not funded, there could be a loss of efficiencies, creating the need to have in-person meetings, which could lead to increased exposure to the COVID-19 virus.</t>
  </si>
  <si>
    <t>Information Technology EquipmentAddition of one-time non-personnel expenditures to purchase webcams so that staff are able participate in virtual meetings while working remotely.</t>
  </si>
  <si>
    <t>Addition of one-time non-personnel expenditures in the amount of $3,375 for forty-five (45) computer cameras to ensure that staff working remotely are able to participate in virtual meetings, reducing the need for in-person meetings and lowering the changes for increased exposure to the COVID-19 virus.</t>
  </si>
  <si>
    <t>68</t>
  </si>
  <si>
    <t>720057_211218_Addition of NPE for Computer Cameras</t>
  </si>
  <si>
    <t>Addition of one-time non-personnel expenditures in the amount of $39,000 for 195 wireless connections to ensure that staff within the Transportation and Utility Engineering Division within the Engineering and Capital Project's Department have a second hub for working within their offices or cubicals. This is needed for staff to be able to come back and forth between their home and offices when they only have laptops. The wireless connection in the office (525B) is not dependable and slow, and it affects production.</t>
  </si>
  <si>
    <t>Information Technology EquipmentAddition of one-time non-personnel expenditures to purchase docking stations for staff to efficiently telework.</t>
  </si>
  <si>
    <t>Addition of one-time non-personnel expenditures in the amount of $39,000 for 195 wireless connections to ensure that staff are able to come back and forth between their home and offices when they only have laptops to work from. Current wireless connection is slow and unreliable.</t>
  </si>
  <si>
    <t>69</t>
  </si>
  <si>
    <t>720057_211218_Addition of NPE for Second Hub for Laptops</t>
  </si>
  <si>
    <t>Addition of Assistant DirectorAddition of 1.0 FTE Assistant Director and one-time supply expense in the Engineering and Design Branch of the Engineering and Capital Projects Department to oversee three Divisions: Architectural Engineering and Parks, Program and Project Development, and Transportation and Utility Engineering.</t>
  </si>
  <si>
    <t>Addition of 1.0 FTE Assistant Director and one-time supply expense in the Engineering and Design Branch of the Engineering and Capital Projects Department to oversee three Divisions: Architectural Engineering and Parks, Program and Project Development, and Transportation and Utility Engineering.</t>
  </si>
  <si>
    <t>Addition of 1.00 Finance Analyst 3 and 1.00 Finance Analyst 2 positions to support the CIP Program.</t>
  </si>
  <si>
    <t>The 0.67 program manager positions will have an individualized role in monitoring training results within the learning and development plan and will provide technical assistance for City departments to operationalize equity. The primary focus for this position is in three distinct areas: Learning and Development, Equity-Centered Coaching, and Inclusive Community Engagement. The requested position is responsible for continually updating customized equity-focused trainings for City departments, Mayoral appointees, and City Council offices.</t>
  </si>
  <si>
    <t>Addition of 1.00 Program Manager that will have an individualized role in monitoring training results and will provide technical assistance for City departments to operationalize equity. The position is responsible for continually updating customized equity-focused trainings for City departments, Mayoral appointees, and City Council offices. The annualized cost for this position is $158,439.</t>
  </si>
  <si>
    <t>100000_1419_Position Addition</t>
  </si>
  <si>
    <t>Public Utilities Department Assistant to Director Addition of 0.30 Assistant to the Director to oversee the coordination and execution of special projects that promote customer service, coordinate department's response to city wide processes, and supports the general success of the department.</t>
  </si>
  <si>
    <t>Addition of Assistant Deputy DirectorAddition of 1.0 FTE Assistant Deputy Director and one-time supply expense in the Project Management Office Division of the Engineering and Capital Projects Department to oversee the Project Management Office Division.</t>
  </si>
  <si>
    <t>Contractual Services Budget Increase  Addition of non-personnel expenditures to support City's increased required contribution to the San Dieguito River Park.</t>
  </si>
  <si>
    <t>On-Going Additions and AnnualizationsAddition of on-going non-personnel expenditure to contracted investigators to address the backlog of high-volume caseloads and cases that require specific expertise.</t>
  </si>
  <si>
    <t>One-Time Additions and AnnualizationsAddition of one-time non-personnel expenditure in the amount of $100,000 to contract with executive search services to hire four (4) highly specialized supervisory positions. </t>
  </si>
  <si>
    <t>Overtime AdjustmentAddition of $1,020,730 million to the Overtime Budget. Addition of this overtime will right -size the departments OT expenses.</t>
  </si>
  <si>
    <t>Get IT Done Parking Enforcement Staffing Increase</t>
  </si>
  <si>
    <t>Currently, no one has the primary responsibility of monitoring the Get It Done Police Communications queue.  One Dispatcher II monitors the queue Tuesday - Friday and more recently, Parking Enforcement Officers are temporarily monitoring the queue on other days.  This has meant that reports can go unread for up to three days and aren't reviewed after hours.  This presents a risk to the City, requires customers to call the Police Non-Emergency line for parking issues, and negatively impacts customer service.Four (4) Public Information Clerk positions dedicated to monitor the Get It Done Police Communications queue 7 days a week (7am - 5:30pm) + 5 days a week with additional hours of operation (i.e. until 12 am), process Get It Done reports requiring a Police review, respond to customer service surveys, escalate reports as necessary, and address customer email inquiries.$16K in non-personnel expenditures; $14K on-going for Get It Done licenses and $2,000 one-time equipment.</t>
  </si>
  <si>
    <t>GID Police Communications Queue Monitoring staffing increase</t>
  </si>
  <si>
    <t>GID Police Communications Queue Monitoring staffing increase</t>
  </si>
  <si>
    <t>100000_1914_GID Police Communications Queue Monitoring</t>
  </si>
  <si>
    <t>Operational Support to Other FundsAdjustment to annual allocations which support operating costs for Mission Bay/Balboa Park Improvements, Convention Center, PETCO Park, and the Trolley Extension Reserve Fund.</t>
  </si>
  <si>
    <t>One-Cent Discretionary AdjustmentAdjustment to reflect an increase in the One-Cent Transient Occupancy Tax to support the General Fund.</t>
  </si>
  <si>
    <t>Safety and Maintenance of Visitor Related FacilitiesAdjustment to reflect revised reimbursements to the General Fund for support of the safety and maintenance of visitor related facilities.</t>
  </si>
  <si>
    <t xml:space="preserve">Installation of a Card Access System for the Civic Center Plaza building to include: &lt;ul&gt;&lt;li&gt;New Card Access System Software and Hardware (Computer, Card Readers, Wiring, Network, Licensing)&lt;/li&gt;&lt;li&gt;Card Readers to be installed at the following locations:&lt;/li&gt;&lt;ul&gt;&lt;li&gt;36 Restroom Doors (1 ea Men’s and Women’s on 18 floors) &lt;/li&gt;&lt;li&gt;38 Stairwell Doors (2 stairwells in Tower on 18 floors, plus 2 additional doors in Stair 9 and Mezz)&lt;/li&gt;&lt;li&gt;6 Elevators (1 in each elevator) &lt;/li&gt;&lt;/ul&gt;&lt;li&gt;Replace locking hardware on restroom doors (electrified door hardware required)&lt;/li&gt;&lt;li&gt;Tie system into the Fire Control Panel&lt;/li&gt;&lt;li&gt;Contingency for Otis Elevator will need to install Travel Cable with sufficient spare pairs to operate the readers and will supervise any work in Elevators (Union requirement).&lt;/li&gt;&lt;li&gt;Contingency for Asbestos Abatement, if needed, in Stairwells, corridors, Elevator hoistway, etc.&lt;/li&gt;&lt;li&gt;Contingency for Additional AC Power if not available at locations&lt;/li&gt;&lt;li&gt;Contingency for Internet Service and Connectivity&lt;/li&gt;&lt;li&gt;Contingency for Painting/Repairs necessary following installation of Card Readers&lt;/li&gt;&lt;li&gt;Contingency for Construction Management Fee&lt;/li&gt;&lt;/ul&gt; TOTAL ESTIMATED COST:      $900,000 Cost based upon work performed during business hoursClarification:  No exterior building card readers are included (approx. 6 doors) nor for the Parking Level stairwells (8 doors)Card Access System will be placed in the Property Management OfficeEven though the cost shows as $900,000 per the below, we added in a bit more to bring it to $980,000 to cover any abatement issues or any cost if ECP needs to be involved.  </t>
  </si>
  <si>
    <t>Civic Center Plaza Card Access SystemAddition of one-time non-personnel expenditure for installation of a card access system at the Civic Center Plaza.</t>
  </si>
  <si>
    <t>Addition of one-time non-personnel expenditure for installation of a card access system at the Civic Center Plaza building.</t>
  </si>
  <si>
    <t>100000_1613_CCP Access Security Enhancement</t>
  </si>
  <si>
    <t>Addition of Department DirectorAddition of 1.0 Department Director for the Engineering and Capital Projects Department.</t>
  </si>
  <si>
    <t>Parking Citation Processing Addition of non-personnel expenditures to support parking citation processing contract increase due to an increase in enforcement officers.</t>
  </si>
  <si>
    <t>Transient Occupancy Tax (TOT) Fund SupportAdjustment to City Services for dewatering expense to account for prior year actuals</t>
  </si>
  <si>
    <t>Addition of 1.00 Fire Captain and associated reduction of 1.00 Program Manager to oversee the Aircraft Rescue &amp;amp; Fire Fighting Services (ARFF) contract. This adjustment reflects the position reclassification for the contract oversight from an unclassified civilian position (Program Manager) to a classified sworn position (Fire Captain). The position is reimbursable through the ARFF contract. This reclassification was approved by the Personnel Department in October 2021 and was necessary in order to maintain the chain of command and apply institutional knowledge of the department’s policies and procedures, labor requirements, and department culture. The ARFF administrator will ensure that contractual obligations are met, including: compliance with FAA regulations through tracking of training hours for personnel; conducting exercises and safety inspections; issuing reports; serving as signatory for Security Identification Display Area badges; and providing inventory accounting.  </t>
  </si>
  <si>
    <t>Addition of Aircraft Rescue Firefighting Program Fire CaptainAddition of 1.00 Fire Captain and associated reduction of 1.00 Program Manager to serve as the administrator of the Aircraft Rescue Firefighting (ARFF) Program.</t>
  </si>
  <si>
    <t>Addition of 1.00 Fire Captain and associated reduction of 1.00 Program Manager to serve as the administrator of the Aircraft Rescue Firefighting (ARFF) Program.</t>
  </si>
  <si>
    <t>100000_1912_Reclassification of ARFF Program Manager</t>
  </si>
  <si>
    <t>Climate Equity Fund TransferAddition of non-personnel expenditures for the contribution to the Climate Equity Fund per City Council Resolution 313454.</t>
  </si>
  <si>
    <t>Addition of non-personnel expenditures for the contribution to the Climate Equity Fund per City Council Resolution 313454.</t>
  </si>
  <si>
    <t>indirect</t>
  </si>
  <si>
    <t>This request for Infrastructure funding is to support the following capital projects: $500K for AIH00002 - Street Light Circuit Upgrades to support the design of two new projects (Kensington Heights #3 Series Circuit Upgrade &amp;amp; Sunset Cliffs Devonshire Series Circuit Upgrade) and $5M for AIK00003 - Sidewalk Repair and Reconstruction to support sidewalk repair Citywide ($2M) and the highest priority curb ramp projects from the ADA compliant list ($3M).  These adjustments have also been made in the CIP Budget.</t>
  </si>
  <si>
    <t>Street Light Circuit Upgrades and Sidewalk Repair Capital ProjectsTransfer to support the Street Light Circuit Upgrades and Sidewalk Repair capital projects.</t>
  </si>
  <si>
    <t>Transfer of $5.5 million to support Street Light Circuit Upgrades and Sidewalk Repair capital projects.</t>
  </si>
  <si>
    <t>100000_211600_Infrastructure Fund Request</t>
  </si>
  <si>
    <t>Interpreting ServicesAddition of interpreting services for committee meetings and for various City Council office events/meetings.</t>
  </si>
  <si>
    <t>THIS IS THE INCREMENTAL INCREASE FROM FY22 TO FY23 RESERVE TARGETS. IF FUNDING THIS FORM, FUND FORM 53538 AS WELL.The policy level for total General Fund Reserves is 16.7% of the most recent three year average of annual General Fund operating revenues (budgetary basis), as reported in the ACFR. The Emergency Reserve is set at a policy level of 8%, and the Stability Reserve is set at a policy level of 8.7%. The City’s reserve policy established funding targets for each fiscal year ending 2016 to 2025 to reach policy levels.For fiscal year 2020, the Emergency Reserve funding target was 8%, and the Stability Reserve funding target was 7.5%. The balances of the Emergency Reserve and the Stability Reserve as of June 30, 2020 were $106.1M and $99.5M, respectively.In response to the COVID-19 pandemic, the Fiscal Year 2021 and 2022 Adopted Budgets did not include contributions to General Fund Reserves; therefore, the reserve balances remain at the Fiscal Year 2020 balance. As a result, current reserve levels are belowthe target percentage levels identified in the City’s current Reserve Policy for Fiscal Year 2018 (15.00%) through Fiscal Year 2022 (16.00%), and would require a contribution of $14.8 million to achieve Fiscal Year 2022 target levels. Form 53538 would meet the FY22 target.To meet the FY23 Target of 16.25%, an additional $11.0 million is required. With this addition and the one in form 53538, the total Emergency Reserve would be $113,918,908, and the Stability Reserve would be $117,478,874 for a total GF reserve of $231,397,782.</t>
  </si>
  <si>
    <t>General Fund Reserve TransferAddition of one-time non-personnel expenditures related to the contribution to the General Fund Reserve to meet the Fiscal Year 2023 policy target level of 16.25 percent.</t>
  </si>
  <si>
    <t>Addition of one-time non-personnel expenditures related to the contribution to the General Fund Reserve to meet the Fiscal Year 2023 policy target level of 16.25 percent.</t>
  </si>
  <si>
    <t>100000_9912_Addition of General Fund Reserve FY23Target</t>
  </si>
  <si>
    <t>Addition of Arts, Culture and Community Festivals AllocationAddition of non-personnel expenditures for the Arts, Culture and Community Festivals allocation for Mayor/City Council discretionary.</t>
  </si>
  <si>
    <t>Placeholder amount per FY23-27 Five-Year Outlook: Increase of $3,051,930 to support a one-time transfer from the General Fund to Risk Management to meet the Public Liability Fund Reserve target.Public Liability Reserve is maintained at 50.0 percent of the value of outstanding public liability claims. The Public Liability Reserve anticipates a reserve contribution of $3.1 million to reach the target level of 50.0 percent of outstanding claims.</t>
  </si>
  <si>
    <t>Public Liability Reserve Fund TransferAddition of one-time non-personnel expenditures for the transfer to Risk Management to meet the Public Liability Fund Reserve target.</t>
  </si>
  <si>
    <t>Addition of one-time non-personnel expenditures for the transfer to Risk Management to meet the Public Liability Fund Reserve target.</t>
  </si>
  <si>
    <t>100000_9912_Public Liability Reserve</t>
  </si>
  <si>
    <t>Placeholder amount per F23-27 Five-Year Outlook: Increase of $300,000 to support a one-time transfer from the General Fund to Risk Management to meet the Long Term Disability Reserve target.Note: This form serves as a placeholder. If Long term Disability is funded, this form will not be funded; Instead PEP will meet the respective target amount via the PEP projection.</t>
  </si>
  <si>
    <t>Long Term DisabilityAddition of one-time non-personnel expenditures for the transfer to Risk Management to meet the Long Term Disability Reserve target.</t>
  </si>
  <si>
    <t>Addition of one-time non-personnel expenditures for the transfer to Risk Management to meet the Long Term Disability Reserve target.</t>
  </si>
  <si>
    <t>100000_9912_Long Term Disability Reserve</t>
  </si>
  <si>
    <t>Placeholder amount per FY23-27 Five-Year Outlook: Increase of $83,852 to support a one-time transfer from the General Fund to Risk Management to meet the Workers' Compensation Reserve target.Note: This form serves as a placeholder. If Workers' Compensation is funded, this form will not be funded; Instead PEP will meet the respective target amount via the PEP projection.</t>
  </si>
  <si>
    <t>Workers' CompensationAddition of one-time non-personnel expenditures for the transfer to Risk Management to meet the Workers' Compensation Reserve target.</t>
  </si>
  <si>
    <t>Addition of one-time non-personnel expenditures for the transfer to Risk Management to meet the Workers' Compensation Reserve target.</t>
  </si>
  <si>
    <t>100000_9912_Workers' Compensation Reserve</t>
  </si>
  <si>
    <t>Temporary Budget Adjustment for Fuel/Electric moving from 700048 due to SB1383</t>
  </si>
  <si>
    <t>2115_100000_Temporary ND Fuel/Electric Adjustments</t>
  </si>
  <si>
    <t>Zuniga Jetty Shoal PatrolReduction of $200,000 in ongoing non-personnel expenditures, and addition of $50,000 in one-time non-personnel expenditures in the Citywide Program Expenditures Department related to the enforcement, monitoring, towing, and abatement of vessels at the Zuniga Jetty Shoal.</t>
  </si>
  <si>
    <t>NGF Rent ReimbursementReduction of non-personnel expenditures associated to NGF Rent Reimbursement.</t>
  </si>
  <si>
    <t>NGF Rent ReimbursementReduction of non-personnel expenditures associated to NGF Rent Reimbursement.</t>
  </si>
  <si>
    <t>Temporary Budget Adjustment for fuel/electric moving to GF due to SB1383</t>
  </si>
  <si>
    <t>2115_700048_Temporary ND Fuel/Electric Adjustments</t>
  </si>
  <si>
    <t>Store Room Support Addition of 1.00 Program Manager in Central Stores to help expand the departmental services.</t>
  </si>
  <si>
    <t>This request is for $5M of Infrastructure funding for ACA00001 - Flood Resilience Infrastructure.</t>
  </si>
  <si>
    <t>Flood Resilience Infrastructure Capital ProjectsTransfer to support the Flood Resilience Infrastructure capital projects.</t>
  </si>
  <si>
    <t>Transfer to support the Flood Resilience Infrastructure capital projects.</t>
  </si>
  <si>
    <t>100000_2114_Infrastructure Fund Request</t>
  </si>
  <si>
    <t>Addition of funding to complete Phase II B of the Police Range. Includes construction of the East Range and two Dust Capture Units to increase ability to comply with San Diego County’s Environmental Health requirements for hazardous waste.</t>
  </si>
  <si>
    <t>Police Range Phase II BAddition of non-personnel expenditures to complete Phase II B of the Police Range. Includes construction of the East Range and two Dust Capture Units to increase ability to comply with San Diego County’s Environmental Health requirements for hazardous waste.</t>
  </si>
  <si>
    <t>100000_1914_Police Range Phase II B</t>
  </si>
  <si>
    <t>Addition of Deputy City Attorney for Public Finance UnitAddition of 1.00 Deputy City Attorney and one-time associated non-personnel expenditures to support the Civil Advisory Division, Public Finance Unit for Economic Development matters.</t>
  </si>
  <si>
    <t>Addition of Deputy City Attorney for Government &amp;amp; Council RelationsAddition of 1.00 Deputy City Attorney and one-time associated non-personnel expenditures to support the Civil Advisory, Government &amp;amp; Council Relations unit for housing and homelessness matters.</t>
  </si>
  <si>
    <t>This adjustment is associated to the FY 2023 comprehensive user fee analysis conducted by the Environmental Services DepartmentThe department currently anticipates updating 2 fees which will result in an increase of $7,069.00 of Revenue from the Fiscal Year 2023 base budget. The current assumptions for the volume of fees are 3,912.</t>
  </si>
  <si>
    <t>User Fee revenue adjustment associated to new and/or revised user fees in the Environmental Services Department associated with Fiscal Year 2023 comprehensive user fee analysis.</t>
  </si>
  <si>
    <t>100000_2115_User Fees Budget Adjustment</t>
  </si>
  <si>
    <t>Parks &amp; Recreation</t>
  </si>
  <si>
    <t>This adjustment is associated to the FY 2023 comprehensive user fee analysis conducted by the Development Services DepartmentThe department currently anticipates updating 1 fee which will result in an increase of $1,372,987.00 in Revenue from the Fiscal Year 2023 base budget. The current assumptions for the volume of fees are 66.</t>
  </si>
  <si>
    <t>700036_1611_User Fees Budget Adjustment</t>
  </si>
  <si>
    <t>Restoration of Citywide ReductionAddition of personnel expenditures associated to reduction in Fiscal Year 2022.</t>
  </si>
  <si>
    <t>Scooter EnforcementAddition of personnel expenditures for the shared mobility device enforcement to reduce shared mobility device violations and improve safety for all roadway users.</t>
  </si>
  <si>
    <t>Addition of Personnel for Community Justice DivisionAddition of 1.00 Deputy City Attorneys, 1.00 City Attorney Investigator, 1.00 Legal Secretary II and associated non-personnel expenditures to support the Community Justice Division in enforcing Short Term Rental regulations.</t>
  </si>
  <si>
    <t>Addition of Personnel Expenditures and Non-Personnel ExpendituresAddition of one-time Personnel Expenditure for 1.00 Senior Management Analyst, 1.00 Program Coordinator, and addition of on-going non-personnel expenditures to support critical operations for the Office of Immigrant Affairs. </t>
  </si>
  <si>
    <t>100000_1001_Budget Adjustment_Immigrant Affairs</t>
  </si>
  <si>
    <t>Addition of Personnel Expenditures and Non-Personnel ExpendituresAddition of one-time personnel expenditure for 1.00 Senior Management Analyst, 1.00 Program Coordinator, and addition of on-going non-personnel expenditures to support critical operations for the Office of Child and Youth Success.</t>
  </si>
  <si>
    <t>Addition of Personnel for the Short Term Residential Occupancy Program Addition of 2.00 Plan Review Specialist 3 positions to help assist the Short Term Residential Occupancy Program.</t>
  </si>
  <si>
    <t>Personnel Expenditure Program Support Addition of 2.00 FTE prorated positions to support the Office of Race and Equity in developing equity-driven strategies for City Departments and administration of the Community Equity Fund. </t>
  </si>
  <si>
    <t>Graffiti Abatement Program Support Addition of non-personnel expenditures to support Citywide graffiti abatement.</t>
  </si>
  <si>
    <t>Weed Abatement Program Support Addition of non-personnel expenditures to support weed abatement in the right-of-way.</t>
  </si>
  <si>
    <t>Sidewalk Repair &amp;amp; Replacement  Addition of 6.00 FTE positions, non-personnel expenditures and associated revenue to provide sidewalk replacement and contractual repairservices.</t>
  </si>
  <si>
    <t>x</t>
  </si>
  <si>
    <t>Strategy 5 - Climate Resiliency</t>
  </si>
  <si>
    <t>Grand Total</t>
  </si>
  <si>
    <t>Sum of Total to CAP</t>
  </si>
  <si>
    <t>Strategies</t>
  </si>
  <si>
    <t>Direct &amp; Indirect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</si>
</sst>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Red]\(#,##0.00\)"/>
    <numFmt numFmtId="165" formatCode="\$#,##0;[Red]&quot;($&quot;#,##0\)"/>
  </numFmts>
  <fonts count="12" x14ac:knownFonts="1">
    <font>
      <sz val="10"/>
      <color rgb="FF000000"/>
      <name val="Arial"/>
    </font>
    <font>
      <sz val="9"/>
      <color rgb="FF000000"/>
      <name val="Arial"/>
    </font>
    <font>
      <b/>
      <sz val="9"/>
      <color rgb="FF000000"/>
      <name val="Arial"/>
    </font>
    <font>
      <sz val="9"/>
      <color rgb="FFFF0000"/>
      <name val="Arial"/>
    </font>
    <font>
      <sz val="10"/>
      <color rgb="FF000000"/>
      <name val="Arial"/>
    </font>
    <font>
      <b/>
      <sz val="9"/>
      <color rgb="FF000000"/>
      <name val="Arial"/>
      <family val="2"/>
    </font>
    <font>
      <sz val="9"/>
      <color rgb="FF000000"/>
      <name val="Arial"/>
      <family val="2"/>
    </font>
    <font>
      <sz val="9"/>
      <color rgb="FFFF0000"/>
      <name val="Arial"/>
      <family val="2"/>
    </font>
    <font>
      <sz val="9"/>
      <color theme="5"/>
      <name val="Arial"/>
      <family val="2"/>
    </font>
    <font>
      <sz val="9"/>
      <name val="Arial"/>
      <family val="2"/>
    </font>
    <font>
      <b/>
      <sz val="9"/>
      <name val="Arial"/>
      <family val="2"/>
    </font>
    <font>
      <sz val="10"/>
      <name val="Arial"/>
      <family val="2"/>
    </font>
  </fonts>
  <fills count="4">
    <fill>
      <patternFill patternType="none"/>
    </fill>
    <fill>
      <patternFill patternType="gray125"/>
    </fill>
    <fill>
      <patternFill patternType="solid">
        <fgColor rgb="FFFFFFFF"/>
        <bgColor rgb="FFFFFFFF"/>
      </patternFill>
    </fill>
    <fill>
      <patternFill patternType="solid">
        <fgColor rgb="FFF0F0F4"/>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107">
    <xf numFmtId="0" fontId="0" fillId="0" borderId="0" xfId="0"/>
    <xf numFmtId="0" fontId="1" fillId="2" borderId="0" xfId="0" applyFont="1" applyFill="1" applyBorder="1" applyAlignment="1">
      <alignment horizontal="left"/>
    </xf>
    <xf numFmtId="49" fontId="1" fillId="3" borderId="0" xfId="0" applyNumberFormat="1" applyFont="1" applyFill="1" applyBorder="1" applyAlignment="1">
      <alignment wrapText="1"/>
    </xf>
    <xf numFmtId="164" fontId="1" fillId="3" borderId="0" xfId="0" applyNumberFormat="1" applyFont="1" applyFill="1" applyBorder="1" applyAlignment="1"/>
    <xf numFmtId="165" fontId="1" fillId="3" borderId="0" xfId="0" applyNumberFormat="1" applyFont="1" applyFill="1" applyBorder="1" applyAlignment="1"/>
    <xf numFmtId="0" fontId="1" fillId="3" borderId="0" xfId="0" applyFont="1" applyFill="1" applyBorder="1" applyAlignment="1">
      <alignment wrapText="1"/>
    </xf>
    <xf numFmtId="49" fontId="1" fillId="2" borderId="0" xfId="0" applyNumberFormat="1" applyFont="1" applyFill="1" applyBorder="1" applyAlignment="1">
      <alignment wrapText="1"/>
    </xf>
    <xf numFmtId="164" fontId="1" fillId="2" borderId="0" xfId="0" applyNumberFormat="1" applyFont="1" applyFill="1" applyBorder="1" applyAlignment="1"/>
    <xf numFmtId="165" fontId="1" fillId="2" borderId="0" xfId="0" applyNumberFormat="1" applyFont="1" applyFill="1" applyBorder="1" applyAlignment="1"/>
    <xf numFmtId="0" fontId="1" fillId="2" borderId="0" xfId="0" applyFont="1" applyFill="1" applyBorder="1" applyAlignment="1">
      <alignment wrapText="1"/>
    </xf>
    <xf numFmtId="49" fontId="1" fillId="3" borderId="0" xfId="0" applyNumberFormat="1" applyFont="1" applyFill="1" applyBorder="1" applyAlignment="1">
      <alignment horizontal="left" wrapText="1"/>
    </xf>
    <xf numFmtId="164" fontId="1" fillId="3" borderId="0" xfId="0" applyNumberFormat="1" applyFont="1" applyFill="1" applyBorder="1" applyAlignment="1">
      <alignment horizontal="right"/>
    </xf>
    <xf numFmtId="165" fontId="1"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0" fontId="1" fillId="3" borderId="0" xfId="0" applyFont="1" applyFill="1" applyBorder="1" applyAlignment="1">
      <alignment horizontal="left" wrapText="1"/>
    </xf>
    <xf numFmtId="49" fontId="1" fillId="2" borderId="0" xfId="0" applyNumberFormat="1" applyFont="1" applyFill="1" applyBorder="1" applyAlignment="1">
      <alignment horizontal="left" wrapText="1"/>
    </xf>
    <xf numFmtId="164" fontId="1" fillId="2" borderId="0" xfId="0" applyNumberFormat="1" applyFont="1" applyFill="1" applyBorder="1" applyAlignment="1">
      <alignment horizontal="right"/>
    </xf>
    <xf numFmtId="165" fontId="1" fillId="2" borderId="0" xfId="0" applyNumberFormat="1" applyFont="1" applyFill="1" applyBorder="1" applyAlignment="1">
      <alignment horizontal="right"/>
    </xf>
    <xf numFmtId="0" fontId="1" fillId="2" borderId="0" xfId="0" applyFont="1" applyFill="1" applyBorder="1" applyAlignment="1">
      <alignment horizontal="left" wrapText="1"/>
    </xf>
    <xf numFmtId="164" fontId="3" fillId="3" borderId="0" xfId="0" applyNumberFormat="1" applyFont="1" applyFill="1" applyBorder="1" applyAlignment="1"/>
    <xf numFmtId="165" fontId="3" fillId="3" borderId="0" xfId="0" applyNumberFormat="1" applyFont="1" applyFill="1" applyBorder="1" applyAlignment="1"/>
    <xf numFmtId="165" fontId="3" fillId="2" borderId="0" xfId="0" applyNumberFormat="1" applyFont="1" applyFill="1" applyBorder="1" applyAlignment="1">
      <alignment horizontal="right"/>
    </xf>
    <xf numFmtId="165" fontId="3" fillId="2" borderId="0" xfId="0" applyNumberFormat="1" applyFont="1" applyFill="1" applyBorder="1" applyAlignment="1"/>
    <xf numFmtId="164" fontId="3" fillId="2" borderId="0" xfId="0" applyNumberFormat="1" applyFont="1" applyFill="1" applyBorder="1" applyAlignment="1"/>
    <xf numFmtId="164" fontId="3" fillId="2" borderId="0" xfId="0" applyNumberFormat="1" applyFont="1" applyFill="1" applyBorder="1" applyAlignment="1">
      <alignment horizontal="right"/>
    </xf>
    <xf numFmtId="0" fontId="0" fillId="0" borderId="0" xfId="0" applyBorder="1"/>
    <xf numFmtId="9" fontId="5" fillId="0" borderId="1" xfId="2" applyFont="1" applyFill="1" applyBorder="1" applyAlignment="1">
      <alignment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44" fontId="5" fillId="0" borderId="1" xfId="1" applyFont="1" applyFill="1" applyBorder="1" applyAlignment="1">
      <alignment vertical="center" wrapText="1"/>
    </xf>
    <xf numFmtId="0" fontId="6" fillId="2" borderId="2" xfId="0" applyFont="1" applyFill="1" applyBorder="1" applyAlignment="1">
      <alignment vertical="center"/>
    </xf>
    <xf numFmtId="0" fontId="6" fillId="2" borderId="1" xfId="0" applyFont="1" applyFill="1" applyBorder="1" applyAlignment="1">
      <alignment vertical="center"/>
    </xf>
    <xf numFmtId="1" fontId="6" fillId="0" borderId="1" xfId="0" applyNumberFormat="1" applyFont="1" applyBorder="1"/>
    <xf numFmtId="49" fontId="6" fillId="0" borderId="1" xfId="0" applyNumberFormat="1" applyFont="1" applyBorder="1" applyAlignment="1">
      <alignment wrapText="1"/>
    </xf>
    <xf numFmtId="44" fontId="6" fillId="0" borderId="1" xfId="1" applyFont="1" applyFill="1" applyBorder="1" applyAlignment="1"/>
    <xf numFmtId="0" fontId="6" fillId="0" borderId="1" xfId="0" applyFont="1" applyBorder="1" applyAlignment="1">
      <alignment wrapText="1"/>
    </xf>
    <xf numFmtId="9" fontId="6" fillId="0" borderId="1" xfId="2" applyFont="1" applyFill="1" applyBorder="1" applyAlignment="1">
      <alignment wrapText="1"/>
    </xf>
    <xf numFmtId="44" fontId="6" fillId="0" borderId="1" xfId="0" applyNumberFormat="1" applyFont="1" applyBorder="1" applyAlignment="1">
      <alignment wrapText="1"/>
    </xf>
    <xf numFmtId="164" fontId="6" fillId="0" borderId="1" xfId="0" applyNumberFormat="1" applyFont="1" applyBorder="1"/>
    <xf numFmtId="165" fontId="6" fillId="0" borderId="1" xfId="0" applyNumberFormat="1" applyFont="1" applyBorder="1"/>
    <xf numFmtId="0" fontId="6" fillId="2" borderId="0" xfId="0" applyFont="1" applyFill="1" applyAlignment="1">
      <alignment horizontal="left"/>
    </xf>
    <xf numFmtId="44" fontId="7" fillId="0" borderId="1" xfId="1" applyFont="1" applyFill="1" applyBorder="1" applyAlignment="1"/>
    <xf numFmtId="165" fontId="7" fillId="0" borderId="1" xfId="0" applyNumberFormat="1" applyFont="1" applyBorder="1"/>
    <xf numFmtId="164" fontId="7" fillId="0" borderId="1" xfId="0" applyNumberFormat="1" applyFont="1" applyBorder="1"/>
    <xf numFmtId="44" fontId="0" fillId="0" borderId="0" xfId="1" applyFont="1" applyBorder="1"/>
    <xf numFmtId="0" fontId="0" fillId="0" borderId="0" xfId="0" applyAlignment="1">
      <alignment wrapText="1"/>
    </xf>
    <xf numFmtId="9" fontId="0" fillId="0" borderId="0" xfId="2" applyFont="1" applyBorder="1" applyAlignment="1">
      <alignment wrapText="1"/>
    </xf>
    <xf numFmtId="44" fontId="1" fillId="2" borderId="0" xfId="1" applyFont="1" applyFill="1" applyBorder="1" applyAlignment="1">
      <alignment horizontal="left"/>
    </xf>
    <xf numFmtId="0" fontId="0" fillId="0" borderId="0" xfId="0" applyBorder="1" applyAlignment="1">
      <alignment horizontal="left"/>
    </xf>
    <xf numFmtId="1" fontId="1" fillId="2" borderId="0" xfId="0" applyNumberFormat="1" applyFont="1" applyFill="1" applyBorder="1" applyAlignment="1">
      <alignment horizontal="left"/>
    </xf>
    <xf numFmtId="1" fontId="1" fillId="3" borderId="0" xfId="0" applyNumberFormat="1" applyFont="1" applyFill="1" applyBorder="1" applyAlignment="1">
      <alignment horizontal="left"/>
    </xf>
    <xf numFmtId="49" fontId="2" fillId="2" borderId="0" xfId="0" applyNumberFormat="1" applyFont="1" applyFill="1" applyBorder="1" applyAlignment="1">
      <alignment horizontal="left" vertical="top" wrapText="1"/>
    </xf>
    <xf numFmtId="49" fontId="1" fillId="2" borderId="0" xfId="0" applyNumberFormat="1" applyFont="1" applyFill="1" applyBorder="1" applyAlignment="1">
      <alignment horizontal="left" vertical="top" wrapText="1"/>
    </xf>
    <xf numFmtId="49" fontId="1" fillId="3" borderId="0" xfId="0" applyNumberFormat="1" applyFont="1" applyFill="1" applyBorder="1" applyAlignment="1">
      <alignment horizontal="left" vertical="top" wrapText="1"/>
    </xf>
    <xf numFmtId="0" fontId="1" fillId="3"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0" fillId="0" borderId="0" xfId="0" applyBorder="1" applyAlignment="1">
      <alignment horizontal="left" vertical="top" wrapText="1"/>
    </xf>
    <xf numFmtId="0" fontId="6" fillId="2" borderId="0" xfId="0" applyFont="1" applyFill="1" applyBorder="1" applyAlignment="1">
      <alignment horizontal="left" vertical="top" wrapText="1"/>
    </xf>
    <xf numFmtId="49" fontId="9" fillId="2" borderId="0" xfId="0" applyNumberFormat="1" applyFont="1" applyFill="1" applyBorder="1" applyAlignment="1">
      <alignment horizontal="left" vertical="top" wrapText="1"/>
    </xf>
    <xf numFmtId="49" fontId="9" fillId="3" borderId="0" xfId="0" applyNumberFormat="1" applyFont="1" applyFill="1" applyBorder="1" applyAlignment="1">
      <alignment horizontal="left" vertical="top" wrapText="1"/>
    </xf>
    <xf numFmtId="49" fontId="9" fillId="2" borderId="0" xfId="0" applyNumberFormat="1" applyFont="1" applyFill="1" applyBorder="1" applyAlignment="1">
      <alignment wrapText="1"/>
    </xf>
    <xf numFmtId="49" fontId="6" fillId="3" borderId="0" xfId="0" applyNumberFormat="1" applyFont="1" applyFill="1" applyBorder="1" applyAlignment="1">
      <alignment wrapText="1"/>
    </xf>
    <xf numFmtId="0" fontId="6" fillId="2" borderId="0" xfId="0" applyFont="1" applyFill="1" applyBorder="1" applyAlignment="1">
      <alignment horizontal="left"/>
    </xf>
    <xf numFmtId="0" fontId="8" fillId="2" borderId="0" xfId="0" applyFont="1" applyFill="1" applyBorder="1" applyAlignment="1">
      <alignment horizontal="left"/>
    </xf>
    <xf numFmtId="0" fontId="9" fillId="3" borderId="0" xfId="0" applyFont="1" applyFill="1" applyBorder="1" applyAlignment="1">
      <alignment horizontal="left" vertical="top" wrapText="1"/>
    </xf>
    <xf numFmtId="0" fontId="7" fillId="2" borderId="0" xfId="0" applyFont="1" applyFill="1" applyBorder="1" applyAlignment="1">
      <alignment horizontal="left"/>
    </xf>
    <xf numFmtId="49" fontId="6" fillId="2" borderId="0" xfId="0" applyNumberFormat="1" applyFont="1" applyFill="1" applyBorder="1" applyAlignment="1">
      <alignment wrapText="1"/>
    </xf>
    <xf numFmtId="0" fontId="2" fillId="2" borderId="0" xfId="0" applyFont="1" applyFill="1" applyBorder="1" applyAlignment="1">
      <alignment horizontal="left" vertical="top" wrapText="1"/>
    </xf>
    <xf numFmtId="0" fontId="1" fillId="2" borderId="0" xfId="0" applyFont="1" applyFill="1" applyBorder="1" applyAlignment="1">
      <alignment horizontal="left" vertical="top"/>
    </xf>
    <xf numFmtId="44" fontId="1" fillId="2" borderId="0" xfId="1" applyFont="1" applyFill="1" applyBorder="1" applyAlignment="1">
      <alignment horizontal="right"/>
    </xf>
    <xf numFmtId="44" fontId="1" fillId="3" borderId="0" xfId="1" applyFont="1" applyFill="1" applyBorder="1" applyAlignment="1"/>
    <xf numFmtId="44" fontId="1" fillId="2" borderId="0" xfId="1" applyFont="1" applyFill="1" applyBorder="1" applyAlignment="1"/>
    <xf numFmtId="44" fontId="3" fillId="3" borderId="0" xfId="1" applyFont="1" applyFill="1" applyBorder="1" applyAlignment="1">
      <alignment horizontal="right"/>
    </xf>
    <xf numFmtId="44" fontId="1" fillId="3" borderId="0" xfId="1" applyFont="1" applyFill="1" applyBorder="1" applyAlignment="1">
      <alignment horizontal="right"/>
    </xf>
    <xf numFmtId="44" fontId="1" fillId="3" borderId="0" xfId="1" applyFont="1" applyFill="1" applyBorder="1" applyAlignment="1">
      <alignment horizontal="left"/>
    </xf>
    <xf numFmtId="44" fontId="3" fillId="2" borderId="0" xfId="1" applyFont="1" applyFill="1" applyBorder="1" applyAlignment="1">
      <alignment horizontal="left"/>
    </xf>
    <xf numFmtId="44" fontId="0" fillId="0" borderId="0" xfId="1" applyFont="1" applyBorder="1" applyAlignment="1">
      <alignment horizontal="right"/>
    </xf>
    <xf numFmtId="0" fontId="0" fillId="0" borderId="0" xfId="0" applyBorder="1" applyAlignment="1">
      <alignment horizontal="left" vertical="top"/>
    </xf>
    <xf numFmtId="9" fontId="9" fillId="2" borderId="0" xfId="2" applyFont="1" applyFill="1" applyBorder="1" applyAlignment="1">
      <alignment horizontal="left"/>
    </xf>
    <xf numFmtId="0" fontId="0" fillId="0" borderId="0" xfId="0" pivotButton="1"/>
    <xf numFmtId="0" fontId="0" fillId="0" borderId="0" xfId="0" applyAlignment="1">
      <alignment horizontal="left"/>
    </xf>
    <xf numFmtId="44" fontId="0" fillId="0" borderId="0" xfId="0" applyNumberFormat="1"/>
    <xf numFmtId="0" fontId="0" fillId="0" borderId="0" xfId="0" applyAlignment="1">
      <alignment horizontal="left" indent="1"/>
    </xf>
    <xf numFmtId="44" fontId="0" fillId="0" borderId="0" xfId="1" applyFont="1"/>
    <xf numFmtId="44" fontId="9" fillId="2" borderId="0" xfId="1" applyFont="1" applyFill="1" applyBorder="1" applyAlignment="1">
      <alignment horizontal="left"/>
    </xf>
    <xf numFmtId="0" fontId="9" fillId="2" borderId="0" xfId="0" applyFont="1" applyFill="1" applyBorder="1" applyAlignment="1">
      <alignment horizontal="left"/>
    </xf>
    <xf numFmtId="9" fontId="9" fillId="0" borderId="0" xfId="2" applyFont="1" applyFill="1" applyBorder="1" applyAlignment="1">
      <alignment horizontal="left"/>
    </xf>
    <xf numFmtId="43" fontId="11" fillId="0" borderId="0" xfId="3" applyFont="1" applyBorder="1" applyAlignment="1">
      <alignment horizontal="left"/>
    </xf>
    <xf numFmtId="3" fontId="11" fillId="0" borderId="0" xfId="2" applyNumberFormat="1" applyFont="1" applyBorder="1" applyAlignment="1">
      <alignment horizontal="left"/>
    </xf>
    <xf numFmtId="9" fontId="11" fillId="0" borderId="0" xfId="2" applyFont="1" applyBorder="1" applyAlignment="1">
      <alignment horizontal="left"/>
    </xf>
    <xf numFmtId="44" fontId="9" fillId="0" borderId="0" xfId="1" applyFont="1" applyFill="1" applyBorder="1" applyAlignment="1">
      <alignment horizontal="left"/>
    </xf>
    <xf numFmtId="44" fontId="11" fillId="0" borderId="0" xfId="1" applyFont="1" applyBorder="1" applyAlignment="1">
      <alignment horizontal="left"/>
    </xf>
    <xf numFmtId="44" fontId="9" fillId="2" borderId="0" xfId="1" applyFont="1" applyFill="1" applyBorder="1" applyAlignment="1">
      <alignment horizontal="right"/>
    </xf>
    <xf numFmtId="44" fontId="9" fillId="3" borderId="0" xfId="1" applyFont="1" applyFill="1" applyBorder="1" applyAlignment="1"/>
    <xf numFmtId="44" fontId="9" fillId="2" borderId="0" xfId="1" applyFont="1" applyFill="1" applyBorder="1" applyAlignment="1"/>
    <xf numFmtId="44" fontId="9" fillId="3" borderId="0" xfId="1" applyFont="1" applyFill="1" applyBorder="1" applyAlignment="1">
      <alignment horizontal="right"/>
    </xf>
    <xf numFmtId="44" fontId="9" fillId="3" borderId="0" xfId="1" applyFont="1" applyFill="1" applyBorder="1" applyAlignment="1">
      <alignment horizontal="left"/>
    </xf>
    <xf numFmtId="44" fontId="9" fillId="2" borderId="0" xfId="1" applyFont="1" applyFill="1" applyBorder="1" applyAlignment="1">
      <alignment horizontal="right" vertical="center"/>
    </xf>
    <xf numFmtId="44" fontId="11" fillId="0" borderId="0" xfId="1" applyFont="1" applyBorder="1" applyAlignment="1">
      <alignment horizontal="right"/>
    </xf>
    <xf numFmtId="49" fontId="2" fillId="2" borderId="0" xfId="0" applyNumberFormat="1" applyFont="1" applyFill="1" applyBorder="1" applyAlignment="1">
      <alignment vertical="top"/>
    </xf>
    <xf numFmtId="44" fontId="10" fillId="2" borderId="0" xfId="1" applyFont="1" applyFill="1" applyBorder="1" applyAlignment="1">
      <alignment vertical="top"/>
    </xf>
    <xf numFmtId="44" fontId="2" fillId="2" borderId="0" xfId="1" applyFont="1" applyFill="1" applyBorder="1" applyAlignment="1">
      <alignment vertical="top"/>
    </xf>
    <xf numFmtId="9" fontId="10" fillId="2" borderId="0" xfId="2" applyFont="1" applyFill="1" applyBorder="1" applyAlignment="1">
      <alignment vertical="top"/>
    </xf>
    <xf numFmtId="0" fontId="1" fillId="2" borderId="0" xfId="0" applyFont="1" applyFill="1" applyBorder="1" applyAlignment="1">
      <alignment vertical="top"/>
    </xf>
    <xf numFmtId="0" fontId="10" fillId="2" borderId="0" xfId="0" applyFont="1" applyFill="1" applyBorder="1" applyAlignment="1">
      <alignment vertical="top"/>
    </xf>
    <xf numFmtId="0" fontId="9" fillId="0" borderId="0" xfId="0" applyFont="1" applyFill="1" applyBorder="1" applyAlignment="1">
      <alignment horizontal="left"/>
    </xf>
    <xf numFmtId="0" fontId="11" fillId="0" borderId="0" xfId="0" applyFont="1" applyBorder="1" applyAlignment="1">
      <alignment horizontal="left"/>
    </xf>
  </cellXfs>
  <cellStyles count="4">
    <cellStyle name="Comma" xfId="3" builtinId="3"/>
    <cellStyle name="Currency" xfId="1" builtinId="4"/>
    <cellStyle name="Normal" xfId="0" builtinId="0"/>
    <cellStyle name="Percent" xfId="2" builtinId="5"/>
  </cellStyles>
  <dxfs count="2">
    <dxf>
      <numFmt numFmtId="34" formatCode="_(&quot;$&quot;* #,##0.00_);_(&quot;$&quot;* \(#,##0.00\);_(&quot;$&quot;* &quot;-&quot;??_);_(@_)"/>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[FY23Adopted_CAPAnalysis.xlsx]Summary!PivotTable1</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FY 23 CAP </a:t>
            </a:r>
            <a:r>
              <a:rPr lang="en-US" baseline="0"/>
              <a:t>Funding</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numFmt formatCode="_(&quot;$&quot;* #,##0.0_);_(&quot;$&quot;* \(#,##0.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chemeClr val="accent1"/>
          </a:solidFill>
          <a:ln>
            <a:noFill/>
          </a:ln>
          <a:effectLst/>
        </c:spPr>
      </c:pivotFmt>
    </c:pivotFmts>
    <c:plotArea>
      <c:layout/>
      <c:barChart>
        <c:barDir val="col"/>
        <c:grouping val="clustered"/>
        <c:varyColors val="0"/>
        <c:ser>
          <c:idx val="0"/>
          <c:order val="0"/>
          <c:tx>
            <c:strRef>
              <c:f>Summary!$B$1</c:f>
              <c:strCache>
                <c:ptCount val="1"/>
                <c:pt idx="0">
                  <c:v>Total</c:v>
                </c:pt>
              </c:strCache>
            </c:strRef>
          </c:tx>
          <c:spPr>
            <a:solidFill>
              <a:schemeClr val="accent1"/>
            </a:solidFill>
            <a:ln>
              <a:noFill/>
            </a:ln>
            <a:effectLst/>
          </c:spPr>
          <c:invertIfNegative val="0"/>
          <c:dLbls>
            <c:numFmt formatCode="_(&quot;$&quot;* #,##0.0_);_(&quot;$&quot;* \(#,##0.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Summary!$A$2:$A$8</c:f>
              <c:strCache>
                <c:ptCount val="6"/>
                <c:pt idx="0">
                  <c:v>Overarching Implementation</c:v>
                </c:pt>
                <c:pt idx="1">
                  <c:v>Strategy 1 - Energy &amp; Water Efficient  Buildings</c:v>
                </c:pt>
                <c:pt idx="2">
                  <c:v>Strategy 2 - Clean &amp; Renewable Energy</c:v>
                </c:pt>
                <c:pt idx="3">
                  <c:v>Strategy 3 - Bicycling, Walking, Transit, and Land Use </c:v>
                </c:pt>
                <c:pt idx="4">
                  <c:v>Strategy 4 - Zero Waste</c:v>
                </c:pt>
                <c:pt idx="5">
                  <c:v>Strategy 5 - Climate Resiliency</c:v>
                </c:pt>
              </c:strCache>
            </c:strRef>
          </c:cat>
          <c:val>
            <c:numRef>
              <c:f>Summary!$B$2:$B$8</c:f>
              <c:numCache>
                <c:formatCode>_("$"* #,##0.00_);_("$"* \(#,##0.00\);_("$"* "-"??_);_(@_)</c:formatCode>
                <c:ptCount val="6"/>
                <c:pt idx="0">
                  <c:v>9035367</c:v>
                </c:pt>
                <c:pt idx="1">
                  <c:v>626500</c:v>
                </c:pt>
                <c:pt idx="2">
                  <c:v>5891933.5999999996</c:v>
                </c:pt>
                <c:pt idx="3">
                  <c:v>4918258.8</c:v>
                </c:pt>
                <c:pt idx="4">
                  <c:v>14342742</c:v>
                </c:pt>
                <c:pt idx="5">
                  <c:v>4828914.5999999996</c:v>
                </c:pt>
              </c:numCache>
            </c:numRef>
          </c:val>
          <c:extLst>
            <c:ext xmlns:c16="http://schemas.microsoft.com/office/drawing/2014/chart" uri="{C3380CC4-5D6E-409C-BE32-E72D297353CC}">
              <c16:uniqueId val="{00000000-D5F4-493B-B1AE-88F439CE0257}"/>
            </c:ext>
          </c:extLst>
        </c:ser>
        <c:dLbls>
          <c:dLblPos val="outEnd"/>
          <c:showLegendKey val="0"/>
          <c:showVal val="1"/>
          <c:showCatName val="0"/>
          <c:showSerName val="0"/>
          <c:showPercent val="0"/>
          <c:showBubbleSize val="0"/>
        </c:dLbls>
        <c:gapWidth val="219"/>
        <c:overlap val="-27"/>
        <c:axId val="513675840"/>
        <c:axId val="513676496"/>
      </c:barChart>
      <c:catAx>
        <c:axId val="51367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676496"/>
        <c:crossesAt val="0"/>
        <c:auto val="1"/>
        <c:lblAlgn val="ctr"/>
        <c:lblOffset val="100"/>
        <c:noMultiLvlLbl val="0"/>
      </c:catAx>
      <c:valAx>
        <c:axId val="513676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675840"/>
        <c:crosses val="autoZero"/>
        <c:crossBetween val="between"/>
        <c:dispUnits>
          <c:builtInUnit val="millions"/>
          <c:dispUnitsLbl>
            <c:layout>
              <c:manualLayout>
                <c:xMode val="edge"/>
                <c:yMode val="edge"/>
                <c:x val="2.1087944729961092E-2"/>
                <c:y val="0.38742693526945493"/>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206375</xdr:colOff>
      <xdr:row>2</xdr:row>
      <xdr:rowOff>38099</xdr:rowOff>
    </xdr:from>
    <xdr:to>
      <xdr:col>16</xdr:col>
      <xdr:colOff>130175</xdr:colOff>
      <xdr:row>26</xdr:row>
      <xdr:rowOff>76200</xdr:rowOff>
    </xdr:to>
    <xdr:graphicFrame macro="">
      <xdr:nvGraphicFramePr>
        <xdr:cNvPr id="2" name="Chart 1">
          <a:extLst>
            <a:ext uri="{FF2B5EF4-FFF2-40B4-BE49-F238E27FC236}">
              <a16:creationId xmlns:a16="http://schemas.microsoft.com/office/drawing/2014/main" id="{DD8224AF-1EA7-44DD-AF91-DD5738D58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hase, Julia" id="{DB05226F-E526-4742-BAA9-6AF3C26B358B}" userId="S::ChaseJ@sandiego.gov::8253ff40-cd67-4e29-a310-da428f69222b"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rres, Roberto Carlos" refreshedDate="44747.585008796297" createdVersion="6" refreshedVersion="6" minRefreshableVersion="3" recordCount="912" xr:uid="{0607B4A7-D081-450A-9008-D7AA2811E9A6}">
  <cacheSource type="worksheet">
    <worksheetSource ref="AD2:AF914" sheet="Budget Adjustments Funded"/>
  </cacheSource>
  <cacheFields count="3">
    <cacheField name="Total to CAP" numFmtId="44">
      <sharedItems containsString="0" containsBlank="1" containsNumber="1" minValue="-254374" maxValue="7171445"/>
    </cacheField>
    <cacheField name="CAP Strategy" numFmtId="0">
      <sharedItems containsBlank="1" containsMixedTypes="1" containsNumber="1" containsInteger="1" minValue="0" maxValue="0" count="8">
        <m/>
        <s v="Strategy 1 - Energy &amp; Water Efficient  Buildings"/>
        <s v="Strategy 5 - Climate Resiliency"/>
        <s v="Strategy 4 - Zero Waste"/>
        <s v="Strategy 3 - Bicycling, Walking, Transit, and Land Use "/>
        <s v="Strategy 2 - Clean &amp; Renewable Energy"/>
        <s v="Overarching Implementation"/>
        <n v="0" u="1"/>
      </sharedItems>
    </cacheField>
    <cacheField name="Direct or Indirect" numFmtId="0">
      <sharedItems containsBlank="1" containsMixedTypes="1" containsNumber="1" containsInteger="1" minValue="0" maxValue="0" count="4">
        <m/>
        <s v="Indirect"/>
        <s v="Direct"/>
        <n v="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2">
  <r>
    <n v="0"/>
    <x v="0"/>
    <x v="0"/>
  </r>
  <r>
    <n v="0"/>
    <x v="0"/>
    <x v="0"/>
  </r>
  <r>
    <n v="0"/>
    <x v="0"/>
    <x v="0"/>
  </r>
  <r>
    <n v="0"/>
    <x v="0"/>
    <x v="0"/>
  </r>
  <r>
    <n v="0"/>
    <x v="0"/>
    <x v="0"/>
  </r>
  <r>
    <n v="0"/>
    <x v="0"/>
    <x v="0"/>
  </r>
  <r>
    <n v="0"/>
    <x v="0"/>
    <x v="0"/>
  </r>
  <r>
    <n v="0"/>
    <x v="0"/>
    <x v="0"/>
  </r>
  <r>
    <n v="0"/>
    <x v="0"/>
    <x v="0"/>
  </r>
  <r>
    <n v="0"/>
    <x v="0"/>
    <x v="0"/>
  </r>
  <r>
    <n v="0"/>
    <x v="0"/>
    <x v="0"/>
  </r>
  <r>
    <n v="0"/>
    <x v="0"/>
    <x v="0"/>
  </r>
  <r>
    <n v="300000"/>
    <x v="1"/>
    <x v="1"/>
  </r>
  <r>
    <m/>
    <x v="0"/>
    <x v="0"/>
  </r>
  <r>
    <n v="0"/>
    <x v="0"/>
    <x v="0"/>
  </r>
  <r>
    <n v="0"/>
    <x v="0"/>
    <x v="0"/>
  </r>
  <r>
    <n v="0"/>
    <x v="0"/>
    <x v="0"/>
  </r>
  <r>
    <n v="0"/>
    <x v="0"/>
    <x v="0"/>
  </r>
  <r>
    <n v="0"/>
    <x v="0"/>
    <x v="0"/>
  </r>
  <r>
    <n v="0"/>
    <x v="0"/>
    <x v="0"/>
  </r>
  <r>
    <n v="0"/>
    <x v="0"/>
    <x v="0"/>
  </r>
  <r>
    <n v="0"/>
    <x v="0"/>
    <x v="0"/>
  </r>
  <r>
    <n v="0"/>
    <x v="2"/>
    <x v="1"/>
  </r>
  <r>
    <n v="0"/>
    <x v="0"/>
    <x v="0"/>
  </r>
  <r>
    <n v="0"/>
    <x v="0"/>
    <x v="0"/>
  </r>
  <r>
    <n v="1000000"/>
    <x v="2"/>
    <x v="1"/>
  </r>
  <r>
    <n v="1000000"/>
    <x v="2"/>
    <x v="1"/>
  </r>
  <r>
    <n v="59892"/>
    <x v="2"/>
    <x v="1"/>
  </r>
  <r>
    <n v="59892"/>
    <x v="2"/>
    <x v="1"/>
  </r>
  <r>
    <n v="0"/>
    <x v="0"/>
    <x v="0"/>
  </r>
  <r>
    <n v="0"/>
    <x v="0"/>
    <x v="0"/>
  </r>
  <r>
    <n v="0"/>
    <x v="0"/>
    <x v="0"/>
  </r>
  <r>
    <n v="0"/>
    <x v="0"/>
    <x v="0"/>
  </r>
  <r>
    <n v="52091.5"/>
    <x v="2"/>
    <x v="1"/>
  </r>
  <r>
    <n v="0"/>
    <x v="0"/>
    <x v="0"/>
  </r>
  <r>
    <n v="143656"/>
    <x v="2"/>
    <x v="2"/>
  </r>
  <r>
    <n v="0"/>
    <x v="0"/>
    <x v="0"/>
  </r>
  <r>
    <n v="29849.200000000001"/>
    <x v="2"/>
    <x v="1"/>
  </r>
  <r>
    <n v="172420"/>
    <x v="2"/>
    <x v="1"/>
  </r>
  <r>
    <n v="91061"/>
    <x v="2"/>
    <x v="1"/>
  </r>
  <r>
    <n v="0"/>
    <x v="0"/>
    <x v="0"/>
  </r>
  <r>
    <n v="0"/>
    <x v="0"/>
    <x v="0"/>
  </r>
  <r>
    <n v="0"/>
    <x v="0"/>
    <x v="0"/>
  </r>
  <r>
    <n v="0"/>
    <x v="0"/>
    <x v="0"/>
  </r>
  <r>
    <n v="0"/>
    <x v="0"/>
    <x v="0"/>
  </r>
  <r>
    <n v="0"/>
    <x v="0"/>
    <x v="0"/>
  </r>
  <r>
    <m/>
    <x v="0"/>
    <x v="0"/>
  </r>
  <r>
    <m/>
    <x v="0"/>
    <x v="0"/>
  </r>
  <r>
    <n v="128680"/>
    <x v="3"/>
    <x v="2"/>
  </r>
  <r>
    <n v="0"/>
    <x v="0"/>
    <x v="0"/>
  </r>
  <r>
    <n v="0"/>
    <x v="0"/>
    <x v="0"/>
  </r>
  <r>
    <n v="0"/>
    <x v="0"/>
    <x v="0"/>
  </r>
  <r>
    <n v="0"/>
    <x v="0"/>
    <x v="0"/>
  </r>
  <r>
    <n v="0"/>
    <x v="0"/>
    <x v="0"/>
  </r>
  <r>
    <n v="0"/>
    <x v="0"/>
    <x v="0"/>
  </r>
  <r>
    <n v="0"/>
    <x v="0"/>
    <x v="0"/>
  </r>
  <r>
    <n v="0"/>
    <x v="0"/>
    <x v="0"/>
  </r>
  <r>
    <m/>
    <x v="0"/>
    <x v="0"/>
  </r>
  <r>
    <n v="0"/>
    <x v="0"/>
    <x v="0"/>
  </r>
  <r>
    <n v="1000000"/>
    <x v="4"/>
    <x v="2"/>
  </r>
  <r>
    <n v="0"/>
    <x v="0"/>
    <x v="0"/>
  </r>
  <r>
    <n v="0"/>
    <x v="0"/>
    <x v="0"/>
  </r>
  <r>
    <n v="0"/>
    <x v="0"/>
    <x v="0"/>
  </r>
  <r>
    <n v="0"/>
    <x v="0"/>
    <x v="0"/>
  </r>
  <r>
    <n v="0"/>
    <x v="0"/>
    <x v="0"/>
  </r>
  <r>
    <n v="0"/>
    <x v="0"/>
    <x v="0"/>
  </r>
  <r>
    <n v="0"/>
    <x v="0"/>
    <x v="0"/>
  </r>
  <r>
    <n v="0"/>
    <x v="0"/>
    <x v="0"/>
  </r>
  <r>
    <n v="0"/>
    <x v="0"/>
    <x v="0"/>
  </r>
  <r>
    <m/>
    <x v="0"/>
    <x v="0"/>
  </r>
  <r>
    <m/>
    <x v="0"/>
    <x v="0"/>
  </r>
  <r>
    <n v="0"/>
    <x v="5"/>
    <x v="1"/>
  </r>
  <r>
    <n v="0"/>
    <x v="0"/>
    <x v="0"/>
  </r>
  <r>
    <n v="0"/>
    <x v="0"/>
    <x v="0"/>
  </r>
  <r>
    <n v="0"/>
    <x v="0"/>
    <x v="0"/>
  </r>
  <r>
    <n v="16681"/>
    <x v="2"/>
    <x v="1"/>
  </r>
  <r>
    <n v="0"/>
    <x v="0"/>
    <x v="0"/>
  </r>
  <r>
    <n v="0"/>
    <x v="0"/>
    <x v="0"/>
  </r>
  <r>
    <n v="0"/>
    <x v="0"/>
    <x v="0"/>
  </r>
  <r>
    <n v="0"/>
    <x v="0"/>
    <x v="0"/>
  </r>
  <r>
    <n v="0"/>
    <x v="0"/>
    <x v="0"/>
  </r>
  <r>
    <n v="0"/>
    <x v="0"/>
    <x v="0"/>
  </r>
  <r>
    <n v="0"/>
    <x v="0"/>
    <x v="0"/>
  </r>
  <r>
    <n v="0"/>
    <x v="0"/>
    <x v="0"/>
  </r>
  <r>
    <n v="371200"/>
    <x v="3"/>
    <x v="2"/>
  </r>
  <r>
    <n v="400819"/>
    <x v="3"/>
    <x v="2"/>
  </r>
  <r>
    <n v="174952"/>
    <x v="4"/>
    <x v="1"/>
  </r>
  <r>
    <n v="134667"/>
    <x v="3"/>
    <x v="2"/>
  </r>
  <r>
    <n v="58900"/>
    <x v="3"/>
    <x v="2"/>
  </r>
  <r>
    <n v="225000"/>
    <x v="3"/>
    <x v="2"/>
  </r>
  <r>
    <n v="0"/>
    <x v="0"/>
    <x v="0"/>
  </r>
  <r>
    <n v="0"/>
    <x v="0"/>
    <x v="0"/>
  </r>
  <r>
    <n v="76697"/>
    <x v="3"/>
    <x v="2"/>
  </r>
  <r>
    <n v="20000"/>
    <x v="3"/>
    <x v="2"/>
  </r>
  <r>
    <n v="0"/>
    <x v="0"/>
    <x v="0"/>
  </r>
  <r>
    <n v="156000"/>
    <x v="3"/>
    <x v="2"/>
  </r>
  <r>
    <n v="250000"/>
    <x v="5"/>
    <x v="1"/>
  </r>
  <r>
    <n v="2144003"/>
    <x v="5"/>
    <x v="2"/>
  </r>
  <r>
    <n v="0"/>
    <x v="0"/>
    <x v="0"/>
  </r>
  <r>
    <n v="107948"/>
    <x v="3"/>
    <x v="2"/>
  </r>
  <r>
    <n v="121704"/>
    <x v="3"/>
    <x v="2"/>
  </r>
  <r>
    <n v="106183"/>
    <x v="3"/>
    <x v="2"/>
  </r>
  <r>
    <n v="108912"/>
    <x v="3"/>
    <x v="2"/>
  </r>
  <r>
    <n v="64120"/>
    <x v="3"/>
    <x v="2"/>
  </r>
  <r>
    <n v="806400"/>
    <x v="3"/>
    <x v="2"/>
  </r>
  <r>
    <n v="176739"/>
    <x v="3"/>
    <x v="2"/>
  </r>
  <r>
    <n v="400000"/>
    <x v="3"/>
    <x v="2"/>
  </r>
  <r>
    <n v="67179"/>
    <x v="3"/>
    <x v="2"/>
  </r>
  <r>
    <n v="379272"/>
    <x v="3"/>
    <x v="2"/>
  </r>
  <r>
    <n v="30153"/>
    <x v="3"/>
    <x v="1"/>
  </r>
  <r>
    <n v="300000"/>
    <x v="3"/>
    <x v="2"/>
  </r>
  <r>
    <m/>
    <x v="0"/>
    <x v="0"/>
  </r>
  <r>
    <n v="35000"/>
    <x v="3"/>
    <x v="1"/>
  </r>
  <r>
    <m/>
    <x v="0"/>
    <x v="0"/>
  </r>
  <r>
    <n v="7500"/>
    <x v="3"/>
    <x v="1"/>
  </r>
  <r>
    <n v="125000"/>
    <x v="3"/>
    <x v="2"/>
  </r>
  <r>
    <n v="801639"/>
    <x v="3"/>
    <x v="2"/>
  </r>
  <r>
    <n v="269333"/>
    <x v="3"/>
    <x v="2"/>
  </r>
  <r>
    <n v="276997"/>
    <x v="3"/>
    <x v="2"/>
  </r>
  <r>
    <n v="553390"/>
    <x v="4"/>
    <x v="2"/>
  </r>
  <r>
    <n v="73480"/>
    <x v="3"/>
    <x v="2"/>
  </r>
  <r>
    <n v="118818"/>
    <x v="3"/>
    <x v="2"/>
  </r>
  <r>
    <n v="177497"/>
    <x v="3"/>
    <x v="2"/>
  </r>
  <r>
    <n v="289418"/>
    <x v="3"/>
    <x v="2"/>
  </r>
  <r>
    <n v="311219"/>
    <x v="3"/>
    <x v="2"/>
  </r>
  <r>
    <n v="42035"/>
    <x v="3"/>
    <x v="2"/>
  </r>
  <r>
    <n v="316522"/>
    <x v="3"/>
    <x v="2"/>
  </r>
  <r>
    <n v="0"/>
    <x v="0"/>
    <x v="0"/>
  </r>
  <r>
    <n v="0"/>
    <x v="0"/>
    <x v="0"/>
  </r>
  <r>
    <n v="40000"/>
    <x v="3"/>
    <x v="2"/>
  </r>
  <r>
    <n v="212034"/>
    <x v="3"/>
    <x v="2"/>
  </r>
  <r>
    <n v="1373500"/>
    <x v="3"/>
    <x v="2"/>
  </r>
  <r>
    <n v="495484"/>
    <x v="3"/>
    <x v="2"/>
  </r>
  <r>
    <n v="118500"/>
    <x v="3"/>
    <x v="2"/>
  </r>
  <r>
    <n v="33368"/>
    <x v="3"/>
    <x v="2"/>
  </r>
  <r>
    <n v="0"/>
    <x v="0"/>
    <x v="0"/>
  </r>
  <r>
    <n v="0"/>
    <x v="0"/>
    <x v="0"/>
  </r>
  <r>
    <n v="0"/>
    <x v="0"/>
    <x v="0"/>
  </r>
  <r>
    <n v="174172"/>
    <x v="3"/>
    <x v="2"/>
  </r>
  <r>
    <n v="298695"/>
    <x v="3"/>
    <x v="2"/>
  </r>
  <r>
    <n v="205465"/>
    <x v="3"/>
    <x v="2"/>
  </r>
  <r>
    <n v="0"/>
    <x v="0"/>
    <x v="0"/>
  </r>
  <r>
    <n v="0"/>
    <x v="0"/>
    <x v="0"/>
  </r>
  <r>
    <n v="120000"/>
    <x v="3"/>
    <x v="2"/>
  </r>
  <r>
    <n v="70792.5"/>
    <x v="4"/>
    <x v="1"/>
  </r>
  <r>
    <n v="0"/>
    <x v="0"/>
    <x v="0"/>
  </r>
  <r>
    <n v="0"/>
    <x v="0"/>
    <x v="0"/>
  </r>
  <r>
    <n v="0"/>
    <x v="0"/>
    <x v="0"/>
  </r>
  <r>
    <n v="0"/>
    <x v="0"/>
    <x v="0"/>
  </r>
  <r>
    <n v="31500"/>
    <x v="3"/>
    <x v="2"/>
  </r>
  <r>
    <n v="0"/>
    <x v="0"/>
    <x v="0"/>
  </r>
  <r>
    <n v="0"/>
    <x v="0"/>
    <x v="0"/>
  </r>
  <r>
    <n v="0"/>
    <x v="0"/>
    <x v="0"/>
  </r>
  <r>
    <n v="0"/>
    <x v="0"/>
    <x v="0"/>
  </r>
  <r>
    <n v="0"/>
    <x v="0"/>
    <x v="0"/>
  </r>
  <r>
    <n v="0"/>
    <x v="0"/>
    <x v="0"/>
  </r>
  <r>
    <n v="0"/>
    <x v="0"/>
    <x v="0"/>
  </r>
  <r>
    <n v="0"/>
    <x v="0"/>
    <x v="0"/>
  </r>
  <r>
    <n v="0"/>
    <x v="0"/>
    <x v="0"/>
  </r>
  <r>
    <n v="0"/>
    <x v="0"/>
    <x v="0"/>
  </r>
  <r>
    <m/>
    <x v="0"/>
    <x v="0"/>
  </r>
  <r>
    <n v="0"/>
    <x v="0"/>
    <x v="0"/>
  </r>
  <r>
    <n v="0"/>
    <x v="0"/>
    <x v="0"/>
  </r>
  <r>
    <n v="0"/>
    <x v="0"/>
    <x v="0"/>
  </r>
  <r>
    <n v="0"/>
    <x v="0"/>
    <x v="0"/>
  </r>
  <r>
    <n v="0"/>
    <x v="0"/>
    <x v="0"/>
  </r>
  <r>
    <n v="0"/>
    <x v="0"/>
    <x v="0"/>
  </r>
  <r>
    <n v="0"/>
    <x v="0"/>
    <x v="0"/>
  </r>
  <r>
    <n v="0"/>
    <x v="0"/>
    <x v="0"/>
  </r>
  <r>
    <n v="0"/>
    <x v="0"/>
    <x v="0"/>
  </r>
  <r>
    <n v="0"/>
    <x v="0"/>
    <x v="0"/>
  </r>
  <r>
    <n v="0"/>
    <x v="0"/>
    <x v="0"/>
  </r>
  <r>
    <n v="0"/>
    <x v="0"/>
    <x v="0"/>
  </r>
  <r>
    <n v="0"/>
    <x v="0"/>
    <x v="0"/>
  </r>
  <r>
    <n v="26870.100000000002"/>
    <x v="5"/>
    <x v="1"/>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547743"/>
    <x v="3"/>
    <x v="2"/>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500000"/>
    <x v="5"/>
    <x v="2"/>
  </r>
  <r>
    <n v="104000"/>
    <x v="5"/>
    <x v="2"/>
  </r>
  <r>
    <n v="0"/>
    <x v="0"/>
    <x v="0"/>
  </r>
  <r>
    <n v="0"/>
    <x v="0"/>
    <x v="0"/>
  </r>
  <r>
    <n v="25000"/>
    <x v="5"/>
    <x v="2"/>
  </r>
  <r>
    <n v="0"/>
    <x v="0"/>
    <x v="0"/>
  </r>
  <r>
    <n v="0"/>
    <x v="0"/>
    <x v="0"/>
  </r>
  <r>
    <n v="0"/>
    <x v="0"/>
    <x v="0"/>
  </r>
  <r>
    <n v="0"/>
    <x v="0"/>
    <x v="0"/>
  </r>
  <r>
    <n v="0"/>
    <x v="0"/>
    <x v="0"/>
  </r>
  <r>
    <n v="0"/>
    <x v="0"/>
    <x v="0"/>
  </r>
  <r>
    <n v="0"/>
    <x v="0"/>
    <x v="0"/>
  </r>
  <r>
    <n v="0"/>
    <x v="0"/>
    <x v="0"/>
  </r>
  <r>
    <n v="0"/>
    <x v="0"/>
    <x v="0"/>
  </r>
  <r>
    <n v="0"/>
    <x v="0"/>
    <x v="0"/>
  </r>
  <r>
    <n v="85519.5"/>
    <x v="5"/>
    <x v="2"/>
  </r>
  <r>
    <n v="157558"/>
    <x v="5"/>
    <x v="2"/>
  </r>
  <r>
    <n v="1531766"/>
    <x v="3"/>
    <x v="2"/>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33793"/>
    <x v="5"/>
    <x v="1"/>
  </r>
  <r>
    <n v="19009"/>
    <x v="5"/>
    <x v="1"/>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355892.5"/>
    <x v="2"/>
    <x v="1"/>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m/>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25000"/>
    <x v="4"/>
    <x v="1"/>
  </r>
  <r>
    <n v="0"/>
    <x v="0"/>
    <x v="0"/>
  </r>
  <r>
    <n v="0"/>
    <x v="0"/>
    <x v="0"/>
  </r>
  <r>
    <n v="0"/>
    <x v="0"/>
    <x v="0"/>
  </r>
  <r>
    <n v="0"/>
    <x v="0"/>
    <x v="0"/>
  </r>
  <r>
    <n v="0"/>
    <x v="0"/>
    <x v="0"/>
  </r>
  <r>
    <n v="0"/>
    <x v="0"/>
    <x v="0"/>
  </r>
  <r>
    <n v="0"/>
    <x v="0"/>
    <x v="0"/>
  </r>
  <r>
    <n v="0"/>
    <x v="0"/>
    <x v="0"/>
  </r>
  <r>
    <n v="0"/>
    <x v="0"/>
    <x v="0"/>
  </r>
  <r>
    <n v="0"/>
    <x v="0"/>
    <x v="0"/>
  </r>
  <r>
    <n v="5589"/>
    <x v="4"/>
    <x v="1"/>
  </r>
  <r>
    <n v="535993.30000000005"/>
    <x v="4"/>
    <x v="1"/>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497741"/>
    <x v="6"/>
    <x v="2"/>
  </r>
  <r>
    <n v="75000"/>
    <x v="1"/>
    <x v="2"/>
  </r>
  <r>
    <n v="350000"/>
    <x v="5"/>
    <x v="2"/>
  </r>
  <r>
    <n v="100000"/>
    <x v="1"/>
    <x v="2"/>
  </r>
  <r>
    <n v="1500"/>
    <x v="1"/>
    <x v="2"/>
  </r>
  <r>
    <n v="150000"/>
    <x v="1"/>
    <x v="2"/>
  </r>
  <r>
    <n v="0"/>
    <x v="0"/>
    <x v="0"/>
  </r>
  <r>
    <n v="0"/>
    <x v="0"/>
    <x v="0"/>
  </r>
  <r>
    <n v="100000"/>
    <x v="6"/>
    <x v="1"/>
  </r>
  <r>
    <n v="150000"/>
    <x v="5"/>
    <x v="2"/>
  </r>
  <r>
    <n v="360000"/>
    <x v="5"/>
    <x v="2"/>
  </r>
  <r>
    <n v="120000"/>
    <x v="4"/>
    <x v="1"/>
  </r>
  <r>
    <n v="350000"/>
    <x v="4"/>
    <x v="2"/>
  </r>
  <r>
    <n v="0"/>
    <x v="0"/>
    <x v="0"/>
  </r>
  <r>
    <n v="250000"/>
    <x v="4"/>
    <x v="2"/>
  </r>
  <r>
    <n v="0"/>
    <x v="0"/>
    <x v="0"/>
  </r>
  <r>
    <n v="166181"/>
    <x v="6"/>
    <x v="1"/>
  </r>
  <r>
    <n v="0"/>
    <x v="0"/>
    <x v="0"/>
  </r>
  <r>
    <n v="166181"/>
    <x v="5"/>
    <x v="1"/>
  </r>
  <r>
    <n v="125108"/>
    <x v="4"/>
    <x v="1"/>
  </r>
  <r>
    <n v="75080"/>
    <x v="4"/>
    <x v="1"/>
  </r>
  <r>
    <n v="0"/>
    <x v="0"/>
    <x v="0"/>
  </r>
  <r>
    <n v="0"/>
    <x v="0"/>
    <x v="0"/>
  </r>
  <r>
    <n v="1000000"/>
    <x v="5"/>
    <x v="1"/>
  </r>
  <r>
    <n v="0"/>
    <x v="0"/>
    <x v="0"/>
  </r>
  <r>
    <n v="0"/>
    <x v="0"/>
    <x v="0"/>
  </r>
  <r>
    <n v="0"/>
    <x v="0"/>
    <x v="0"/>
  </r>
  <r>
    <n v="0"/>
    <x v="0"/>
    <x v="0"/>
  </r>
  <r>
    <n v="118445"/>
    <x v="4"/>
    <x v="1"/>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1360991"/>
    <x v="2"/>
    <x v="1"/>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m/>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7171445"/>
    <x v="6"/>
    <x v="1"/>
  </r>
  <r>
    <n v="8978.4"/>
    <x v="2"/>
    <x v="1"/>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200000"/>
    <x v="2"/>
    <x v="1"/>
  </r>
  <r>
    <n v="0"/>
    <x v="0"/>
    <x v="0"/>
  </r>
  <r>
    <n v="0"/>
    <x v="0"/>
    <x v="0"/>
  </r>
  <r>
    <n v="0"/>
    <x v="0"/>
    <x v="0"/>
  </r>
  <r>
    <n v="0"/>
    <x v="0"/>
    <x v="0"/>
  </r>
  <r>
    <n v="0"/>
    <x v="0"/>
    <x v="0"/>
  </r>
  <r>
    <n v="0"/>
    <x v="0"/>
    <x v="0"/>
  </r>
  <r>
    <n v="0"/>
    <x v="0"/>
    <x v="0"/>
  </r>
  <r>
    <n v="0"/>
    <x v="0"/>
    <x v="0"/>
  </r>
  <r>
    <n v="0"/>
    <x v="0"/>
    <x v="0"/>
  </r>
  <r>
    <n v="0"/>
    <x v="0"/>
    <x v="0"/>
  </r>
  <r>
    <n v="1263909"/>
    <x v="4"/>
    <x v="2"/>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1580000"/>
    <x v="3"/>
    <x v="2"/>
  </r>
  <r>
    <n v="277510"/>
    <x v="2"/>
    <x v="2"/>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495484"/>
    <x v="3"/>
    <x v="2"/>
  </r>
  <r>
    <n v="0"/>
    <x v="0"/>
    <x v="0"/>
  </r>
  <r>
    <n v="0"/>
    <x v="0"/>
    <x v="0"/>
  </r>
  <r>
    <n v="0"/>
    <x v="0"/>
    <x v="0"/>
  </r>
  <r>
    <n v="0"/>
    <x v="0"/>
    <x v="0"/>
  </r>
  <r>
    <n v="0"/>
    <x v="0"/>
    <x v="0"/>
  </r>
  <r>
    <n v="0"/>
    <x v="0"/>
    <x v="0"/>
  </r>
  <r>
    <n v="0"/>
    <x v="0"/>
    <x v="0"/>
  </r>
  <r>
    <n v="0"/>
    <x v="0"/>
    <x v="0"/>
  </r>
  <r>
    <n v="0"/>
    <x v="0"/>
    <x v="0"/>
  </r>
  <r>
    <n v="0"/>
    <x v="0"/>
    <x v="0"/>
  </r>
  <r>
    <n v="-254374"/>
    <x v="2"/>
    <x v="1"/>
  </r>
  <r>
    <n v="254374"/>
    <x v="2"/>
    <x v="1"/>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520000"/>
    <x v="5"/>
    <x v="2"/>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1100000"/>
    <x v="6"/>
    <x v="1"/>
  </r>
  <r>
    <n v="0"/>
    <x v="0"/>
    <x v="0"/>
  </r>
  <r>
    <n v="250000"/>
    <x v="4"/>
    <x v="2"/>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n v="0"/>
    <x v="0"/>
    <x v="0"/>
  </r>
  <r>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BC8C419-87A6-4D14-AAA5-BB4987CDD8C2}"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irect &amp; Indirect Funding">
  <location ref="A10:B25" firstHeaderRow="1" firstDataRow="1" firstDataCol="1"/>
  <pivotFields count="3">
    <pivotField dataField="1" showAll="0"/>
    <pivotField axis="axisRow" showAll="0">
      <items count="9">
        <item m="1" x="7"/>
        <item x="6"/>
        <item x="1"/>
        <item x="5"/>
        <item x="4"/>
        <item x="3"/>
        <item x="2"/>
        <item x="0"/>
        <item t="default"/>
      </items>
    </pivotField>
    <pivotField axis="axisRow" showAll="0">
      <items count="5">
        <item h="1" m="1" x="3"/>
        <item x="2"/>
        <item x="1"/>
        <item h="1" x="0"/>
        <item t="default"/>
      </items>
    </pivotField>
  </pivotFields>
  <rowFields count="2">
    <field x="2"/>
    <field x="1"/>
  </rowFields>
  <rowItems count="15">
    <i>
      <x v="1"/>
    </i>
    <i r="1">
      <x v="1"/>
    </i>
    <i r="1">
      <x v="2"/>
    </i>
    <i r="1">
      <x v="3"/>
    </i>
    <i r="1">
      <x v="4"/>
    </i>
    <i r="1">
      <x v="5"/>
    </i>
    <i r="1">
      <x v="6"/>
    </i>
    <i>
      <x v="2"/>
    </i>
    <i r="1">
      <x v="1"/>
    </i>
    <i r="1">
      <x v="2"/>
    </i>
    <i r="1">
      <x v="3"/>
    </i>
    <i r="1">
      <x v="4"/>
    </i>
    <i r="1">
      <x v="5"/>
    </i>
    <i r="1">
      <x v="6"/>
    </i>
    <i t="grand">
      <x/>
    </i>
  </rowItems>
  <colItems count="1">
    <i/>
  </colItems>
  <dataFields count="1">
    <dataField name="Sum of Total to CAP" fld="0" baseField="0" baseItem="0" numFmtId="44"/>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540A21B-10EA-42FF-A756-3DFBD082AB7C}"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3" rowHeaderCaption="Strategies">
  <location ref="A1:B8" firstHeaderRow="1" firstDataRow="1" firstDataCol="1"/>
  <pivotFields count="3">
    <pivotField dataField="1" showAll="0"/>
    <pivotField axis="axisRow" showAll="0">
      <items count="9">
        <item h="1" m="1" x="7"/>
        <item x="6"/>
        <item x="1"/>
        <item x="5"/>
        <item x="4"/>
        <item x="3"/>
        <item x="2"/>
        <item h="1" x="0"/>
        <item t="default"/>
      </items>
    </pivotField>
    <pivotField showAll="0"/>
  </pivotFields>
  <rowFields count="1">
    <field x="1"/>
  </rowFields>
  <rowItems count="7">
    <i>
      <x v="1"/>
    </i>
    <i>
      <x v="2"/>
    </i>
    <i>
      <x v="3"/>
    </i>
    <i>
      <x v="4"/>
    </i>
    <i>
      <x v="5"/>
    </i>
    <i>
      <x v="6"/>
    </i>
    <i t="grand">
      <x/>
    </i>
  </rowItems>
  <colItems count="1">
    <i/>
  </colItems>
  <dataFields count="1">
    <dataField name="Sum of Total to CAP" fld="0" baseField="0" baseItem="0" numFmtId="44"/>
  </dataFields>
  <formats count="1">
    <format dxfId="1">
      <pivotArea outline="0" collapsedLevelsAreSubtotals="1" fieldPosition="0"/>
    </format>
  </formats>
  <chartFormats count="11">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7" format="1">
      <pivotArea type="data" outline="0" fieldPosition="0">
        <references count="2">
          <reference field="4294967294" count="1" selected="0">
            <x v="0"/>
          </reference>
          <reference field="1" count="1" selected="0">
            <x v="5"/>
          </reference>
        </references>
      </pivotArea>
    </chartFormat>
    <chartFormat chart="9" format="2" series="1">
      <pivotArea type="data" outline="0" fieldPosition="0">
        <references count="1">
          <reference field="4294967294" count="1" selected="0">
            <x v="0"/>
          </reference>
        </references>
      </pivotArea>
    </chartFormat>
    <chartFormat chart="1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B102" dT="2022-06-29T15:26:43.05" personId="{DB05226F-E526-4742-BAA9-6AF3C26B358B}" id="{77077114-0892-45B3-AAB6-AF7E609F6106}">
    <text>These are all the same - flagging that this is an add of 120 new employees - correct? Plus 15 more line 752</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F0ADA-8F7B-4D9B-A628-85927638AB9B}">
  <dimension ref="A1:B30"/>
  <sheetViews>
    <sheetView tabSelected="1" workbookViewId="0">
      <selection activeCell="B33" sqref="B33"/>
    </sheetView>
  </sheetViews>
  <sheetFormatPr defaultRowHeight="12.5" x14ac:dyDescent="0.25"/>
  <cols>
    <col min="1" max="1" width="47.81640625" bestFit="1" customWidth="1"/>
    <col min="2" max="2" width="19.54296875" style="83" bestFit="1" customWidth="1"/>
  </cols>
  <sheetData>
    <row r="1" spans="1:2" x14ac:dyDescent="0.25">
      <c r="A1" s="79" t="s">
        <v>4202</v>
      </c>
      <c r="B1" t="s">
        <v>4201</v>
      </c>
    </row>
    <row r="2" spans="1:2" x14ac:dyDescent="0.25">
      <c r="A2" s="80" t="s">
        <v>3806</v>
      </c>
      <c r="B2" s="81">
        <v>9035367</v>
      </c>
    </row>
    <row r="3" spans="1:2" x14ac:dyDescent="0.25">
      <c r="A3" s="80" t="s">
        <v>3807</v>
      </c>
      <c r="B3" s="81">
        <v>626500</v>
      </c>
    </row>
    <row r="4" spans="1:2" x14ac:dyDescent="0.25">
      <c r="A4" s="80" t="s">
        <v>3808</v>
      </c>
      <c r="B4" s="81">
        <v>5891933.5999999996</v>
      </c>
    </row>
    <row r="5" spans="1:2" x14ac:dyDescent="0.25">
      <c r="A5" s="80" t="s">
        <v>3824</v>
      </c>
      <c r="B5" s="81">
        <v>4918258.8</v>
      </c>
    </row>
    <row r="6" spans="1:2" x14ac:dyDescent="0.25">
      <c r="A6" s="80" t="s">
        <v>2995</v>
      </c>
      <c r="B6" s="81">
        <v>14342742</v>
      </c>
    </row>
    <row r="7" spans="1:2" x14ac:dyDescent="0.25">
      <c r="A7" s="80" t="s">
        <v>4199</v>
      </c>
      <c r="B7" s="81">
        <v>4828914.5999999996</v>
      </c>
    </row>
    <row r="8" spans="1:2" x14ac:dyDescent="0.25">
      <c r="A8" s="80" t="s">
        <v>4200</v>
      </c>
      <c r="B8" s="81">
        <v>39643716</v>
      </c>
    </row>
    <row r="10" spans="1:2" x14ac:dyDescent="0.25">
      <c r="A10" s="79" t="s">
        <v>4203</v>
      </c>
      <c r="B10" t="s">
        <v>4201</v>
      </c>
    </row>
    <row r="11" spans="1:2" x14ac:dyDescent="0.25">
      <c r="A11" s="80" t="s">
        <v>2996</v>
      </c>
      <c r="B11" s="81">
        <v>23578875.5</v>
      </c>
    </row>
    <row r="12" spans="1:2" x14ac:dyDescent="0.25">
      <c r="A12" s="82" t="s">
        <v>3806</v>
      </c>
      <c r="B12" s="81">
        <v>497741</v>
      </c>
    </row>
    <row r="13" spans="1:2" x14ac:dyDescent="0.25">
      <c r="A13" s="82" t="s">
        <v>3807</v>
      </c>
      <c r="B13" s="81">
        <v>326500</v>
      </c>
    </row>
    <row r="14" spans="1:2" x14ac:dyDescent="0.25">
      <c r="A14" s="82" t="s">
        <v>3808</v>
      </c>
      <c r="B14" s="81">
        <v>4396080.5</v>
      </c>
    </row>
    <row r="15" spans="1:2" x14ac:dyDescent="0.25">
      <c r="A15" s="82" t="s">
        <v>3824</v>
      </c>
      <c r="B15" s="81">
        <v>3667299</v>
      </c>
    </row>
    <row r="16" spans="1:2" x14ac:dyDescent="0.25">
      <c r="A16" s="82" t="s">
        <v>2995</v>
      </c>
      <c r="B16" s="81">
        <v>14270089</v>
      </c>
    </row>
    <row r="17" spans="1:2" x14ac:dyDescent="0.25">
      <c r="A17" s="82" t="s">
        <v>4199</v>
      </c>
      <c r="B17" s="81">
        <v>421166</v>
      </c>
    </row>
    <row r="18" spans="1:2" x14ac:dyDescent="0.25">
      <c r="A18" s="80" t="s">
        <v>3816</v>
      </c>
      <c r="B18" s="81">
        <v>16064840.5</v>
      </c>
    </row>
    <row r="19" spans="1:2" x14ac:dyDescent="0.25">
      <c r="A19" s="82" t="s">
        <v>3806</v>
      </c>
      <c r="B19" s="81">
        <v>8537626</v>
      </c>
    </row>
    <row r="20" spans="1:2" x14ac:dyDescent="0.25">
      <c r="A20" s="82" t="s">
        <v>3807</v>
      </c>
      <c r="B20" s="81">
        <v>300000</v>
      </c>
    </row>
    <row r="21" spans="1:2" x14ac:dyDescent="0.25">
      <c r="A21" s="82" t="s">
        <v>3808</v>
      </c>
      <c r="B21" s="81">
        <v>1495853.1</v>
      </c>
    </row>
    <row r="22" spans="1:2" x14ac:dyDescent="0.25">
      <c r="A22" s="82" t="s">
        <v>3824</v>
      </c>
      <c r="B22" s="81">
        <v>1250959.8</v>
      </c>
    </row>
    <row r="23" spans="1:2" x14ac:dyDescent="0.25">
      <c r="A23" s="82" t="s">
        <v>2995</v>
      </c>
      <c r="B23" s="81">
        <v>72653</v>
      </c>
    </row>
    <row r="24" spans="1:2" x14ac:dyDescent="0.25">
      <c r="A24" s="82" t="s">
        <v>4199</v>
      </c>
      <c r="B24" s="81">
        <v>4407748.5999999996</v>
      </c>
    </row>
    <row r="25" spans="1:2" x14ac:dyDescent="0.25">
      <c r="A25" s="80" t="s">
        <v>4200</v>
      </c>
      <c r="B25" s="81">
        <v>39643716</v>
      </c>
    </row>
    <row r="26" spans="1:2" x14ac:dyDescent="0.25">
      <c r="B26"/>
    </row>
    <row r="27" spans="1:2" x14ac:dyDescent="0.25">
      <c r="B27"/>
    </row>
    <row r="28" spans="1:2" x14ac:dyDescent="0.25">
      <c r="B28"/>
    </row>
    <row r="29" spans="1:2" x14ac:dyDescent="0.25">
      <c r="B29"/>
    </row>
    <row r="30" spans="1:2" x14ac:dyDescent="0.25">
      <c r="B30"/>
    </row>
  </sheetData>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8091B-74F3-4999-8BEB-FA20FCCE422A}">
  <sheetPr filterMode="1"/>
  <dimension ref="A1:AF918"/>
  <sheetViews>
    <sheetView topLeftCell="W1" zoomScale="110" zoomScaleNormal="110" workbookViewId="0">
      <pane ySplit="2" topLeftCell="A406" activePane="bottomLeft" state="frozen"/>
      <selection activeCell="T1" sqref="T1"/>
      <selection pane="bottomLeft" activeCell="AC422" sqref="AC422"/>
    </sheetView>
  </sheetViews>
  <sheetFormatPr defaultColWidth="9.1796875" defaultRowHeight="12" customHeight="1" x14ac:dyDescent="0.25"/>
  <cols>
    <col min="1" max="1" width="9.54296875" style="48" customWidth="1"/>
    <col min="2" max="2" width="9.453125" style="48" customWidth="1"/>
    <col min="3" max="3" width="7.81640625" style="48" customWidth="1"/>
    <col min="4" max="4" width="23.26953125" style="77" customWidth="1"/>
    <col min="5" max="5" width="13.54296875" style="48" customWidth="1"/>
    <col min="6" max="6" width="13.54296875" style="77" customWidth="1"/>
    <col min="7" max="7" width="17.7265625" style="77" customWidth="1"/>
    <col min="8" max="8" width="13.81640625" style="48" customWidth="1"/>
    <col min="9" max="9" width="7.54296875" style="48" customWidth="1"/>
    <col min="10" max="10" width="20.1796875" style="48" customWidth="1"/>
    <col min="11" max="21" width="10.1796875" style="25" customWidth="1"/>
    <col min="22" max="22" width="14.54296875" style="25" customWidth="1"/>
    <col min="23" max="23" width="10.1796875" style="25" customWidth="1"/>
    <col min="24" max="24" width="15.453125" style="98" customWidth="1"/>
    <col min="25" max="25" width="13.1796875" style="76" customWidth="1"/>
    <col min="26" max="26" width="17.1796875" style="48" customWidth="1"/>
    <col min="27" max="27" width="41.453125" style="48" customWidth="1"/>
    <col min="28" max="28" width="44.54296875" style="56" customWidth="1"/>
    <col min="29" max="29" width="9.1796875" style="89" customWidth="1"/>
    <col min="30" max="30" width="15.453125" style="91" customWidth="1"/>
    <col min="31" max="31" width="35.1796875" style="106" customWidth="1"/>
    <col min="32" max="32" width="14.1796875" style="106" customWidth="1"/>
    <col min="33" max="16384" width="9.1796875" style="48"/>
  </cols>
  <sheetData>
    <row r="1" spans="1:32" s="1" customFormat="1" ht="12" customHeight="1" x14ac:dyDescent="0.25">
      <c r="D1" s="68"/>
      <c r="F1" s="68"/>
      <c r="G1" s="68"/>
      <c r="X1" s="92"/>
      <c r="Y1" s="69"/>
      <c r="AB1" s="55"/>
      <c r="AC1" s="78"/>
      <c r="AD1" s="84"/>
      <c r="AE1" s="85"/>
      <c r="AF1" s="85"/>
    </row>
    <row r="2" spans="1:32" s="103" customFormat="1" ht="30" customHeight="1" x14ac:dyDescent="0.25">
      <c r="A2" s="51" t="s">
        <v>117</v>
      </c>
      <c r="B2" s="99" t="s">
        <v>118</v>
      </c>
      <c r="C2" s="51" t="s">
        <v>119</v>
      </c>
      <c r="D2" s="99" t="s">
        <v>120</v>
      </c>
      <c r="E2" s="51" t="s">
        <v>121</v>
      </c>
      <c r="F2" s="99" t="s">
        <v>122</v>
      </c>
      <c r="G2" s="51" t="s">
        <v>123</v>
      </c>
      <c r="H2" s="67" t="s">
        <v>124</v>
      </c>
      <c r="I2" s="51" t="s">
        <v>125</v>
      </c>
      <c r="J2" s="51" t="s">
        <v>126</v>
      </c>
      <c r="K2" s="51" t="s">
        <v>127</v>
      </c>
      <c r="L2" s="51" t="s">
        <v>1</v>
      </c>
      <c r="M2" s="51" t="s">
        <v>2</v>
      </c>
      <c r="N2" s="51" t="s">
        <v>3</v>
      </c>
      <c r="O2" s="51" t="s">
        <v>4</v>
      </c>
      <c r="P2" s="51" t="s">
        <v>5</v>
      </c>
      <c r="Q2" s="51" t="s">
        <v>6</v>
      </c>
      <c r="R2" s="51" t="s">
        <v>7</v>
      </c>
      <c r="S2" s="51" t="s">
        <v>8</v>
      </c>
      <c r="T2" s="51" t="s">
        <v>9</v>
      </c>
      <c r="U2" s="51" t="s">
        <v>10</v>
      </c>
      <c r="V2" s="51" t="s">
        <v>11</v>
      </c>
      <c r="W2" s="51" t="s">
        <v>12</v>
      </c>
      <c r="X2" s="100" t="s">
        <v>13</v>
      </c>
      <c r="Y2" s="101" t="s">
        <v>14</v>
      </c>
      <c r="Z2" s="99" t="s">
        <v>128</v>
      </c>
      <c r="AA2" s="99" t="s">
        <v>129</v>
      </c>
      <c r="AB2" s="99" t="s">
        <v>130</v>
      </c>
      <c r="AC2" s="102" t="s">
        <v>2943</v>
      </c>
      <c r="AD2" s="100" t="s">
        <v>2944</v>
      </c>
      <c r="AE2" s="104" t="s">
        <v>2945</v>
      </c>
      <c r="AF2" s="104" t="s">
        <v>2946</v>
      </c>
    </row>
    <row r="3" spans="1:32" s="1" customFormat="1" ht="12" hidden="1" customHeight="1" x14ac:dyDescent="0.25">
      <c r="A3" s="50">
        <v>700033</v>
      </c>
      <c r="B3" s="10" t="s">
        <v>107</v>
      </c>
      <c r="C3" s="50">
        <v>2111</v>
      </c>
      <c r="D3" s="10" t="s">
        <v>2469</v>
      </c>
      <c r="E3" s="10" t="s">
        <v>161</v>
      </c>
      <c r="F3" s="53" t="s">
        <v>143</v>
      </c>
      <c r="G3" s="10" t="s">
        <v>135</v>
      </c>
      <c r="H3" s="10" t="s">
        <v>225</v>
      </c>
      <c r="I3" s="50">
        <v>51204</v>
      </c>
      <c r="J3" s="2" t="s">
        <v>2470</v>
      </c>
      <c r="K3" s="3"/>
      <c r="L3" s="4"/>
      <c r="M3" s="4"/>
      <c r="N3" s="4"/>
      <c r="O3" s="4"/>
      <c r="P3" s="4">
        <v>6000</v>
      </c>
      <c r="Q3" s="4"/>
      <c r="R3" s="4"/>
      <c r="S3" s="4"/>
      <c r="T3" s="4"/>
      <c r="U3" s="4"/>
      <c r="V3" s="4"/>
      <c r="W3" s="4"/>
      <c r="X3" s="93">
        <v>6000</v>
      </c>
      <c r="Y3" s="70"/>
      <c r="Z3" s="5" t="s">
        <v>2471</v>
      </c>
      <c r="AA3" s="2" t="s">
        <v>2472</v>
      </c>
      <c r="AB3" s="2" t="s">
        <v>2473</v>
      </c>
      <c r="AC3" s="78">
        <f>VLOOKUP(I3,Sheet1!A:K,8,FALSE)</f>
        <v>0</v>
      </c>
      <c r="AD3" s="84">
        <f>VLOOKUP(I3,Sheet1!A:K,9,FALSE)</f>
        <v>0</v>
      </c>
    </row>
    <row r="4" spans="1:32" s="1" customFormat="1" ht="12" hidden="1" customHeight="1" x14ac:dyDescent="0.25">
      <c r="A4" s="49">
        <v>700033</v>
      </c>
      <c r="B4" s="15" t="s">
        <v>107</v>
      </c>
      <c r="C4" s="49">
        <v>2111</v>
      </c>
      <c r="D4" s="15" t="s">
        <v>2469</v>
      </c>
      <c r="E4" s="15" t="s">
        <v>142</v>
      </c>
      <c r="F4" s="52" t="s">
        <v>224</v>
      </c>
      <c r="G4" s="15" t="s">
        <v>135</v>
      </c>
      <c r="H4" s="15" t="s">
        <v>225</v>
      </c>
      <c r="I4" s="49">
        <v>51205</v>
      </c>
      <c r="J4" s="6" t="s">
        <v>2474</v>
      </c>
      <c r="K4" s="7"/>
      <c r="L4" s="8"/>
      <c r="M4" s="8"/>
      <c r="N4" s="8"/>
      <c r="O4" s="8"/>
      <c r="P4" s="8">
        <v>75000</v>
      </c>
      <c r="Q4" s="8"/>
      <c r="R4" s="8"/>
      <c r="S4" s="8"/>
      <c r="T4" s="8"/>
      <c r="U4" s="8"/>
      <c r="V4" s="8"/>
      <c r="W4" s="8"/>
      <c r="X4" s="94">
        <v>75000</v>
      </c>
      <c r="Y4" s="71"/>
      <c r="Z4" s="9" t="s">
        <v>2475</v>
      </c>
      <c r="AA4" s="6" t="s">
        <v>2476</v>
      </c>
      <c r="AB4" s="6" t="s">
        <v>2477</v>
      </c>
      <c r="AC4" s="78">
        <f>VLOOKUP(I4,Sheet1!A:K,8,FALSE)</f>
        <v>0</v>
      </c>
      <c r="AD4" s="84">
        <f>VLOOKUP(I4,Sheet1!A:K,9,FALSE)</f>
        <v>0</v>
      </c>
    </row>
    <row r="5" spans="1:32" s="1" customFormat="1" ht="12" hidden="1" customHeight="1" x14ac:dyDescent="0.25">
      <c r="A5" s="50">
        <v>700033</v>
      </c>
      <c r="B5" s="10" t="s">
        <v>107</v>
      </c>
      <c r="C5" s="50">
        <v>2111</v>
      </c>
      <c r="D5" s="10" t="s">
        <v>2469</v>
      </c>
      <c r="E5" s="10" t="s">
        <v>167</v>
      </c>
      <c r="F5" s="53" t="s">
        <v>224</v>
      </c>
      <c r="G5" s="10" t="s">
        <v>135</v>
      </c>
      <c r="H5" s="10" t="s">
        <v>225</v>
      </c>
      <c r="I5" s="50">
        <v>51377</v>
      </c>
      <c r="J5" s="2" t="s">
        <v>2478</v>
      </c>
      <c r="K5" s="3"/>
      <c r="L5" s="4"/>
      <c r="M5" s="4"/>
      <c r="N5" s="4"/>
      <c r="O5" s="4"/>
      <c r="P5" s="4">
        <v>20000</v>
      </c>
      <c r="Q5" s="4"/>
      <c r="R5" s="4"/>
      <c r="S5" s="4"/>
      <c r="T5" s="4"/>
      <c r="U5" s="4"/>
      <c r="V5" s="4"/>
      <c r="W5" s="4"/>
      <c r="X5" s="93">
        <v>20000</v>
      </c>
      <c r="Y5" s="70"/>
      <c r="Z5" s="5" t="s">
        <v>2479</v>
      </c>
      <c r="AA5" s="2" t="s">
        <v>2480</v>
      </c>
      <c r="AB5" s="2" t="s">
        <v>2481</v>
      </c>
      <c r="AC5" s="78">
        <f>VLOOKUP(I5,Sheet1!A:K,8,FALSE)</f>
        <v>0</v>
      </c>
      <c r="AD5" s="84">
        <f>VLOOKUP(I5,Sheet1!A:K,9,FALSE)</f>
        <v>0</v>
      </c>
    </row>
    <row r="6" spans="1:32" s="1" customFormat="1" ht="12" hidden="1" customHeight="1" x14ac:dyDescent="0.25">
      <c r="A6" s="49">
        <v>700033</v>
      </c>
      <c r="B6" s="15" t="s">
        <v>107</v>
      </c>
      <c r="C6" s="49">
        <v>2111</v>
      </c>
      <c r="D6" s="15" t="s">
        <v>2469</v>
      </c>
      <c r="E6" s="15" t="s">
        <v>161</v>
      </c>
      <c r="F6" s="52" t="s">
        <v>348</v>
      </c>
      <c r="G6" s="15" t="s">
        <v>135</v>
      </c>
      <c r="H6" s="15" t="s">
        <v>150</v>
      </c>
      <c r="I6" s="49">
        <v>51381</v>
      </c>
      <c r="J6" s="6" t="s">
        <v>2482</v>
      </c>
      <c r="K6" s="7">
        <v>1</v>
      </c>
      <c r="L6" s="8">
        <v>41467</v>
      </c>
      <c r="M6" s="8">
        <v>15436</v>
      </c>
      <c r="N6" s="8">
        <v>8720</v>
      </c>
      <c r="O6" s="8"/>
      <c r="P6" s="8"/>
      <c r="Q6" s="8"/>
      <c r="R6" s="8"/>
      <c r="S6" s="8"/>
      <c r="T6" s="8"/>
      <c r="U6" s="8"/>
      <c r="V6" s="8"/>
      <c r="W6" s="8"/>
      <c r="X6" s="94">
        <v>65623</v>
      </c>
      <c r="Y6" s="71"/>
      <c r="Z6" s="9" t="s">
        <v>2483</v>
      </c>
      <c r="AA6" s="6" t="s">
        <v>2484</v>
      </c>
      <c r="AB6" s="6" t="s">
        <v>2485</v>
      </c>
      <c r="AC6" s="78">
        <v>0</v>
      </c>
      <c r="AD6" s="84">
        <f>X6*AC6</f>
        <v>0</v>
      </c>
    </row>
    <row r="7" spans="1:32" s="1" customFormat="1" ht="12" hidden="1" customHeight="1" x14ac:dyDescent="0.25">
      <c r="A7" s="50">
        <v>700033</v>
      </c>
      <c r="B7" s="10" t="s">
        <v>107</v>
      </c>
      <c r="C7" s="50">
        <v>2111</v>
      </c>
      <c r="D7" s="10" t="s">
        <v>2469</v>
      </c>
      <c r="E7" s="10" t="s">
        <v>256</v>
      </c>
      <c r="F7" s="53" t="s">
        <v>143</v>
      </c>
      <c r="G7" s="10" t="s">
        <v>135</v>
      </c>
      <c r="H7" s="10" t="s">
        <v>244</v>
      </c>
      <c r="I7" s="50">
        <v>51401</v>
      </c>
      <c r="J7" s="2" t="s">
        <v>2486</v>
      </c>
      <c r="K7" s="3"/>
      <c r="L7" s="4"/>
      <c r="M7" s="4"/>
      <c r="N7" s="4"/>
      <c r="O7" s="4"/>
      <c r="P7" s="4"/>
      <c r="Q7" s="4">
        <v>125000</v>
      </c>
      <c r="R7" s="4"/>
      <c r="S7" s="4"/>
      <c r="T7" s="4"/>
      <c r="U7" s="4"/>
      <c r="V7" s="4"/>
      <c r="W7" s="4"/>
      <c r="X7" s="93">
        <v>125000</v>
      </c>
      <c r="Y7" s="70"/>
      <c r="Z7" s="5" t="s">
        <v>2487</v>
      </c>
      <c r="AA7" s="2" t="s">
        <v>2488</v>
      </c>
      <c r="AB7" s="2" t="s">
        <v>2489</v>
      </c>
      <c r="AC7" s="78">
        <f>VLOOKUP(I7,Sheet1!A:K,8,FALSE)</f>
        <v>0</v>
      </c>
      <c r="AD7" s="84">
        <f>VLOOKUP(I7,Sheet1!A:K,9,FALSE)</f>
        <v>0</v>
      </c>
    </row>
    <row r="8" spans="1:32" s="1" customFormat="1" ht="12" hidden="1" customHeight="1" x14ac:dyDescent="0.25">
      <c r="A8" s="49">
        <v>700033</v>
      </c>
      <c r="B8" s="15" t="s">
        <v>107</v>
      </c>
      <c r="C8" s="49">
        <v>2111</v>
      </c>
      <c r="D8" s="15" t="s">
        <v>2469</v>
      </c>
      <c r="E8" s="15" t="s">
        <v>133</v>
      </c>
      <c r="F8" s="52" t="s">
        <v>143</v>
      </c>
      <c r="G8" s="15" t="s">
        <v>135</v>
      </c>
      <c r="H8" s="15" t="s">
        <v>225</v>
      </c>
      <c r="I8" s="49">
        <v>51404</v>
      </c>
      <c r="J8" s="6" t="s">
        <v>2490</v>
      </c>
      <c r="K8" s="7"/>
      <c r="L8" s="8"/>
      <c r="M8" s="8"/>
      <c r="N8" s="8"/>
      <c r="O8" s="8"/>
      <c r="P8" s="8">
        <v>300000</v>
      </c>
      <c r="Q8" s="8"/>
      <c r="R8" s="8"/>
      <c r="S8" s="8"/>
      <c r="T8" s="8"/>
      <c r="U8" s="8"/>
      <c r="V8" s="8"/>
      <c r="W8" s="8"/>
      <c r="X8" s="94">
        <v>300000</v>
      </c>
      <c r="Y8" s="71"/>
      <c r="Z8" s="9" t="s">
        <v>2491</v>
      </c>
      <c r="AA8" s="6" t="s">
        <v>2492</v>
      </c>
      <c r="AB8" s="6" t="s">
        <v>2493</v>
      </c>
      <c r="AC8" s="78">
        <f>VLOOKUP(I8,Sheet1!A:K,8,FALSE)</f>
        <v>0</v>
      </c>
      <c r="AD8" s="84">
        <f>VLOOKUP(I8,Sheet1!A:K,9,FALSE)</f>
        <v>0</v>
      </c>
    </row>
    <row r="9" spans="1:32" s="1" customFormat="1" ht="12" hidden="1" customHeight="1" x14ac:dyDescent="0.25">
      <c r="A9" s="50">
        <v>700033</v>
      </c>
      <c r="B9" s="10" t="s">
        <v>107</v>
      </c>
      <c r="C9" s="50">
        <v>2111</v>
      </c>
      <c r="D9" s="10" t="s">
        <v>2469</v>
      </c>
      <c r="E9" s="10" t="s">
        <v>260</v>
      </c>
      <c r="F9" s="53" t="s">
        <v>348</v>
      </c>
      <c r="G9" s="10" t="s">
        <v>203</v>
      </c>
      <c r="H9" s="10" t="s">
        <v>150</v>
      </c>
      <c r="I9" s="50">
        <v>51542</v>
      </c>
      <c r="J9" s="2" t="s">
        <v>2494</v>
      </c>
      <c r="K9" s="3"/>
      <c r="L9" s="4"/>
      <c r="M9" s="4"/>
      <c r="N9" s="4"/>
      <c r="O9" s="4"/>
      <c r="P9" s="4">
        <v>1608400</v>
      </c>
      <c r="Q9" s="4"/>
      <c r="R9" s="4"/>
      <c r="S9" s="4"/>
      <c r="T9" s="4"/>
      <c r="U9" s="4"/>
      <c r="V9" s="4"/>
      <c r="W9" s="4"/>
      <c r="X9" s="93">
        <v>1608400</v>
      </c>
      <c r="Y9" s="70"/>
      <c r="Z9" s="5" t="s">
        <v>2495</v>
      </c>
      <c r="AA9" s="2" t="s">
        <v>2496</v>
      </c>
      <c r="AB9" s="2" t="s">
        <v>2497</v>
      </c>
      <c r="AC9" s="78">
        <f>VLOOKUP(I9,Sheet1!A:K,8,FALSE)</f>
        <v>0</v>
      </c>
      <c r="AD9" s="84">
        <f>VLOOKUP(I9,Sheet1!A:K,9,FALSE)</f>
        <v>0</v>
      </c>
    </row>
    <row r="10" spans="1:32" s="1" customFormat="1" ht="12" hidden="1" customHeight="1" x14ac:dyDescent="0.25">
      <c r="A10" s="50">
        <v>700000</v>
      </c>
      <c r="B10" s="10" t="s">
        <v>104</v>
      </c>
      <c r="C10" s="50">
        <v>2000</v>
      </c>
      <c r="D10" s="10" t="s">
        <v>638</v>
      </c>
      <c r="E10" s="10" t="s">
        <v>155</v>
      </c>
      <c r="F10" s="53" t="s">
        <v>143</v>
      </c>
      <c r="G10" s="10" t="s">
        <v>1468</v>
      </c>
      <c r="H10" s="10" t="s">
        <v>143</v>
      </c>
      <c r="I10" s="50">
        <v>51596</v>
      </c>
      <c r="J10" s="10" t="s">
        <v>2224</v>
      </c>
      <c r="K10" s="11"/>
      <c r="L10" s="12"/>
      <c r="M10" s="12"/>
      <c r="N10" s="12"/>
      <c r="O10" s="12"/>
      <c r="P10" s="13">
        <v>-90000</v>
      </c>
      <c r="Q10" s="12"/>
      <c r="R10" s="12"/>
      <c r="S10" s="12"/>
      <c r="T10" s="12"/>
      <c r="U10" s="12"/>
      <c r="V10" s="12"/>
      <c r="W10" s="12"/>
      <c r="X10" s="95">
        <v>-90000</v>
      </c>
      <c r="Y10" s="73"/>
      <c r="Z10" s="14" t="s">
        <v>2225</v>
      </c>
      <c r="AA10" s="10" t="s">
        <v>2226</v>
      </c>
      <c r="AB10" s="2" t="s">
        <v>2227</v>
      </c>
      <c r="AC10" s="78">
        <v>0</v>
      </c>
      <c r="AD10" s="84">
        <f>X10*AC10</f>
        <v>0</v>
      </c>
    </row>
    <row r="11" spans="1:32" s="1" customFormat="1" ht="12" hidden="1" customHeight="1" x14ac:dyDescent="0.25">
      <c r="A11" s="50">
        <v>700001</v>
      </c>
      <c r="B11" s="10" t="s">
        <v>105</v>
      </c>
      <c r="C11" s="50">
        <v>2000</v>
      </c>
      <c r="D11" s="10" t="s">
        <v>638</v>
      </c>
      <c r="E11" s="10" t="s">
        <v>155</v>
      </c>
      <c r="F11" s="53" t="s">
        <v>143</v>
      </c>
      <c r="G11" s="10" t="s">
        <v>1468</v>
      </c>
      <c r="H11" s="10" t="s">
        <v>143</v>
      </c>
      <c r="I11" s="50">
        <v>51600</v>
      </c>
      <c r="J11" s="10" t="s">
        <v>2300</v>
      </c>
      <c r="K11" s="11"/>
      <c r="L11" s="12"/>
      <c r="M11" s="12"/>
      <c r="N11" s="12"/>
      <c r="O11" s="12"/>
      <c r="P11" s="13">
        <v>-530500</v>
      </c>
      <c r="Q11" s="12"/>
      <c r="R11" s="12"/>
      <c r="S11" s="12"/>
      <c r="T11" s="12"/>
      <c r="U11" s="12"/>
      <c r="V11" s="12"/>
      <c r="W11" s="12"/>
      <c r="X11" s="95">
        <v>-530500</v>
      </c>
      <c r="Y11" s="73"/>
      <c r="Z11" s="14" t="s">
        <v>2301</v>
      </c>
      <c r="AA11" s="10" t="s">
        <v>2302</v>
      </c>
      <c r="AB11" s="2" t="s">
        <v>2303</v>
      </c>
      <c r="AC11" s="78">
        <v>0</v>
      </c>
      <c r="AD11" s="84">
        <f>X11*AC11</f>
        <v>0</v>
      </c>
    </row>
    <row r="12" spans="1:32" s="1" customFormat="1" ht="12" hidden="1" customHeight="1" x14ac:dyDescent="0.25">
      <c r="A12" s="50">
        <v>700011</v>
      </c>
      <c r="B12" s="10" t="s">
        <v>106</v>
      </c>
      <c r="C12" s="50">
        <v>2000</v>
      </c>
      <c r="D12" s="10" t="s">
        <v>638</v>
      </c>
      <c r="E12" s="10" t="s">
        <v>155</v>
      </c>
      <c r="F12" s="53" t="s">
        <v>143</v>
      </c>
      <c r="G12" s="10" t="s">
        <v>1468</v>
      </c>
      <c r="H12" s="10" t="s">
        <v>143</v>
      </c>
      <c r="I12" s="50">
        <v>51601</v>
      </c>
      <c r="J12" s="10" t="s">
        <v>2355</v>
      </c>
      <c r="K12" s="11"/>
      <c r="L12" s="12"/>
      <c r="M12" s="12"/>
      <c r="N12" s="12"/>
      <c r="O12" s="12"/>
      <c r="P12" s="13">
        <v>-1863800</v>
      </c>
      <c r="Q12" s="12"/>
      <c r="R12" s="12"/>
      <c r="S12" s="12"/>
      <c r="T12" s="12"/>
      <c r="U12" s="12"/>
      <c r="V12" s="12"/>
      <c r="W12" s="12"/>
      <c r="X12" s="95">
        <v>-1863800</v>
      </c>
      <c r="Y12" s="73"/>
      <c r="Z12" s="14" t="s">
        <v>2356</v>
      </c>
      <c r="AA12" s="10" t="s">
        <v>2226</v>
      </c>
      <c r="AB12" s="2" t="s">
        <v>2227</v>
      </c>
      <c r="AC12" s="78">
        <v>0</v>
      </c>
      <c r="AD12" s="84">
        <f>X12*AC12</f>
        <v>0</v>
      </c>
    </row>
    <row r="13" spans="1:32" s="1" customFormat="1" ht="12" hidden="1" customHeight="1" x14ac:dyDescent="0.25">
      <c r="A13" s="50">
        <v>700043</v>
      </c>
      <c r="B13" s="10" t="s">
        <v>110</v>
      </c>
      <c r="C13" s="50">
        <v>171416</v>
      </c>
      <c r="D13" s="10" t="s">
        <v>2678</v>
      </c>
      <c r="E13" s="10" t="s">
        <v>167</v>
      </c>
      <c r="F13" s="53" t="s">
        <v>143</v>
      </c>
      <c r="G13" s="10" t="s">
        <v>135</v>
      </c>
      <c r="H13" s="10" t="s">
        <v>143</v>
      </c>
      <c r="I13" s="50">
        <v>51687</v>
      </c>
      <c r="J13" s="10" t="s">
        <v>2679</v>
      </c>
      <c r="K13" s="11">
        <v>6</v>
      </c>
      <c r="L13" s="12">
        <v>278252</v>
      </c>
      <c r="M13" s="12">
        <v>89568</v>
      </c>
      <c r="N13" s="12">
        <v>53114</v>
      </c>
      <c r="O13" s="12"/>
      <c r="P13" s="12"/>
      <c r="Q13" s="12"/>
      <c r="R13" s="12"/>
      <c r="S13" s="12"/>
      <c r="T13" s="12"/>
      <c r="U13" s="12"/>
      <c r="V13" s="12"/>
      <c r="W13" s="12"/>
      <c r="X13" s="95">
        <v>420934</v>
      </c>
      <c r="Y13" s="73"/>
      <c r="Z13" s="14" t="s">
        <v>2680</v>
      </c>
      <c r="AA13" s="10" t="s">
        <v>2681</v>
      </c>
      <c r="AB13" s="5" t="s">
        <v>2682</v>
      </c>
      <c r="AC13" s="78">
        <f>VLOOKUP(I13,Sheet1!A:K,8,FALSE)</f>
        <v>0</v>
      </c>
      <c r="AD13" s="84">
        <f>VLOOKUP(I13,Sheet1!A:K,9,FALSE)</f>
        <v>0</v>
      </c>
    </row>
    <row r="14" spans="1:32" s="1" customFormat="1" ht="12" hidden="1" customHeight="1" x14ac:dyDescent="0.25">
      <c r="A14" s="49">
        <v>700011</v>
      </c>
      <c r="B14" s="15" t="s">
        <v>106</v>
      </c>
      <c r="C14" s="49">
        <v>2000</v>
      </c>
      <c r="D14" s="52" t="s">
        <v>638</v>
      </c>
      <c r="E14" s="15" t="s">
        <v>256</v>
      </c>
      <c r="F14" s="52" t="s">
        <v>134</v>
      </c>
      <c r="G14" s="15" t="s">
        <v>143</v>
      </c>
      <c r="H14" s="15" t="s">
        <v>225</v>
      </c>
      <c r="I14" s="49">
        <v>51816</v>
      </c>
      <c r="J14" s="15" t="s">
        <v>2357</v>
      </c>
      <c r="K14" s="16"/>
      <c r="L14" s="17"/>
      <c r="M14" s="17"/>
      <c r="N14" s="17"/>
      <c r="O14" s="17"/>
      <c r="P14" s="17"/>
      <c r="Q14" s="17"/>
      <c r="R14" s="17"/>
      <c r="S14" s="17"/>
      <c r="T14" s="17"/>
      <c r="U14" s="17">
        <v>320000</v>
      </c>
      <c r="V14" s="17"/>
      <c r="W14" s="17"/>
      <c r="X14" s="92">
        <v>320000</v>
      </c>
      <c r="Y14" s="69"/>
      <c r="Z14" s="18" t="s">
        <v>2358</v>
      </c>
      <c r="AA14" s="15" t="s">
        <v>2359</v>
      </c>
      <c r="AB14" s="6" t="s">
        <v>2360</v>
      </c>
      <c r="AC14" s="78">
        <v>0</v>
      </c>
      <c r="AD14" s="84">
        <f>X14*AC14</f>
        <v>0</v>
      </c>
    </row>
    <row r="15" spans="1:32" s="1" customFormat="1" ht="12" customHeight="1" x14ac:dyDescent="0.25">
      <c r="A15" s="50">
        <v>700011</v>
      </c>
      <c r="B15" s="10" t="s">
        <v>106</v>
      </c>
      <c r="C15" s="50">
        <v>2000</v>
      </c>
      <c r="D15" s="53" t="s">
        <v>638</v>
      </c>
      <c r="E15" s="10" t="s">
        <v>202</v>
      </c>
      <c r="F15" s="53" t="s">
        <v>134</v>
      </c>
      <c r="G15" s="10" t="s">
        <v>143</v>
      </c>
      <c r="H15" s="10" t="s">
        <v>150</v>
      </c>
      <c r="I15" s="50">
        <v>51817</v>
      </c>
      <c r="J15" s="2" t="s">
        <v>2361</v>
      </c>
      <c r="K15" s="3"/>
      <c r="L15" s="4"/>
      <c r="M15" s="4"/>
      <c r="N15" s="4"/>
      <c r="O15" s="4"/>
      <c r="P15" s="4">
        <v>300000</v>
      </c>
      <c r="Q15" s="4"/>
      <c r="R15" s="4"/>
      <c r="S15" s="4"/>
      <c r="T15" s="4"/>
      <c r="U15" s="4"/>
      <c r="V15" s="4"/>
      <c r="W15" s="4"/>
      <c r="X15" s="93">
        <v>300000</v>
      </c>
      <c r="Y15" s="70"/>
      <c r="Z15" s="5" t="s">
        <v>2362</v>
      </c>
      <c r="AA15" s="2" t="s">
        <v>2359</v>
      </c>
      <c r="AB15" s="2" t="s">
        <v>2363</v>
      </c>
      <c r="AC15" s="78">
        <v>1</v>
      </c>
      <c r="AD15" s="84">
        <f>X15*AC15</f>
        <v>300000</v>
      </c>
      <c r="AE15" s="85" t="s">
        <v>3807</v>
      </c>
      <c r="AF15" s="85" t="s">
        <v>3816</v>
      </c>
    </row>
    <row r="16" spans="1:32" s="1" customFormat="1" ht="12" hidden="1" customHeight="1" x14ac:dyDescent="0.25">
      <c r="A16" s="49">
        <v>700011</v>
      </c>
      <c r="B16" s="15" t="s">
        <v>106</v>
      </c>
      <c r="C16" s="49">
        <v>2000</v>
      </c>
      <c r="D16" s="15" t="s">
        <v>638</v>
      </c>
      <c r="E16" s="15" t="s">
        <v>260</v>
      </c>
      <c r="F16" s="52" t="s">
        <v>134</v>
      </c>
      <c r="G16" s="15" t="s">
        <v>143</v>
      </c>
      <c r="H16" s="15" t="s">
        <v>249</v>
      </c>
      <c r="I16" s="49">
        <v>51819</v>
      </c>
      <c r="J16" s="6" t="s">
        <v>2364</v>
      </c>
      <c r="K16" s="7">
        <v>15</v>
      </c>
      <c r="L16" s="8">
        <v>1242564</v>
      </c>
      <c r="M16" s="8">
        <v>297828</v>
      </c>
      <c r="N16" s="8">
        <v>147548</v>
      </c>
      <c r="O16" s="8"/>
      <c r="P16" s="8"/>
      <c r="Q16" s="8"/>
      <c r="R16" s="8"/>
      <c r="S16" s="8"/>
      <c r="T16" s="8"/>
      <c r="U16" s="8"/>
      <c r="V16" s="8"/>
      <c r="W16" s="8"/>
      <c r="X16" s="94">
        <v>1687940</v>
      </c>
      <c r="Y16" s="71"/>
      <c r="Z16" s="9" t="s">
        <v>2365</v>
      </c>
      <c r="AA16" s="6" t="s">
        <v>2359</v>
      </c>
      <c r="AB16" s="6" t="s">
        <v>2366</v>
      </c>
      <c r="AC16" s="78">
        <v>0</v>
      </c>
      <c r="AD16" s="84"/>
    </row>
    <row r="17" spans="1:32" s="1" customFormat="1" ht="12" hidden="1" customHeight="1" x14ac:dyDescent="0.25">
      <c r="A17" s="50">
        <v>700011</v>
      </c>
      <c r="B17" s="10" t="s">
        <v>106</v>
      </c>
      <c r="C17" s="50">
        <v>2000</v>
      </c>
      <c r="D17" s="53" t="s">
        <v>638</v>
      </c>
      <c r="E17" s="10" t="s">
        <v>167</v>
      </c>
      <c r="F17" s="53" t="s">
        <v>134</v>
      </c>
      <c r="G17" s="10" t="s">
        <v>143</v>
      </c>
      <c r="H17" s="10" t="s">
        <v>150</v>
      </c>
      <c r="I17" s="50">
        <v>51823</v>
      </c>
      <c r="J17" s="2" t="s">
        <v>2367</v>
      </c>
      <c r="K17" s="3"/>
      <c r="L17" s="4"/>
      <c r="M17" s="4"/>
      <c r="N17" s="4"/>
      <c r="O17" s="4"/>
      <c r="P17" s="4">
        <v>2483275</v>
      </c>
      <c r="Q17" s="4"/>
      <c r="R17" s="4"/>
      <c r="S17" s="4"/>
      <c r="T17" s="4"/>
      <c r="U17" s="4"/>
      <c r="V17" s="4"/>
      <c r="W17" s="4"/>
      <c r="X17" s="93">
        <v>2483275</v>
      </c>
      <c r="Y17" s="70"/>
      <c r="Z17" s="5" t="s">
        <v>2368</v>
      </c>
      <c r="AA17" s="2" t="s">
        <v>2369</v>
      </c>
      <c r="AB17" s="2" t="s">
        <v>2370</v>
      </c>
      <c r="AC17" s="78">
        <v>0</v>
      </c>
      <c r="AD17" s="84">
        <f t="shared" ref="AD17:AD34" si="0">X17*AC17</f>
        <v>0</v>
      </c>
    </row>
    <row r="18" spans="1:32" s="1" customFormat="1" ht="12" hidden="1" customHeight="1" x14ac:dyDescent="0.25">
      <c r="A18" s="49">
        <v>700011</v>
      </c>
      <c r="B18" s="15" t="s">
        <v>106</v>
      </c>
      <c r="C18" s="49">
        <v>2000</v>
      </c>
      <c r="D18" s="52" t="s">
        <v>638</v>
      </c>
      <c r="E18" s="15" t="s">
        <v>155</v>
      </c>
      <c r="F18" s="52" t="s">
        <v>134</v>
      </c>
      <c r="G18" s="15" t="s">
        <v>143</v>
      </c>
      <c r="H18" s="15" t="s">
        <v>150</v>
      </c>
      <c r="I18" s="49">
        <v>51824</v>
      </c>
      <c r="J18" s="6" t="s">
        <v>2371</v>
      </c>
      <c r="K18" s="7"/>
      <c r="L18" s="8"/>
      <c r="M18" s="8"/>
      <c r="N18" s="8"/>
      <c r="O18" s="8"/>
      <c r="P18" s="8">
        <v>4385500</v>
      </c>
      <c r="Q18" s="8"/>
      <c r="R18" s="8"/>
      <c r="S18" s="8"/>
      <c r="T18" s="8"/>
      <c r="U18" s="8"/>
      <c r="V18" s="8"/>
      <c r="W18" s="8"/>
      <c r="X18" s="94">
        <v>4385500</v>
      </c>
      <c r="Y18" s="71"/>
      <c r="Z18" s="9" t="s">
        <v>2372</v>
      </c>
      <c r="AA18" s="6" t="s">
        <v>2373</v>
      </c>
      <c r="AB18" s="6" t="s">
        <v>2374</v>
      </c>
      <c r="AC18" s="78">
        <v>0</v>
      </c>
      <c r="AD18" s="84">
        <f t="shared" si="0"/>
        <v>0</v>
      </c>
    </row>
    <row r="19" spans="1:32" s="1" customFormat="1" ht="12" hidden="1" customHeight="1" x14ac:dyDescent="0.25">
      <c r="A19" s="50">
        <v>700011</v>
      </c>
      <c r="B19" s="10" t="s">
        <v>106</v>
      </c>
      <c r="C19" s="50">
        <v>2000</v>
      </c>
      <c r="D19" s="53" t="s">
        <v>638</v>
      </c>
      <c r="E19" s="10" t="s">
        <v>133</v>
      </c>
      <c r="F19" s="53" t="s">
        <v>134</v>
      </c>
      <c r="G19" s="10" t="s">
        <v>143</v>
      </c>
      <c r="H19" s="10" t="s">
        <v>225</v>
      </c>
      <c r="I19" s="50">
        <v>51825</v>
      </c>
      <c r="J19" s="10" t="s">
        <v>2375</v>
      </c>
      <c r="K19" s="11"/>
      <c r="L19" s="12"/>
      <c r="M19" s="12"/>
      <c r="N19" s="12"/>
      <c r="O19" s="12"/>
      <c r="P19" s="12"/>
      <c r="Q19" s="12"/>
      <c r="R19" s="12"/>
      <c r="S19" s="12"/>
      <c r="T19" s="12"/>
      <c r="U19" s="12">
        <v>120000</v>
      </c>
      <c r="V19" s="12"/>
      <c r="W19" s="12"/>
      <c r="X19" s="95">
        <v>120000</v>
      </c>
      <c r="Y19" s="73"/>
      <c r="Z19" s="10" t="s">
        <v>2376</v>
      </c>
      <c r="AA19" s="10" t="s">
        <v>2377</v>
      </c>
      <c r="AB19" s="2" t="s">
        <v>2378</v>
      </c>
      <c r="AC19" s="78">
        <v>0</v>
      </c>
      <c r="AD19" s="84">
        <f t="shared" si="0"/>
        <v>0</v>
      </c>
    </row>
    <row r="20" spans="1:32" s="1" customFormat="1" ht="12" hidden="1" customHeight="1" x14ac:dyDescent="0.25">
      <c r="A20" s="49">
        <v>700000</v>
      </c>
      <c r="B20" s="15" t="s">
        <v>104</v>
      </c>
      <c r="C20" s="49">
        <v>2000</v>
      </c>
      <c r="D20" s="15" t="s">
        <v>638</v>
      </c>
      <c r="E20" s="15" t="s">
        <v>161</v>
      </c>
      <c r="F20" s="52" t="s">
        <v>143</v>
      </c>
      <c r="G20" s="15" t="s">
        <v>135</v>
      </c>
      <c r="H20" s="15" t="s">
        <v>150</v>
      </c>
      <c r="I20" s="49">
        <v>51826</v>
      </c>
      <c r="J20" s="15" t="s">
        <v>2228</v>
      </c>
      <c r="K20" s="16">
        <v>0.64</v>
      </c>
      <c r="L20" s="17">
        <v>49327</v>
      </c>
      <c r="M20" s="17">
        <v>11671</v>
      </c>
      <c r="N20" s="17">
        <v>6196</v>
      </c>
      <c r="O20" s="17"/>
      <c r="P20" s="17"/>
      <c r="Q20" s="17"/>
      <c r="R20" s="17"/>
      <c r="S20" s="17"/>
      <c r="T20" s="17"/>
      <c r="U20" s="17"/>
      <c r="V20" s="17"/>
      <c r="W20" s="17"/>
      <c r="X20" s="92">
        <v>67194</v>
      </c>
      <c r="Y20" s="69"/>
      <c r="Z20" s="18" t="s">
        <v>2229</v>
      </c>
      <c r="AA20" s="15" t="s">
        <v>2230</v>
      </c>
      <c r="AB20" s="6" t="s">
        <v>2231</v>
      </c>
      <c r="AC20" s="78">
        <v>0</v>
      </c>
      <c r="AD20" s="84">
        <f t="shared" si="0"/>
        <v>0</v>
      </c>
    </row>
    <row r="21" spans="1:32" s="1" customFormat="1" ht="12" hidden="1" customHeight="1" x14ac:dyDescent="0.25">
      <c r="A21" s="49">
        <v>700001</v>
      </c>
      <c r="B21" s="15" t="s">
        <v>105</v>
      </c>
      <c r="C21" s="49">
        <v>2000</v>
      </c>
      <c r="D21" s="15" t="s">
        <v>638</v>
      </c>
      <c r="E21" s="15" t="s">
        <v>161</v>
      </c>
      <c r="F21" s="52" t="s">
        <v>143</v>
      </c>
      <c r="G21" s="15" t="s">
        <v>135</v>
      </c>
      <c r="H21" s="15" t="s">
        <v>150</v>
      </c>
      <c r="I21" s="49">
        <v>51827</v>
      </c>
      <c r="J21" s="15" t="s">
        <v>2304</v>
      </c>
      <c r="K21" s="16">
        <v>0.44</v>
      </c>
      <c r="L21" s="17">
        <v>33913</v>
      </c>
      <c r="M21" s="17">
        <v>8024</v>
      </c>
      <c r="N21" s="17">
        <v>4259</v>
      </c>
      <c r="O21" s="17"/>
      <c r="P21" s="17"/>
      <c r="Q21" s="17"/>
      <c r="R21" s="17"/>
      <c r="S21" s="17"/>
      <c r="T21" s="17"/>
      <c r="U21" s="17"/>
      <c r="V21" s="17"/>
      <c r="W21" s="17"/>
      <c r="X21" s="92">
        <v>46196</v>
      </c>
      <c r="Y21" s="69"/>
      <c r="Z21" s="18" t="s">
        <v>2305</v>
      </c>
      <c r="AA21" s="15" t="s">
        <v>2306</v>
      </c>
      <c r="AB21" s="6" t="s">
        <v>2231</v>
      </c>
      <c r="AC21" s="78">
        <v>0</v>
      </c>
      <c r="AD21" s="84">
        <f t="shared" si="0"/>
        <v>0</v>
      </c>
    </row>
    <row r="22" spans="1:32" s="1" customFormat="1" ht="12" hidden="1" customHeight="1" x14ac:dyDescent="0.25">
      <c r="A22" s="49">
        <v>700011</v>
      </c>
      <c r="B22" s="15" t="s">
        <v>106</v>
      </c>
      <c r="C22" s="49">
        <v>2000</v>
      </c>
      <c r="D22" s="15" t="s">
        <v>638</v>
      </c>
      <c r="E22" s="15" t="s">
        <v>161</v>
      </c>
      <c r="F22" s="52" t="s">
        <v>143</v>
      </c>
      <c r="G22" s="15" t="s">
        <v>135</v>
      </c>
      <c r="H22" s="15" t="s">
        <v>150</v>
      </c>
      <c r="I22" s="49">
        <v>51828</v>
      </c>
      <c r="J22" s="15" t="s">
        <v>2379</v>
      </c>
      <c r="K22" s="16">
        <v>0.92</v>
      </c>
      <c r="L22" s="17">
        <v>70907</v>
      </c>
      <c r="M22" s="17">
        <v>16777</v>
      </c>
      <c r="N22" s="17">
        <v>8906</v>
      </c>
      <c r="O22" s="17"/>
      <c r="P22" s="17"/>
      <c r="Q22" s="17"/>
      <c r="R22" s="17"/>
      <c r="S22" s="17"/>
      <c r="T22" s="17"/>
      <c r="U22" s="17"/>
      <c r="V22" s="17"/>
      <c r="W22" s="17"/>
      <c r="X22" s="92">
        <v>96590</v>
      </c>
      <c r="Y22" s="69"/>
      <c r="Z22" s="18" t="s">
        <v>2380</v>
      </c>
      <c r="AA22" s="15" t="s">
        <v>2381</v>
      </c>
      <c r="AB22" s="6" t="s">
        <v>2231</v>
      </c>
      <c r="AC22" s="78">
        <v>0</v>
      </c>
      <c r="AD22" s="84">
        <f t="shared" si="0"/>
        <v>0</v>
      </c>
    </row>
    <row r="23" spans="1:32" s="1" customFormat="1" ht="12" hidden="1" customHeight="1" x14ac:dyDescent="0.25">
      <c r="A23" s="50">
        <v>700000</v>
      </c>
      <c r="B23" s="10" t="s">
        <v>104</v>
      </c>
      <c r="C23" s="50">
        <v>2000</v>
      </c>
      <c r="D23" s="10" t="s">
        <v>638</v>
      </c>
      <c r="E23" s="10" t="s">
        <v>143</v>
      </c>
      <c r="F23" s="53" t="s">
        <v>143</v>
      </c>
      <c r="G23" s="10" t="s">
        <v>135</v>
      </c>
      <c r="H23" s="10" t="s">
        <v>143</v>
      </c>
      <c r="I23" s="50">
        <v>51829</v>
      </c>
      <c r="J23" s="10" t="s">
        <v>2232</v>
      </c>
      <c r="K23" s="11"/>
      <c r="L23" s="13">
        <v>-1000000</v>
      </c>
      <c r="M23" s="12"/>
      <c r="N23" s="12"/>
      <c r="O23" s="12"/>
      <c r="P23" s="12"/>
      <c r="Q23" s="12"/>
      <c r="R23" s="12"/>
      <c r="S23" s="12"/>
      <c r="T23" s="12"/>
      <c r="U23" s="12"/>
      <c r="V23" s="12"/>
      <c r="W23" s="12"/>
      <c r="X23" s="95">
        <v>-1000000</v>
      </c>
      <c r="Y23" s="73"/>
      <c r="Z23" s="10" t="s">
        <v>2233</v>
      </c>
      <c r="AA23" s="10" t="s">
        <v>557</v>
      </c>
      <c r="AB23" s="2" t="s">
        <v>557</v>
      </c>
      <c r="AC23" s="78">
        <v>0</v>
      </c>
      <c r="AD23" s="84">
        <f t="shared" si="0"/>
        <v>0</v>
      </c>
    </row>
    <row r="24" spans="1:32" s="1" customFormat="1" ht="12" hidden="1" customHeight="1" x14ac:dyDescent="0.25">
      <c r="A24" s="50">
        <v>700001</v>
      </c>
      <c r="B24" s="10" t="s">
        <v>105</v>
      </c>
      <c r="C24" s="50">
        <v>2000</v>
      </c>
      <c r="D24" s="10" t="s">
        <v>638</v>
      </c>
      <c r="E24" s="10" t="s">
        <v>143</v>
      </c>
      <c r="F24" s="53" t="s">
        <v>143</v>
      </c>
      <c r="G24" s="10" t="s">
        <v>431</v>
      </c>
      <c r="H24" s="10" t="s">
        <v>143</v>
      </c>
      <c r="I24" s="50">
        <v>51843</v>
      </c>
      <c r="J24" s="10" t="s">
        <v>2307</v>
      </c>
      <c r="K24" s="11"/>
      <c r="L24" s="12">
        <v>86535</v>
      </c>
      <c r="M24" s="12"/>
      <c r="N24" s="12"/>
      <c r="O24" s="12"/>
      <c r="P24" s="12"/>
      <c r="Q24" s="12"/>
      <c r="R24" s="12"/>
      <c r="S24" s="12"/>
      <c r="T24" s="12"/>
      <c r="U24" s="12"/>
      <c r="V24" s="12"/>
      <c r="W24" s="12"/>
      <c r="X24" s="95">
        <v>86535</v>
      </c>
      <c r="Y24" s="73"/>
      <c r="Z24" s="10" t="s">
        <v>556</v>
      </c>
      <c r="AA24" s="10" t="s">
        <v>557</v>
      </c>
      <c r="AB24" s="2" t="s">
        <v>556</v>
      </c>
      <c r="AC24" s="78">
        <v>0</v>
      </c>
      <c r="AD24" s="84">
        <f t="shared" si="0"/>
        <v>0</v>
      </c>
    </row>
    <row r="25" spans="1:32" s="1" customFormat="1" ht="12" hidden="1" customHeight="1" x14ac:dyDescent="0.25">
      <c r="A25" s="50">
        <v>700011</v>
      </c>
      <c r="B25" s="10" t="s">
        <v>106</v>
      </c>
      <c r="C25" s="50">
        <v>2000</v>
      </c>
      <c r="D25" s="53" t="s">
        <v>638</v>
      </c>
      <c r="E25" s="10" t="s">
        <v>142</v>
      </c>
      <c r="F25" s="53" t="s">
        <v>134</v>
      </c>
      <c r="G25" s="10" t="s">
        <v>143</v>
      </c>
      <c r="H25" s="10" t="s">
        <v>249</v>
      </c>
      <c r="I25" s="50">
        <v>51861</v>
      </c>
      <c r="J25" s="10" t="s">
        <v>2382</v>
      </c>
      <c r="K25" s="11"/>
      <c r="L25" s="12"/>
      <c r="M25" s="12"/>
      <c r="N25" s="12"/>
      <c r="O25" s="12"/>
      <c r="P25" s="12">
        <v>13304</v>
      </c>
      <c r="Q25" s="12"/>
      <c r="R25" s="12"/>
      <c r="S25" s="12"/>
      <c r="T25" s="12"/>
      <c r="U25" s="12"/>
      <c r="V25" s="12"/>
      <c r="W25" s="12"/>
      <c r="X25" s="95">
        <v>13304</v>
      </c>
      <c r="Y25" s="73"/>
      <c r="Z25" s="14" t="s">
        <v>2383</v>
      </c>
      <c r="AA25" s="10" t="s">
        <v>2384</v>
      </c>
      <c r="AB25" s="2" t="s">
        <v>2385</v>
      </c>
      <c r="AC25" s="78">
        <v>0</v>
      </c>
      <c r="AD25" s="84">
        <f t="shared" si="0"/>
        <v>0</v>
      </c>
      <c r="AE25" s="1" t="s">
        <v>4199</v>
      </c>
      <c r="AF25" s="1" t="s">
        <v>3816</v>
      </c>
    </row>
    <row r="26" spans="1:32" s="1" customFormat="1" ht="12" hidden="1" customHeight="1" x14ac:dyDescent="0.25">
      <c r="A26" s="49">
        <v>700001</v>
      </c>
      <c r="B26" s="15" t="s">
        <v>105</v>
      </c>
      <c r="C26" s="49">
        <v>2000</v>
      </c>
      <c r="D26" s="15" t="s">
        <v>638</v>
      </c>
      <c r="E26" s="15" t="s">
        <v>161</v>
      </c>
      <c r="F26" s="52" t="s">
        <v>149</v>
      </c>
      <c r="G26" s="15" t="s">
        <v>173</v>
      </c>
      <c r="H26" s="15" t="s">
        <v>150</v>
      </c>
      <c r="I26" s="49">
        <v>51890</v>
      </c>
      <c r="J26" s="15" t="s">
        <v>2308</v>
      </c>
      <c r="K26" s="16">
        <v>1.29</v>
      </c>
      <c r="L26" s="17">
        <v>127923</v>
      </c>
      <c r="M26" s="17">
        <v>27707</v>
      </c>
      <c r="N26" s="17">
        <v>13257</v>
      </c>
      <c r="O26" s="17"/>
      <c r="P26" s="17">
        <v>250000</v>
      </c>
      <c r="Q26" s="17"/>
      <c r="R26" s="17"/>
      <c r="S26" s="17"/>
      <c r="T26" s="17"/>
      <c r="U26" s="17"/>
      <c r="V26" s="17"/>
      <c r="W26" s="17"/>
      <c r="X26" s="92">
        <v>418887</v>
      </c>
      <c r="Y26" s="69"/>
      <c r="Z26" s="18" t="s">
        <v>2309</v>
      </c>
      <c r="AA26" s="15" t="s">
        <v>2310</v>
      </c>
      <c r="AB26" s="6" t="s">
        <v>2311</v>
      </c>
      <c r="AC26" s="78">
        <v>0</v>
      </c>
      <c r="AD26" s="84">
        <f t="shared" si="0"/>
        <v>0</v>
      </c>
    </row>
    <row r="27" spans="1:32" s="1" customFormat="1" ht="12" hidden="1" customHeight="1" x14ac:dyDescent="0.25">
      <c r="A27" s="49">
        <v>700000</v>
      </c>
      <c r="B27" s="15" t="s">
        <v>104</v>
      </c>
      <c r="C27" s="49">
        <v>2000</v>
      </c>
      <c r="D27" s="15" t="s">
        <v>638</v>
      </c>
      <c r="E27" s="15" t="s">
        <v>161</v>
      </c>
      <c r="F27" s="52" t="s">
        <v>143</v>
      </c>
      <c r="G27" s="15" t="s">
        <v>173</v>
      </c>
      <c r="H27" s="15" t="s">
        <v>136</v>
      </c>
      <c r="I27" s="49">
        <v>52001</v>
      </c>
      <c r="J27" s="15" t="s">
        <v>2234</v>
      </c>
      <c r="K27" s="16">
        <v>3.71</v>
      </c>
      <c r="L27" s="17">
        <v>358771</v>
      </c>
      <c r="M27" s="17">
        <v>78126</v>
      </c>
      <c r="N27" s="17">
        <v>37880</v>
      </c>
      <c r="O27" s="17"/>
      <c r="P27" s="17">
        <v>250000</v>
      </c>
      <c r="Q27" s="17"/>
      <c r="R27" s="17"/>
      <c r="S27" s="17"/>
      <c r="T27" s="17"/>
      <c r="U27" s="17"/>
      <c r="V27" s="17"/>
      <c r="W27" s="17"/>
      <c r="X27" s="92">
        <v>724777</v>
      </c>
      <c r="Y27" s="69"/>
      <c r="Z27" s="18" t="s">
        <v>2235</v>
      </c>
      <c r="AA27" s="18" t="s">
        <v>2236</v>
      </c>
      <c r="AB27" s="6" t="s">
        <v>2237</v>
      </c>
      <c r="AC27" s="78">
        <v>0</v>
      </c>
      <c r="AD27" s="84">
        <f t="shared" si="0"/>
        <v>0</v>
      </c>
    </row>
    <row r="28" spans="1:32" s="1" customFormat="1" ht="12" customHeight="1" x14ac:dyDescent="0.25">
      <c r="A28" s="50">
        <v>700001</v>
      </c>
      <c r="B28" s="10" t="s">
        <v>105</v>
      </c>
      <c r="C28" s="50">
        <v>2000</v>
      </c>
      <c r="D28" s="10" t="s">
        <v>638</v>
      </c>
      <c r="E28" s="10" t="s">
        <v>167</v>
      </c>
      <c r="F28" s="53" t="s">
        <v>143</v>
      </c>
      <c r="G28" s="10" t="s">
        <v>135</v>
      </c>
      <c r="H28" s="10" t="s">
        <v>143</v>
      </c>
      <c r="I28" s="50">
        <v>52031</v>
      </c>
      <c r="J28" s="10" t="s">
        <v>2312</v>
      </c>
      <c r="K28" s="11"/>
      <c r="L28" s="12"/>
      <c r="M28" s="12"/>
      <c r="N28" s="12"/>
      <c r="O28" s="12"/>
      <c r="P28" s="12">
        <v>1000000</v>
      </c>
      <c r="Q28" s="12"/>
      <c r="R28" s="12"/>
      <c r="S28" s="12"/>
      <c r="T28" s="12"/>
      <c r="U28" s="12"/>
      <c r="V28" s="12"/>
      <c r="W28" s="12"/>
      <c r="X28" s="95">
        <v>1000000</v>
      </c>
      <c r="Y28" s="73"/>
      <c r="Z28" s="10" t="s">
        <v>2313</v>
      </c>
      <c r="AA28" s="10" t="s">
        <v>2314</v>
      </c>
      <c r="AB28" s="2" t="s">
        <v>2315</v>
      </c>
      <c r="AC28" s="78">
        <v>1</v>
      </c>
      <c r="AD28" s="84">
        <f t="shared" si="0"/>
        <v>1000000</v>
      </c>
      <c r="AE28" s="85" t="s">
        <v>4199</v>
      </c>
      <c r="AF28" s="85" t="s">
        <v>3816</v>
      </c>
    </row>
    <row r="29" spans="1:32" s="1" customFormat="1" ht="12" customHeight="1" x14ac:dyDescent="0.25">
      <c r="A29" s="49">
        <v>700011</v>
      </c>
      <c r="B29" s="15" t="s">
        <v>106</v>
      </c>
      <c r="C29" s="49">
        <v>2000</v>
      </c>
      <c r="D29" s="15" t="s">
        <v>638</v>
      </c>
      <c r="E29" s="15" t="s">
        <v>167</v>
      </c>
      <c r="F29" s="52" t="s">
        <v>143</v>
      </c>
      <c r="G29" s="15" t="s">
        <v>135</v>
      </c>
      <c r="H29" s="15" t="s">
        <v>143</v>
      </c>
      <c r="I29" s="49">
        <v>52039</v>
      </c>
      <c r="J29" s="15" t="s">
        <v>2386</v>
      </c>
      <c r="K29" s="16"/>
      <c r="L29" s="17"/>
      <c r="M29" s="17"/>
      <c r="N29" s="17"/>
      <c r="O29" s="17"/>
      <c r="P29" s="17">
        <v>1000000</v>
      </c>
      <c r="Q29" s="17"/>
      <c r="R29" s="17"/>
      <c r="S29" s="17"/>
      <c r="T29" s="17"/>
      <c r="U29" s="17"/>
      <c r="V29" s="17"/>
      <c r="W29" s="17"/>
      <c r="X29" s="92">
        <v>1000000</v>
      </c>
      <c r="Y29" s="69"/>
      <c r="Z29" s="15" t="s">
        <v>2387</v>
      </c>
      <c r="AA29" s="15" t="s">
        <v>2388</v>
      </c>
      <c r="AB29" s="6" t="s">
        <v>2315</v>
      </c>
      <c r="AC29" s="78">
        <v>1</v>
      </c>
      <c r="AD29" s="84">
        <f t="shared" si="0"/>
        <v>1000000</v>
      </c>
      <c r="AE29" s="85" t="s">
        <v>4199</v>
      </c>
      <c r="AF29" s="85" t="s">
        <v>3816</v>
      </c>
    </row>
    <row r="30" spans="1:32" s="1" customFormat="1" ht="12" customHeight="1" x14ac:dyDescent="0.25">
      <c r="A30" s="49">
        <v>700001</v>
      </c>
      <c r="B30" s="15" t="s">
        <v>105</v>
      </c>
      <c r="C30" s="49">
        <v>2000</v>
      </c>
      <c r="D30" s="15" t="s">
        <v>638</v>
      </c>
      <c r="E30" s="15" t="s">
        <v>142</v>
      </c>
      <c r="F30" s="52" t="s">
        <v>143</v>
      </c>
      <c r="G30" s="15" t="s">
        <v>135</v>
      </c>
      <c r="H30" s="15" t="s">
        <v>143</v>
      </c>
      <c r="I30" s="49">
        <v>52040</v>
      </c>
      <c r="J30" s="15" t="s">
        <v>2316</v>
      </c>
      <c r="K30" s="16">
        <v>0.5</v>
      </c>
      <c r="L30" s="17">
        <v>44834</v>
      </c>
      <c r="M30" s="17">
        <v>10048</v>
      </c>
      <c r="N30" s="17">
        <v>5010</v>
      </c>
      <c r="O30" s="17"/>
      <c r="P30" s="17"/>
      <c r="Q30" s="17"/>
      <c r="R30" s="17"/>
      <c r="S30" s="17"/>
      <c r="T30" s="17"/>
      <c r="U30" s="17"/>
      <c r="V30" s="17"/>
      <c r="W30" s="17"/>
      <c r="X30" s="92">
        <v>59892</v>
      </c>
      <c r="Y30" s="69"/>
      <c r="Z30" s="15" t="s">
        <v>2317</v>
      </c>
      <c r="AA30" s="15" t="s">
        <v>2314</v>
      </c>
      <c r="AB30" s="6" t="s">
        <v>2318</v>
      </c>
      <c r="AC30" s="78">
        <v>1</v>
      </c>
      <c r="AD30" s="84">
        <f t="shared" si="0"/>
        <v>59892</v>
      </c>
      <c r="AE30" s="85" t="s">
        <v>4199</v>
      </c>
      <c r="AF30" s="85" t="s">
        <v>3816</v>
      </c>
    </row>
    <row r="31" spans="1:32" s="1" customFormat="1" ht="12" customHeight="1" x14ac:dyDescent="0.25">
      <c r="A31" s="50">
        <v>700011</v>
      </c>
      <c r="B31" s="10" t="s">
        <v>106</v>
      </c>
      <c r="C31" s="50">
        <v>2000</v>
      </c>
      <c r="D31" s="10" t="s">
        <v>638</v>
      </c>
      <c r="E31" s="10" t="s">
        <v>142</v>
      </c>
      <c r="F31" s="53" t="s">
        <v>143</v>
      </c>
      <c r="G31" s="10" t="s">
        <v>135</v>
      </c>
      <c r="H31" s="10" t="s">
        <v>143</v>
      </c>
      <c r="I31" s="50">
        <v>52042</v>
      </c>
      <c r="J31" s="10" t="s">
        <v>2389</v>
      </c>
      <c r="K31" s="11">
        <v>0.5</v>
      </c>
      <c r="L31" s="12">
        <v>44834</v>
      </c>
      <c r="M31" s="12">
        <v>10048</v>
      </c>
      <c r="N31" s="12">
        <v>5010</v>
      </c>
      <c r="O31" s="12"/>
      <c r="P31" s="12"/>
      <c r="Q31" s="12"/>
      <c r="R31" s="12"/>
      <c r="S31" s="12"/>
      <c r="T31" s="12"/>
      <c r="U31" s="12"/>
      <c r="V31" s="12"/>
      <c r="W31" s="12"/>
      <c r="X31" s="95">
        <v>59892</v>
      </c>
      <c r="Y31" s="73"/>
      <c r="Z31" s="10" t="s">
        <v>2390</v>
      </c>
      <c r="AA31" s="10" t="s">
        <v>2388</v>
      </c>
      <c r="AB31" s="2" t="s">
        <v>2318</v>
      </c>
      <c r="AC31" s="78">
        <v>1</v>
      </c>
      <c r="AD31" s="84">
        <f t="shared" si="0"/>
        <v>59892</v>
      </c>
      <c r="AE31" s="85" t="s">
        <v>4199</v>
      </c>
      <c r="AF31" s="85" t="s">
        <v>3816</v>
      </c>
    </row>
    <row r="32" spans="1:32" s="1" customFormat="1" ht="12" hidden="1" customHeight="1" x14ac:dyDescent="0.25">
      <c r="A32" s="49">
        <v>700011</v>
      </c>
      <c r="B32" s="15" t="s">
        <v>106</v>
      </c>
      <c r="C32" s="49">
        <v>2000</v>
      </c>
      <c r="D32" s="15" t="s">
        <v>638</v>
      </c>
      <c r="E32" s="15" t="s">
        <v>161</v>
      </c>
      <c r="F32" s="52" t="s">
        <v>149</v>
      </c>
      <c r="G32" s="15" t="s">
        <v>173</v>
      </c>
      <c r="H32" s="15" t="s">
        <v>150</v>
      </c>
      <c r="I32" s="49">
        <v>52098</v>
      </c>
      <c r="J32" s="15" t="s">
        <v>2391</v>
      </c>
      <c r="K32" s="16">
        <v>6</v>
      </c>
      <c r="L32" s="17">
        <v>456549</v>
      </c>
      <c r="M32" s="17">
        <v>109390</v>
      </c>
      <c r="N32" s="17">
        <v>57928</v>
      </c>
      <c r="O32" s="17"/>
      <c r="P32" s="17">
        <v>500000</v>
      </c>
      <c r="Q32" s="17"/>
      <c r="R32" s="17"/>
      <c r="S32" s="17"/>
      <c r="T32" s="17"/>
      <c r="U32" s="17"/>
      <c r="V32" s="17"/>
      <c r="W32" s="17"/>
      <c r="X32" s="92">
        <v>1123867</v>
      </c>
      <c r="Y32" s="69"/>
      <c r="Z32" s="18" t="s">
        <v>2392</v>
      </c>
      <c r="AA32" s="15" t="s">
        <v>2393</v>
      </c>
      <c r="AB32" s="6" t="s">
        <v>2311</v>
      </c>
      <c r="AC32" s="78">
        <v>0</v>
      </c>
      <c r="AD32" s="84">
        <f t="shared" si="0"/>
        <v>0</v>
      </c>
    </row>
    <row r="33" spans="1:32" s="1" customFormat="1" ht="12" hidden="1" customHeight="1" x14ac:dyDescent="0.25">
      <c r="A33" s="50">
        <v>700001</v>
      </c>
      <c r="B33" s="10" t="s">
        <v>105</v>
      </c>
      <c r="C33" s="50">
        <v>2000</v>
      </c>
      <c r="D33" s="10" t="s">
        <v>638</v>
      </c>
      <c r="E33" s="10" t="s">
        <v>142</v>
      </c>
      <c r="F33" s="53" t="s">
        <v>143</v>
      </c>
      <c r="G33" s="10" t="s">
        <v>135</v>
      </c>
      <c r="H33" s="10" t="s">
        <v>143</v>
      </c>
      <c r="I33" s="50">
        <v>52113</v>
      </c>
      <c r="J33" s="10" t="s">
        <v>2319</v>
      </c>
      <c r="K33" s="11"/>
      <c r="L33" s="12"/>
      <c r="M33" s="12"/>
      <c r="N33" s="12"/>
      <c r="O33" s="12"/>
      <c r="P33" s="12">
        <v>2300000</v>
      </c>
      <c r="Q33" s="12"/>
      <c r="R33" s="12"/>
      <c r="S33" s="12"/>
      <c r="T33" s="12"/>
      <c r="U33" s="12"/>
      <c r="V33" s="12"/>
      <c r="W33" s="12"/>
      <c r="X33" s="95">
        <v>2300000</v>
      </c>
      <c r="Y33" s="73"/>
      <c r="Z33" s="10" t="s">
        <v>2320</v>
      </c>
      <c r="AA33" s="10" t="s">
        <v>2321</v>
      </c>
      <c r="AB33" s="2" t="s">
        <v>2322</v>
      </c>
      <c r="AC33" s="78">
        <v>0</v>
      </c>
      <c r="AD33" s="84">
        <f t="shared" si="0"/>
        <v>0</v>
      </c>
    </row>
    <row r="34" spans="1:32" s="1" customFormat="1" ht="12" hidden="1" customHeight="1" x14ac:dyDescent="0.25">
      <c r="A34" s="50">
        <v>200001</v>
      </c>
      <c r="B34" s="10" t="s">
        <v>15</v>
      </c>
      <c r="C34" s="50">
        <v>1620</v>
      </c>
      <c r="D34" s="10" t="s">
        <v>1670</v>
      </c>
      <c r="E34" s="10" t="s">
        <v>161</v>
      </c>
      <c r="F34" s="53" t="s">
        <v>162</v>
      </c>
      <c r="G34" s="10" t="s">
        <v>135</v>
      </c>
      <c r="H34" s="10" t="s">
        <v>150</v>
      </c>
      <c r="I34" s="50">
        <v>52267</v>
      </c>
      <c r="J34" s="2" t="s">
        <v>1671</v>
      </c>
      <c r="K34" s="3">
        <v>1</v>
      </c>
      <c r="L34" s="4">
        <v>79751</v>
      </c>
      <c r="M34" s="4">
        <v>18631</v>
      </c>
      <c r="N34" s="4">
        <v>9753</v>
      </c>
      <c r="O34" s="4"/>
      <c r="P34" s="4"/>
      <c r="Q34" s="4"/>
      <c r="R34" s="4"/>
      <c r="S34" s="4"/>
      <c r="T34" s="4"/>
      <c r="U34" s="4"/>
      <c r="V34" s="4"/>
      <c r="W34" s="4"/>
      <c r="X34" s="93">
        <v>108135</v>
      </c>
      <c r="Y34" s="70">
        <v>105528</v>
      </c>
      <c r="Z34" s="5" t="s">
        <v>1672</v>
      </c>
      <c r="AA34" s="2" t="s">
        <v>1673</v>
      </c>
      <c r="AB34" s="2" t="s">
        <v>1674</v>
      </c>
      <c r="AC34" s="78">
        <v>0</v>
      </c>
      <c r="AD34" s="84">
        <f t="shared" si="0"/>
        <v>0</v>
      </c>
    </row>
    <row r="35" spans="1:32" s="1" customFormat="1" ht="12" hidden="1" customHeight="1" x14ac:dyDescent="0.25">
      <c r="A35" s="49">
        <v>700033</v>
      </c>
      <c r="B35" s="15" t="s">
        <v>107</v>
      </c>
      <c r="C35" s="49">
        <v>2111</v>
      </c>
      <c r="D35" s="15" t="s">
        <v>2469</v>
      </c>
      <c r="E35" s="15" t="s">
        <v>273</v>
      </c>
      <c r="F35" s="52" t="s">
        <v>143</v>
      </c>
      <c r="G35" s="15" t="s">
        <v>135</v>
      </c>
      <c r="H35" s="15" t="s">
        <v>150</v>
      </c>
      <c r="I35" s="49">
        <v>52303</v>
      </c>
      <c r="J35" s="6" t="s">
        <v>2498</v>
      </c>
      <c r="K35" s="7"/>
      <c r="L35" s="8"/>
      <c r="M35" s="8"/>
      <c r="N35" s="8"/>
      <c r="O35" s="8"/>
      <c r="P35" s="8">
        <v>520000</v>
      </c>
      <c r="Q35" s="8"/>
      <c r="R35" s="8"/>
      <c r="S35" s="8"/>
      <c r="T35" s="8"/>
      <c r="U35" s="8"/>
      <c r="V35" s="8"/>
      <c r="W35" s="8"/>
      <c r="X35" s="94">
        <v>520000</v>
      </c>
      <c r="Y35" s="71"/>
      <c r="Z35" s="9" t="s">
        <v>2499</v>
      </c>
      <c r="AA35" s="6" t="s">
        <v>2500</v>
      </c>
      <c r="AB35" s="6" t="s">
        <v>2501</v>
      </c>
      <c r="AC35" s="78">
        <f>VLOOKUP(I35,Sheet1!A:K,8,FALSE)</f>
        <v>0</v>
      </c>
      <c r="AD35" s="84">
        <f>VLOOKUP(I35,Sheet1!A:K,9,FALSE)</f>
        <v>0</v>
      </c>
    </row>
    <row r="36" spans="1:32" s="1" customFormat="1" ht="12" customHeight="1" x14ac:dyDescent="0.25">
      <c r="A36" s="50">
        <v>100000</v>
      </c>
      <c r="B36" s="10" t="s">
        <v>0</v>
      </c>
      <c r="C36" s="50">
        <v>1619</v>
      </c>
      <c r="D36" s="53" t="s">
        <v>132</v>
      </c>
      <c r="E36" s="10" t="s">
        <v>133</v>
      </c>
      <c r="F36" s="53" t="s">
        <v>134</v>
      </c>
      <c r="G36" s="10" t="s">
        <v>135</v>
      </c>
      <c r="H36" s="10" t="s">
        <v>136</v>
      </c>
      <c r="I36" s="50">
        <v>52364</v>
      </c>
      <c r="J36" s="2" t="s">
        <v>137</v>
      </c>
      <c r="K36" s="3">
        <v>1</v>
      </c>
      <c r="L36" s="4">
        <v>76386</v>
      </c>
      <c r="M36" s="4">
        <v>18134</v>
      </c>
      <c r="N36" s="4">
        <v>9663</v>
      </c>
      <c r="O36" s="4"/>
      <c r="P36" s="4"/>
      <c r="Q36" s="4"/>
      <c r="R36" s="4"/>
      <c r="S36" s="4"/>
      <c r="T36" s="4"/>
      <c r="U36" s="4"/>
      <c r="V36" s="4"/>
      <c r="W36" s="4"/>
      <c r="X36" s="93">
        <v>104183</v>
      </c>
      <c r="Y36" s="70"/>
      <c r="Z36" s="5" t="s">
        <v>138</v>
      </c>
      <c r="AA36" s="2" t="s">
        <v>139</v>
      </c>
      <c r="AB36" s="5" t="s">
        <v>140</v>
      </c>
      <c r="AC36" s="78">
        <v>0.5</v>
      </c>
      <c r="AD36" s="84">
        <f>X36*AC36</f>
        <v>52091.5</v>
      </c>
      <c r="AE36" s="85" t="s">
        <v>4199</v>
      </c>
      <c r="AF36" s="85" t="s">
        <v>3816</v>
      </c>
    </row>
    <row r="37" spans="1:32" s="1" customFormat="1" ht="12" hidden="1" customHeight="1" x14ac:dyDescent="0.25">
      <c r="A37" s="49">
        <v>100000</v>
      </c>
      <c r="B37" s="15" t="s">
        <v>0</v>
      </c>
      <c r="C37" s="49">
        <v>1915</v>
      </c>
      <c r="D37" s="15" t="s">
        <v>141</v>
      </c>
      <c r="E37" s="15" t="s">
        <v>142</v>
      </c>
      <c r="F37" s="52" t="s">
        <v>143</v>
      </c>
      <c r="G37" s="15" t="s">
        <v>144</v>
      </c>
      <c r="H37" s="15" t="s">
        <v>143</v>
      </c>
      <c r="I37" s="49">
        <v>52365</v>
      </c>
      <c r="J37" s="15" t="s">
        <v>145</v>
      </c>
      <c r="K37" s="7">
        <v>1.98</v>
      </c>
      <c r="L37" s="8">
        <v>124057</v>
      </c>
      <c r="M37" s="8">
        <v>3477</v>
      </c>
      <c r="N37" s="8">
        <v>4612</v>
      </c>
      <c r="O37" s="8"/>
      <c r="P37" s="8"/>
      <c r="Q37" s="8"/>
      <c r="R37" s="8"/>
      <c r="S37" s="8"/>
      <c r="T37" s="8"/>
      <c r="U37" s="8"/>
      <c r="V37" s="8"/>
      <c r="W37" s="8"/>
      <c r="X37" s="84">
        <v>132146</v>
      </c>
      <c r="Y37" s="47">
        <v>131978</v>
      </c>
      <c r="Z37" s="18" t="s">
        <v>146</v>
      </c>
      <c r="AA37" s="15" t="s">
        <v>147</v>
      </c>
      <c r="AB37" s="52" t="s">
        <v>148</v>
      </c>
      <c r="AC37" s="78">
        <v>0</v>
      </c>
      <c r="AD37" s="84">
        <f>(X37+Y37)*AC37</f>
        <v>0</v>
      </c>
      <c r="AF37" s="63"/>
    </row>
    <row r="38" spans="1:32" s="1" customFormat="1" ht="12" customHeight="1" x14ac:dyDescent="0.25">
      <c r="A38" s="50">
        <v>100000</v>
      </c>
      <c r="B38" s="10" t="s">
        <v>0</v>
      </c>
      <c r="C38" s="50">
        <v>1619</v>
      </c>
      <c r="D38" s="10" t="s">
        <v>132</v>
      </c>
      <c r="E38" s="10" t="s">
        <v>142</v>
      </c>
      <c r="F38" s="53" t="s">
        <v>149</v>
      </c>
      <c r="G38" s="10" t="s">
        <v>135</v>
      </c>
      <c r="H38" s="10" t="s">
        <v>150</v>
      </c>
      <c r="I38" s="50">
        <v>52369</v>
      </c>
      <c r="J38" s="2" t="s">
        <v>151</v>
      </c>
      <c r="K38" s="3">
        <v>2</v>
      </c>
      <c r="L38" s="4">
        <v>220089</v>
      </c>
      <c r="M38" s="4">
        <v>46080</v>
      </c>
      <c r="N38" s="4">
        <v>21143</v>
      </c>
      <c r="O38" s="4"/>
      <c r="P38" s="4"/>
      <c r="Q38" s="4"/>
      <c r="R38" s="4"/>
      <c r="S38" s="4"/>
      <c r="T38" s="4"/>
      <c r="U38" s="4"/>
      <c r="V38" s="4"/>
      <c r="W38" s="4"/>
      <c r="X38" s="93">
        <v>287312</v>
      </c>
      <c r="Y38" s="70">
        <v>91061</v>
      </c>
      <c r="Z38" s="5" t="s">
        <v>152</v>
      </c>
      <c r="AA38" s="2" t="s">
        <v>153</v>
      </c>
      <c r="AB38" s="2" t="s">
        <v>154</v>
      </c>
      <c r="AC38" s="78">
        <v>0.5</v>
      </c>
      <c r="AD38" s="84">
        <f t="shared" ref="AD38:AD48" si="1">X38*AC38</f>
        <v>143656</v>
      </c>
      <c r="AE38" s="85" t="s">
        <v>4199</v>
      </c>
      <c r="AF38" s="85" t="s">
        <v>2996</v>
      </c>
    </row>
    <row r="39" spans="1:32" s="1" customFormat="1" ht="12" hidden="1" customHeight="1" x14ac:dyDescent="0.25">
      <c r="A39" s="49">
        <v>100000</v>
      </c>
      <c r="B39" s="15" t="s">
        <v>0</v>
      </c>
      <c r="C39" s="49">
        <v>1619</v>
      </c>
      <c r="D39" s="15" t="s">
        <v>132</v>
      </c>
      <c r="E39" s="15" t="s">
        <v>155</v>
      </c>
      <c r="F39" s="52" t="s">
        <v>149</v>
      </c>
      <c r="G39" s="15" t="s">
        <v>135</v>
      </c>
      <c r="H39" s="15" t="s">
        <v>156</v>
      </c>
      <c r="I39" s="49">
        <v>52421</v>
      </c>
      <c r="J39" s="6" t="s">
        <v>157</v>
      </c>
      <c r="K39" s="7">
        <v>2</v>
      </c>
      <c r="L39" s="8">
        <v>164379</v>
      </c>
      <c r="M39" s="8">
        <v>37982</v>
      </c>
      <c r="N39" s="8">
        <v>19639</v>
      </c>
      <c r="O39" s="8"/>
      <c r="P39" s="8"/>
      <c r="Q39" s="8"/>
      <c r="R39" s="8"/>
      <c r="S39" s="8"/>
      <c r="T39" s="8"/>
      <c r="U39" s="8"/>
      <c r="V39" s="8"/>
      <c r="W39" s="8"/>
      <c r="X39" s="94">
        <v>222000</v>
      </c>
      <c r="Y39" s="71"/>
      <c r="Z39" s="9" t="s">
        <v>158</v>
      </c>
      <c r="AA39" s="6" t="s">
        <v>159</v>
      </c>
      <c r="AB39" s="6" t="s">
        <v>160</v>
      </c>
      <c r="AC39" s="78">
        <v>0</v>
      </c>
      <c r="AD39" s="84">
        <f t="shared" si="1"/>
        <v>0</v>
      </c>
    </row>
    <row r="40" spans="1:32" s="1" customFormat="1" ht="12" customHeight="1" x14ac:dyDescent="0.25">
      <c r="A40" s="50">
        <v>100000</v>
      </c>
      <c r="B40" s="10" t="s">
        <v>0</v>
      </c>
      <c r="C40" s="50">
        <v>1619</v>
      </c>
      <c r="D40" s="10" t="s">
        <v>132</v>
      </c>
      <c r="E40" s="10" t="s">
        <v>161</v>
      </c>
      <c r="F40" s="53" t="s">
        <v>162</v>
      </c>
      <c r="G40" s="10" t="s">
        <v>135</v>
      </c>
      <c r="H40" s="10" t="s">
        <v>156</v>
      </c>
      <c r="I40" s="50">
        <v>52426</v>
      </c>
      <c r="J40" s="2" t="s">
        <v>163</v>
      </c>
      <c r="K40" s="3">
        <v>2</v>
      </c>
      <c r="L40" s="4">
        <v>186650</v>
      </c>
      <c r="M40" s="4">
        <v>41601</v>
      </c>
      <c r="N40" s="4">
        <v>20241</v>
      </c>
      <c r="O40" s="4"/>
      <c r="P40" s="4">
        <v>50000</v>
      </c>
      <c r="Q40" s="4"/>
      <c r="R40" s="4"/>
      <c r="S40" s="4"/>
      <c r="T40" s="4"/>
      <c r="U40" s="4"/>
      <c r="V40" s="4"/>
      <c r="W40" s="4"/>
      <c r="X40" s="93">
        <v>298492</v>
      </c>
      <c r="Y40" s="70"/>
      <c r="Z40" s="5" t="s">
        <v>164</v>
      </c>
      <c r="AA40" s="2" t="s">
        <v>165</v>
      </c>
      <c r="AB40" s="2" t="s">
        <v>166</v>
      </c>
      <c r="AC40" s="78">
        <v>0.1</v>
      </c>
      <c r="AD40" s="84">
        <f t="shared" si="1"/>
        <v>29849.200000000001</v>
      </c>
      <c r="AE40" s="85" t="s">
        <v>4199</v>
      </c>
      <c r="AF40" s="85" t="s">
        <v>3816</v>
      </c>
    </row>
    <row r="41" spans="1:32" s="1" customFormat="1" ht="12" customHeight="1" x14ac:dyDescent="0.25">
      <c r="A41" s="49">
        <v>100000</v>
      </c>
      <c r="B41" s="15" t="s">
        <v>0</v>
      </c>
      <c r="C41" s="49">
        <v>1619</v>
      </c>
      <c r="D41" s="52" t="s">
        <v>132</v>
      </c>
      <c r="E41" s="15" t="s">
        <v>167</v>
      </c>
      <c r="F41" s="52" t="s">
        <v>134</v>
      </c>
      <c r="G41" s="15" t="s">
        <v>135</v>
      </c>
      <c r="H41" s="15" t="s">
        <v>136</v>
      </c>
      <c r="I41" s="49">
        <v>52430</v>
      </c>
      <c r="J41" s="6" t="s">
        <v>168</v>
      </c>
      <c r="K41" s="7">
        <v>1</v>
      </c>
      <c r="L41" s="8">
        <v>134580</v>
      </c>
      <c r="M41" s="8">
        <v>26607</v>
      </c>
      <c r="N41" s="8">
        <v>11233</v>
      </c>
      <c r="O41" s="8"/>
      <c r="P41" s="8"/>
      <c r="Q41" s="8"/>
      <c r="R41" s="8"/>
      <c r="S41" s="8"/>
      <c r="T41" s="8"/>
      <c r="U41" s="8"/>
      <c r="V41" s="8"/>
      <c r="W41" s="8"/>
      <c r="X41" s="94">
        <v>172420</v>
      </c>
      <c r="Y41" s="71"/>
      <c r="Z41" s="9" t="s">
        <v>169</v>
      </c>
      <c r="AA41" s="6" t="s">
        <v>170</v>
      </c>
      <c r="AB41" s="6" t="s">
        <v>171</v>
      </c>
      <c r="AC41" s="78">
        <v>1</v>
      </c>
      <c r="AD41" s="84">
        <f t="shared" si="1"/>
        <v>172420</v>
      </c>
      <c r="AE41" s="85" t="s">
        <v>4199</v>
      </c>
      <c r="AF41" s="85" t="s">
        <v>3816</v>
      </c>
    </row>
    <row r="42" spans="1:32" s="1" customFormat="1" ht="12" customHeight="1" x14ac:dyDescent="0.25">
      <c r="A42" s="49">
        <v>200001</v>
      </c>
      <c r="B42" s="15" t="s">
        <v>15</v>
      </c>
      <c r="C42" s="49">
        <v>1620</v>
      </c>
      <c r="D42" s="15" t="s">
        <v>1670</v>
      </c>
      <c r="E42" s="15" t="s">
        <v>142</v>
      </c>
      <c r="F42" s="52" t="s">
        <v>149</v>
      </c>
      <c r="G42" s="15" t="s">
        <v>135</v>
      </c>
      <c r="H42" s="15" t="s">
        <v>150</v>
      </c>
      <c r="I42" s="49">
        <v>52431</v>
      </c>
      <c r="J42" s="6" t="s">
        <v>1675</v>
      </c>
      <c r="K42" s="7"/>
      <c r="L42" s="8"/>
      <c r="M42" s="8"/>
      <c r="N42" s="8"/>
      <c r="O42" s="8"/>
      <c r="P42" s="8">
        <v>91061</v>
      </c>
      <c r="Q42" s="8"/>
      <c r="R42" s="8"/>
      <c r="S42" s="8"/>
      <c r="T42" s="8"/>
      <c r="U42" s="8"/>
      <c r="V42" s="8"/>
      <c r="W42" s="8"/>
      <c r="X42" s="94">
        <v>91061</v>
      </c>
      <c r="Y42" s="71"/>
      <c r="Z42" s="9" t="s">
        <v>1676</v>
      </c>
      <c r="AA42" s="6" t="s">
        <v>1677</v>
      </c>
      <c r="AB42" s="6" t="s">
        <v>1678</v>
      </c>
      <c r="AC42" s="78">
        <v>1</v>
      </c>
      <c r="AD42" s="84">
        <f t="shared" si="1"/>
        <v>91061</v>
      </c>
      <c r="AE42" s="85" t="s">
        <v>4199</v>
      </c>
      <c r="AF42" s="85" t="s">
        <v>3816</v>
      </c>
    </row>
    <row r="43" spans="1:32" s="1" customFormat="1" ht="12" hidden="1" customHeight="1" x14ac:dyDescent="0.25">
      <c r="A43" s="50">
        <v>700000</v>
      </c>
      <c r="B43" s="10" t="s">
        <v>104</v>
      </c>
      <c r="C43" s="50">
        <v>2000</v>
      </c>
      <c r="D43" s="10" t="s">
        <v>638</v>
      </c>
      <c r="E43" s="10" t="s">
        <v>143</v>
      </c>
      <c r="F43" s="53" t="s">
        <v>348</v>
      </c>
      <c r="G43" s="10" t="s">
        <v>135</v>
      </c>
      <c r="H43" s="10" t="s">
        <v>143</v>
      </c>
      <c r="I43" s="50">
        <v>52502</v>
      </c>
      <c r="J43" s="2" t="s">
        <v>2238</v>
      </c>
      <c r="K43" s="3">
        <v>5.5</v>
      </c>
      <c r="L43" s="4">
        <v>296681</v>
      </c>
      <c r="M43" s="4">
        <v>87515</v>
      </c>
      <c r="N43" s="4">
        <v>49813</v>
      </c>
      <c r="O43" s="4"/>
      <c r="P43" s="4"/>
      <c r="Q43" s="4"/>
      <c r="R43" s="4"/>
      <c r="S43" s="4"/>
      <c r="T43" s="4"/>
      <c r="U43" s="4"/>
      <c r="V43" s="4"/>
      <c r="W43" s="4"/>
      <c r="X43" s="93">
        <v>434009</v>
      </c>
      <c r="Y43" s="70"/>
      <c r="Z43" s="5" t="s">
        <v>2239</v>
      </c>
      <c r="AA43" s="5" t="s">
        <v>2240</v>
      </c>
      <c r="AB43" s="2" t="s">
        <v>2241</v>
      </c>
      <c r="AC43" s="78">
        <v>0</v>
      </c>
      <c r="AD43" s="84">
        <f t="shared" si="1"/>
        <v>0</v>
      </c>
    </row>
    <row r="44" spans="1:32" s="1" customFormat="1" ht="12" hidden="1" customHeight="1" x14ac:dyDescent="0.25">
      <c r="A44" s="49">
        <v>700000</v>
      </c>
      <c r="B44" s="15" t="s">
        <v>104</v>
      </c>
      <c r="C44" s="49">
        <v>2000</v>
      </c>
      <c r="D44" s="15" t="s">
        <v>638</v>
      </c>
      <c r="E44" s="15" t="s">
        <v>142</v>
      </c>
      <c r="F44" s="52" t="s">
        <v>149</v>
      </c>
      <c r="G44" s="15" t="s">
        <v>135</v>
      </c>
      <c r="H44" s="15" t="s">
        <v>150</v>
      </c>
      <c r="I44" s="49">
        <v>52583</v>
      </c>
      <c r="J44" s="6" t="s">
        <v>2242</v>
      </c>
      <c r="K44" s="7">
        <v>4</v>
      </c>
      <c r="L44" s="8">
        <v>166390</v>
      </c>
      <c r="M44" s="8">
        <v>62997</v>
      </c>
      <c r="N44" s="8">
        <v>34892</v>
      </c>
      <c r="O44" s="8"/>
      <c r="P44" s="8"/>
      <c r="Q44" s="8"/>
      <c r="R44" s="8"/>
      <c r="S44" s="8"/>
      <c r="T44" s="8"/>
      <c r="U44" s="8">
        <v>150000</v>
      </c>
      <c r="V44" s="8"/>
      <c r="W44" s="8"/>
      <c r="X44" s="94">
        <v>414279</v>
      </c>
      <c r="Y44" s="71"/>
      <c r="Z44" s="9" t="s">
        <v>2243</v>
      </c>
      <c r="AA44" s="6" t="s">
        <v>2244</v>
      </c>
      <c r="AB44" s="6" t="s">
        <v>2245</v>
      </c>
      <c r="AC44" s="78">
        <v>0</v>
      </c>
      <c r="AD44" s="84">
        <f t="shared" si="1"/>
        <v>0</v>
      </c>
    </row>
    <row r="45" spans="1:32" s="1" customFormat="1" ht="12" hidden="1" customHeight="1" x14ac:dyDescent="0.25">
      <c r="A45" s="50">
        <v>700000</v>
      </c>
      <c r="B45" s="10" t="s">
        <v>104</v>
      </c>
      <c r="C45" s="50">
        <v>2000</v>
      </c>
      <c r="D45" s="10" t="s">
        <v>638</v>
      </c>
      <c r="E45" s="10" t="s">
        <v>167</v>
      </c>
      <c r="F45" s="53" t="s">
        <v>149</v>
      </c>
      <c r="G45" s="10" t="s">
        <v>135</v>
      </c>
      <c r="H45" s="10" t="s">
        <v>150</v>
      </c>
      <c r="I45" s="50">
        <v>52584</v>
      </c>
      <c r="J45" s="10" t="s">
        <v>2246</v>
      </c>
      <c r="K45" s="11">
        <v>2</v>
      </c>
      <c r="L45" s="12">
        <v>78899</v>
      </c>
      <c r="M45" s="12">
        <v>30115</v>
      </c>
      <c r="N45" s="12">
        <v>17330</v>
      </c>
      <c r="O45" s="12"/>
      <c r="P45" s="12"/>
      <c r="Q45" s="12"/>
      <c r="R45" s="12"/>
      <c r="S45" s="12"/>
      <c r="T45" s="12"/>
      <c r="U45" s="12">
        <v>300000</v>
      </c>
      <c r="V45" s="12"/>
      <c r="W45" s="12"/>
      <c r="X45" s="95">
        <v>426344</v>
      </c>
      <c r="Y45" s="73"/>
      <c r="Z45" s="14" t="s">
        <v>2247</v>
      </c>
      <c r="AA45" s="10" t="s">
        <v>2248</v>
      </c>
      <c r="AB45" s="2" t="s">
        <v>2249</v>
      </c>
      <c r="AC45" s="78">
        <v>0</v>
      </c>
      <c r="AD45" s="84">
        <f t="shared" si="1"/>
        <v>0</v>
      </c>
    </row>
    <row r="46" spans="1:32" s="1" customFormat="1" ht="12" hidden="1" customHeight="1" x14ac:dyDescent="0.25">
      <c r="A46" s="49">
        <v>700000</v>
      </c>
      <c r="B46" s="15" t="s">
        <v>104</v>
      </c>
      <c r="C46" s="49">
        <v>2000</v>
      </c>
      <c r="D46" s="15" t="s">
        <v>638</v>
      </c>
      <c r="E46" s="15" t="s">
        <v>155</v>
      </c>
      <c r="F46" s="52" t="s">
        <v>149</v>
      </c>
      <c r="G46" s="15" t="s">
        <v>135</v>
      </c>
      <c r="H46" s="15" t="s">
        <v>150</v>
      </c>
      <c r="I46" s="49">
        <v>52585</v>
      </c>
      <c r="J46" s="6" t="s">
        <v>2250</v>
      </c>
      <c r="K46" s="7">
        <v>3</v>
      </c>
      <c r="L46" s="8">
        <v>134615</v>
      </c>
      <c r="M46" s="8">
        <v>45893</v>
      </c>
      <c r="N46" s="8">
        <v>26434</v>
      </c>
      <c r="O46" s="8"/>
      <c r="P46" s="8"/>
      <c r="Q46" s="8"/>
      <c r="R46" s="8"/>
      <c r="S46" s="8"/>
      <c r="T46" s="8"/>
      <c r="U46" s="8">
        <v>1775000</v>
      </c>
      <c r="V46" s="8"/>
      <c r="W46" s="8"/>
      <c r="X46" s="94">
        <v>1981942</v>
      </c>
      <c r="Y46" s="71"/>
      <c r="Z46" s="9" t="s">
        <v>2251</v>
      </c>
      <c r="AA46" s="9" t="s">
        <v>2252</v>
      </c>
      <c r="AB46" s="9" t="s">
        <v>2253</v>
      </c>
      <c r="AC46" s="78">
        <v>0</v>
      </c>
      <c r="AD46" s="84">
        <f t="shared" si="1"/>
        <v>0</v>
      </c>
    </row>
    <row r="47" spans="1:32" s="1" customFormat="1" ht="13" hidden="1" customHeight="1" x14ac:dyDescent="0.25">
      <c r="A47" s="50">
        <v>700011</v>
      </c>
      <c r="B47" s="10" t="s">
        <v>106</v>
      </c>
      <c r="C47" s="50">
        <v>2000</v>
      </c>
      <c r="D47" s="10" t="s">
        <v>638</v>
      </c>
      <c r="E47" s="10" t="s">
        <v>143</v>
      </c>
      <c r="F47" s="53" t="s">
        <v>348</v>
      </c>
      <c r="G47" s="10" t="s">
        <v>135</v>
      </c>
      <c r="H47" s="10" t="s">
        <v>143</v>
      </c>
      <c r="I47" s="50">
        <v>52588</v>
      </c>
      <c r="J47" s="2" t="s">
        <v>2394</v>
      </c>
      <c r="K47" s="3">
        <v>7.5</v>
      </c>
      <c r="L47" s="4">
        <v>538634</v>
      </c>
      <c r="M47" s="4">
        <v>136734</v>
      </c>
      <c r="N47" s="4">
        <v>71545</v>
      </c>
      <c r="O47" s="4"/>
      <c r="P47" s="4"/>
      <c r="Q47" s="4"/>
      <c r="R47" s="4"/>
      <c r="S47" s="4"/>
      <c r="T47" s="4"/>
      <c r="U47" s="4"/>
      <c r="V47" s="4"/>
      <c r="W47" s="4"/>
      <c r="X47" s="93">
        <v>746913</v>
      </c>
      <c r="Y47" s="70"/>
      <c r="Z47" s="5" t="s">
        <v>2395</v>
      </c>
      <c r="AA47" s="2" t="s">
        <v>2396</v>
      </c>
      <c r="AB47" s="2" t="s">
        <v>2241</v>
      </c>
      <c r="AC47" s="78">
        <v>0</v>
      </c>
      <c r="AD47" s="84">
        <f t="shared" si="1"/>
        <v>0</v>
      </c>
    </row>
    <row r="48" spans="1:32" s="1" customFormat="1" ht="12" hidden="1" customHeight="1" x14ac:dyDescent="0.25">
      <c r="A48" s="50">
        <v>700036</v>
      </c>
      <c r="B48" s="10" t="s">
        <v>108</v>
      </c>
      <c r="C48" s="50">
        <v>1611</v>
      </c>
      <c r="D48" s="10" t="s">
        <v>178</v>
      </c>
      <c r="E48" s="10" t="s">
        <v>161</v>
      </c>
      <c r="F48" s="53" t="s">
        <v>162</v>
      </c>
      <c r="G48" s="10" t="s">
        <v>135</v>
      </c>
      <c r="H48" s="10" t="s">
        <v>156</v>
      </c>
      <c r="I48" s="50">
        <v>52602</v>
      </c>
      <c r="J48" s="2" t="s">
        <v>2515</v>
      </c>
      <c r="K48" s="3">
        <v>44</v>
      </c>
      <c r="L48" s="4">
        <v>1250862</v>
      </c>
      <c r="M48" s="4">
        <v>864526</v>
      </c>
      <c r="N48" s="4">
        <v>430654</v>
      </c>
      <c r="O48" s="4">
        <v>21120</v>
      </c>
      <c r="P48" s="4">
        <v>9680</v>
      </c>
      <c r="Q48" s="4">
        <v>145200</v>
      </c>
      <c r="R48" s="4"/>
      <c r="S48" s="4"/>
      <c r="T48" s="4"/>
      <c r="U48" s="4"/>
      <c r="V48" s="4"/>
      <c r="W48" s="4"/>
      <c r="X48" s="93">
        <v>2722042</v>
      </c>
      <c r="Y48" s="70">
        <v>2592673</v>
      </c>
      <c r="Z48" s="5" t="s">
        <v>2516</v>
      </c>
      <c r="AA48" s="2" t="s">
        <v>2517</v>
      </c>
      <c r="AB48" s="2" t="s">
        <v>2518</v>
      </c>
      <c r="AC48" s="78">
        <v>0</v>
      </c>
      <c r="AD48" s="84">
        <f t="shared" si="1"/>
        <v>0</v>
      </c>
    </row>
    <row r="49" spans="1:32" s="1" customFormat="1" ht="12" hidden="1" customHeight="1" x14ac:dyDescent="0.25">
      <c r="A49" s="49">
        <v>700011</v>
      </c>
      <c r="B49" s="15" t="s">
        <v>106</v>
      </c>
      <c r="C49" s="49">
        <v>2000</v>
      </c>
      <c r="D49" s="15" t="s">
        <v>638</v>
      </c>
      <c r="E49" s="15" t="s">
        <v>161</v>
      </c>
      <c r="F49" s="52" t="s">
        <v>143</v>
      </c>
      <c r="G49" s="15" t="s">
        <v>135</v>
      </c>
      <c r="H49" s="15" t="s">
        <v>143</v>
      </c>
      <c r="I49" s="49">
        <v>52603</v>
      </c>
      <c r="J49" s="15" t="s">
        <v>2397</v>
      </c>
      <c r="K49" s="16">
        <v>16.5</v>
      </c>
      <c r="L49" s="17">
        <v>1321798</v>
      </c>
      <c r="M49" s="17">
        <v>322031</v>
      </c>
      <c r="N49" s="17">
        <v>161088</v>
      </c>
      <c r="O49" s="17"/>
      <c r="P49" s="17"/>
      <c r="Q49" s="17"/>
      <c r="R49" s="17"/>
      <c r="S49" s="17"/>
      <c r="T49" s="17"/>
      <c r="U49" s="17"/>
      <c r="V49" s="17"/>
      <c r="W49" s="17"/>
      <c r="X49" s="92">
        <v>1804917</v>
      </c>
      <c r="Y49" s="69"/>
      <c r="Z49" s="15" t="s">
        <v>2398</v>
      </c>
      <c r="AA49" s="15" t="s">
        <v>2399</v>
      </c>
      <c r="AB49" s="6" t="s">
        <v>2400</v>
      </c>
      <c r="AC49" s="78">
        <v>0</v>
      </c>
      <c r="AD49" s="84"/>
    </row>
    <row r="50" spans="1:32" s="1" customFormat="1" ht="12" hidden="1" customHeight="1" x14ac:dyDescent="0.25">
      <c r="A50" s="50">
        <v>700011</v>
      </c>
      <c r="B50" s="10" t="s">
        <v>106</v>
      </c>
      <c r="C50" s="50">
        <v>2000</v>
      </c>
      <c r="D50" s="10" t="s">
        <v>638</v>
      </c>
      <c r="E50" s="10" t="s">
        <v>142</v>
      </c>
      <c r="F50" s="53" t="s">
        <v>143</v>
      </c>
      <c r="G50" s="10" t="s">
        <v>135</v>
      </c>
      <c r="H50" s="10" t="s">
        <v>143</v>
      </c>
      <c r="I50" s="50">
        <v>52604</v>
      </c>
      <c r="J50" s="10" t="s">
        <v>2401</v>
      </c>
      <c r="K50" s="11">
        <v>2.5</v>
      </c>
      <c r="L50" s="12">
        <v>183804</v>
      </c>
      <c r="M50" s="12">
        <v>46854</v>
      </c>
      <c r="N50" s="12">
        <v>23964</v>
      </c>
      <c r="O50" s="12"/>
      <c r="P50" s="12"/>
      <c r="Q50" s="12"/>
      <c r="R50" s="12"/>
      <c r="S50" s="12"/>
      <c r="T50" s="12"/>
      <c r="U50" s="12"/>
      <c r="V50" s="12"/>
      <c r="W50" s="12"/>
      <c r="X50" s="95">
        <v>254622</v>
      </c>
      <c r="Y50" s="73"/>
      <c r="Z50" s="10" t="s">
        <v>2402</v>
      </c>
      <c r="AA50" s="10" t="s">
        <v>2399</v>
      </c>
      <c r="AB50" s="2" t="s">
        <v>2400</v>
      </c>
      <c r="AC50" s="78">
        <v>0</v>
      </c>
      <c r="AD50" s="84"/>
    </row>
    <row r="51" spans="1:32" s="1" customFormat="1" ht="12" customHeight="1" x14ac:dyDescent="0.25">
      <c r="A51" s="50">
        <v>100000</v>
      </c>
      <c r="B51" s="10" t="s">
        <v>0</v>
      </c>
      <c r="C51" s="50">
        <v>211500</v>
      </c>
      <c r="D51" s="10" t="s">
        <v>172</v>
      </c>
      <c r="E51" s="10" t="s">
        <v>161</v>
      </c>
      <c r="F51" s="53" t="s">
        <v>149</v>
      </c>
      <c r="G51" s="10" t="s">
        <v>173</v>
      </c>
      <c r="H51" s="10" t="s">
        <v>143</v>
      </c>
      <c r="I51" s="50">
        <v>52605</v>
      </c>
      <c r="J51" s="10" t="s">
        <v>174</v>
      </c>
      <c r="K51" s="11">
        <v>2</v>
      </c>
      <c r="L51" s="12">
        <v>73410</v>
      </c>
      <c r="M51" s="12">
        <v>28170</v>
      </c>
      <c r="N51" s="12">
        <v>17182</v>
      </c>
      <c r="O51" s="12">
        <v>10000</v>
      </c>
      <c r="P51" s="12"/>
      <c r="Q51" s="12"/>
      <c r="R51" s="12"/>
      <c r="S51" s="12"/>
      <c r="T51" s="12"/>
      <c r="U51" s="12"/>
      <c r="V51" s="12"/>
      <c r="W51" s="12"/>
      <c r="X51" s="95">
        <v>128762</v>
      </c>
      <c r="Y51" s="73"/>
      <c r="Z51" s="14" t="s">
        <v>175</v>
      </c>
      <c r="AA51" s="10" t="s">
        <v>176</v>
      </c>
      <c r="AB51" s="53" t="s">
        <v>177</v>
      </c>
      <c r="AC51" s="78">
        <f>VLOOKUP(I51,Sheet1!A:K,8,FALSE)</f>
        <v>1</v>
      </c>
      <c r="AD51" s="84">
        <f>VLOOKUP(I51,Sheet1!A:K,9,FALSE)</f>
        <v>128680</v>
      </c>
      <c r="AE51" s="85" t="str">
        <f>VLOOKUP(I51,Sheet1!A:K,10,FALSE)</f>
        <v>Strategy 4 - Zero Waste</v>
      </c>
      <c r="AF51" s="85" t="str">
        <f>VLOOKUP(I51,Sheet1!A:K,11,FALSE)</f>
        <v>Direct</v>
      </c>
    </row>
    <row r="52" spans="1:32" s="1" customFormat="1" ht="13" hidden="1" customHeight="1" x14ac:dyDescent="0.25">
      <c r="A52" s="49">
        <v>700036</v>
      </c>
      <c r="B52" s="15" t="s">
        <v>108</v>
      </c>
      <c r="C52" s="49">
        <v>1611</v>
      </c>
      <c r="D52" s="15" t="s">
        <v>178</v>
      </c>
      <c r="E52" s="15" t="s">
        <v>161</v>
      </c>
      <c r="F52" s="52" t="s">
        <v>162</v>
      </c>
      <c r="G52" s="15" t="s">
        <v>135</v>
      </c>
      <c r="H52" s="15" t="s">
        <v>156</v>
      </c>
      <c r="I52" s="49">
        <v>52608</v>
      </c>
      <c r="J52" s="15" t="s">
        <v>2519</v>
      </c>
      <c r="K52" s="16">
        <v>2</v>
      </c>
      <c r="L52" s="17">
        <v>251979</v>
      </c>
      <c r="M52" s="17">
        <v>51012</v>
      </c>
      <c r="N52" s="17">
        <v>22004</v>
      </c>
      <c r="O52" s="17">
        <v>960</v>
      </c>
      <c r="P52" s="17">
        <v>440</v>
      </c>
      <c r="Q52" s="17">
        <v>6600</v>
      </c>
      <c r="R52" s="17"/>
      <c r="S52" s="17"/>
      <c r="T52" s="17"/>
      <c r="U52" s="17"/>
      <c r="V52" s="17"/>
      <c r="W52" s="17"/>
      <c r="X52" s="92">
        <v>332995</v>
      </c>
      <c r="Y52" s="69">
        <v>246095</v>
      </c>
      <c r="Z52" s="18" t="s">
        <v>2520</v>
      </c>
      <c r="AA52" s="15" t="s">
        <v>2521</v>
      </c>
      <c r="AB52" s="6" t="s">
        <v>2522</v>
      </c>
      <c r="AC52" s="78">
        <v>0</v>
      </c>
      <c r="AD52" s="84">
        <f t="shared" ref="AD52:AD59" si="2">X52*AC52</f>
        <v>0</v>
      </c>
    </row>
    <row r="53" spans="1:32" s="1" customFormat="1" ht="13" hidden="1" customHeight="1" x14ac:dyDescent="0.25">
      <c r="A53" s="50">
        <v>700036</v>
      </c>
      <c r="B53" s="10" t="s">
        <v>108</v>
      </c>
      <c r="C53" s="50">
        <v>1611</v>
      </c>
      <c r="D53" s="10" t="s">
        <v>178</v>
      </c>
      <c r="E53" s="10" t="s">
        <v>161</v>
      </c>
      <c r="F53" s="53" t="s">
        <v>143</v>
      </c>
      <c r="G53" s="10" t="s">
        <v>135</v>
      </c>
      <c r="H53" s="10" t="s">
        <v>143</v>
      </c>
      <c r="I53" s="50">
        <v>52610</v>
      </c>
      <c r="J53" s="10" t="s">
        <v>2523</v>
      </c>
      <c r="K53" s="11"/>
      <c r="L53" s="12"/>
      <c r="M53" s="12"/>
      <c r="N53" s="12"/>
      <c r="O53" s="12"/>
      <c r="P53" s="12">
        <v>500000</v>
      </c>
      <c r="Q53" s="12"/>
      <c r="R53" s="12"/>
      <c r="S53" s="12"/>
      <c r="T53" s="12"/>
      <c r="U53" s="12"/>
      <c r="V53" s="12"/>
      <c r="W53" s="12"/>
      <c r="X53" s="95">
        <v>500000</v>
      </c>
      <c r="Y53" s="73"/>
      <c r="Z53" s="14" t="s">
        <v>2524</v>
      </c>
      <c r="AA53" s="10" t="s">
        <v>2525</v>
      </c>
      <c r="AB53" s="2" t="s">
        <v>2526</v>
      </c>
      <c r="AC53" s="78">
        <v>0</v>
      </c>
      <c r="AD53" s="84">
        <f t="shared" si="2"/>
        <v>0</v>
      </c>
    </row>
    <row r="54" spans="1:32" s="1" customFormat="1" ht="13" hidden="1" customHeight="1" x14ac:dyDescent="0.25">
      <c r="A54" s="49">
        <v>700036</v>
      </c>
      <c r="B54" s="15" t="s">
        <v>108</v>
      </c>
      <c r="C54" s="49">
        <v>1611</v>
      </c>
      <c r="D54" s="15" t="s">
        <v>178</v>
      </c>
      <c r="E54" s="15" t="s">
        <v>161</v>
      </c>
      <c r="F54" s="52" t="s">
        <v>143</v>
      </c>
      <c r="G54" s="15" t="s">
        <v>135</v>
      </c>
      <c r="H54" s="15" t="s">
        <v>143</v>
      </c>
      <c r="I54" s="49">
        <v>52612</v>
      </c>
      <c r="J54" s="6" t="s">
        <v>2527</v>
      </c>
      <c r="K54" s="7"/>
      <c r="L54" s="8"/>
      <c r="M54" s="8"/>
      <c r="N54" s="8"/>
      <c r="O54" s="8"/>
      <c r="P54" s="8">
        <v>2000000</v>
      </c>
      <c r="Q54" s="8"/>
      <c r="R54" s="8"/>
      <c r="S54" s="8"/>
      <c r="T54" s="8"/>
      <c r="U54" s="8"/>
      <c r="V54" s="8"/>
      <c r="W54" s="8"/>
      <c r="X54" s="94">
        <v>2000000</v>
      </c>
      <c r="Y54" s="71">
        <v>2000000</v>
      </c>
      <c r="Z54" s="9" t="s">
        <v>2528</v>
      </c>
      <c r="AA54" s="6" t="s">
        <v>2529</v>
      </c>
      <c r="AB54" s="9" t="s">
        <v>2530</v>
      </c>
      <c r="AC54" s="78">
        <v>0</v>
      </c>
      <c r="AD54" s="84">
        <f t="shared" si="2"/>
        <v>0</v>
      </c>
    </row>
    <row r="55" spans="1:32" s="1" customFormat="1" ht="13" hidden="1" customHeight="1" x14ac:dyDescent="0.25">
      <c r="A55" s="50">
        <v>200226</v>
      </c>
      <c r="B55" s="10" t="s">
        <v>78</v>
      </c>
      <c r="C55" s="50">
        <v>1611</v>
      </c>
      <c r="D55" s="10" t="s">
        <v>178</v>
      </c>
      <c r="E55" s="10" t="s">
        <v>161</v>
      </c>
      <c r="F55" s="53" t="s">
        <v>143</v>
      </c>
      <c r="G55" s="10" t="s">
        <v>1468</v>
      </c>
      <c r="H55" s="10" t="s">
        <v>143</v>
      </c>
      <c r="I55" s="50">
        <v>52614</v>
      </c>
      <c r="J55" s="2" t="s">
        <v>1921</v>
      </c>
      <c r="K55" s="19">
        <v>-1</v>
      </c>
      <c r="L55" s="20">
        <v>-128014</v>
      </c>
      <c r="M55" s="20">
        <v>-25643</v>
      </c>
      <c r="N55" s="20">
        <v>-11056</v>
      </c>
      <c r="O55" s="20">
        <v>-480</v>
      </c>
      <c r="P55" s="20">
        <v>-220</v>
      </c>
      <c r="Q55" s="20">
        <v>-3300</v>
      </c>
      <c r="R55" s="4"/>
      <c r="S55" s="4"/>
      <c r="T55" s="4"/>
      <c r="U55" s="4"/>
      <c r="V55" s="4"/>
      <c r="W55" s="4"/>
      <c r="X55" s="93">
        <v>-168713</v>
      </c>
      <c r="Y55" s="70"/>
      <c r="Z55" s="5" t="s">
        <v>1922</v>
      </c>
      <c r="AA55" s="5" t="s">
        <v>1923</v>
      </c>
      <c r="AB55" s="5" t="s">
        <v>1924</v>
      </c>
      <c r="AC55" s="78">
        <v>0</v>
      </c>
      <c r="AD55" s="84">
        <f t="shared" si="2"/>
        <v>0</v>
      </c>
    </row>
    <row r="56" spans="1:32" s="1" customFormat="1" ht="13" hidden="1" customHeight="1" x14ac:dyDescent="0.25">
      <c r="A56" s="49">
        <v>100000</v>
      </c>
      <c r="B56" s="15" t="s">
        <v>0</v>
      </c>
      <c r="C56" s="49">
        <v>1611</v>
      </c>
      <c r="D56" s="15" t="s">
        <v>178</v>
      </c>
      <c r="E56" s="15" t="s">
        <v>161</v>
      </c>
      <c r="F56" s="52" t="s">
        <v>149</v>
      </c>
      <c r="G56" s="15" t="s">
        <v>135</v>
      </c>
      <c r="H56" s="15" t="s">
        <v>143</v>
      </c>
      <c r="I56" s="49">
        <v>52615</v>
      </c>
      <c r="J56" s="15" t="s">
        <v>179</v>
      </c>
      <c r="K56" s="16">
        <v>1</v>
      </c>
      <c r="L56" s="17">
        <v>124428</v>
      </c>
      <c r="M56" s="17">
        <v>25116</v>
      </c>
      <c r="N56" s="17">
        <v>10959</v>
      </c>
      <c r="O56" s="17">
        <v>480</v>
      </c>
      <c r="P56" s="17">
        <v>220</v>
      </c>
      <c r="Q56" s="17">
        <v>3300</v>
      </c>
      <c r="R56" s="17"/>
      <c r="S56" s="17"/>
      <c r="T56" s="17"/>
      <c r="U56" s="17"/>
      <c r="V56" s="17"/>
      <c r="W56" s="17"/>
      <c r="X56" s="92">
        <v>164503</v>
      </c>
      <c r="Y56" s="69"/>
      <c r="Z56" s="18" t="s">
        <v>180</v>
      </c>
      <c r="AA56" s="18" t="s">
        <v>181</v>
      </c>
      <c r="AB56" s="9" t="s">
        <v>182</v>
      </c>
      <c r="AC56" s="78">
        <v>0</v>
      </c>
      <c r="AD56" s="84">
        <f t="shared" si="2"/>
        <v>0</v>
      </c>
    </row>
    <row r="57" spans="1:32" s="1" customFormat="1" ht="13" hidden="1" customHeight="1" x14ac:dyDescent="0.25">
      <c r="A57" s="50">
        <v>100000</v>
      </c>
      <c r="B57" s="10" t="s">
        <v>0</v>
      </c>
      <c r="C57" s="50">
        <v>1611</v>
      </c>
      <c r="D57" s="10" t="s">
        <v>178</v>
      </c>
      <c r="E57" s="10" t="s">
        <v>161</v>
      </c>
      <c r="F57" s="53" t="s">
        <v>149</v>
      </c>
      <c r="G57" s="10" t="s">
        <v>135</v>
      </c>
      <c r="H57" s="10" t="s">
        <v>143</v>
      </c>
      <c r="I57" s="50">
        <v>52616</v>
      </c>
      <c r="J57" s="2" t="s">
        <v>183</v>
      </c>
      <c r="K57" s="3">
        <v>8</v>
      </c>
      <c r="L57" s="4">
        <v>598921</v>
      </c>
      <c r="M57" s="4">
        <v>144951</v>
      </c>
      <c r="N57" s="4">
        <v>76972</v>
      </c>
      <c r="O57" s="4">
        <v>3840</v>
      </c>
      <c r="P57" s="4">
        <v>1760</v>
      </c>
      <c r="Q57" s="4">
        <v>26400</v>
      </c>
      <c r="R57" s="4"/>
      <c r="S57" s="4"/>
      <c r="T57" s="4"/>
      <c r="U57" s="4"/>
      <c r="V57" s="4"/>
      <c r="W57" s="4"/>
      <c r="X57" s="93">
        <v>852844</v>
      </c>
      <c r="Y57" s="70"/>
      <c r="Z57" s="5" t="s">
        <v>184</v>
      </c>
      <c r="AA57" s="2" t="s">
        <v>185</v>
      </c>
      <c r="AB57" s="5" t="s">
        <v>186</v>
      </c>
      <c r="AC57" s="78">
        <v>0</v>
      </c>
      <c r="AD57" s="84">
        <f t="shared" si="2"/>
        <v>0</v>
      </c>
    </row>
    <row r="58" spans="1:32" s="1" customFormat="1" ht="13" hidden="1" customHeight="1" x14ac:dyDescent="0.25">
      <c r="A58" s="49">
        <v>100000</v>
      </c>
      <c r="B58" s="15" t="s">
        <v>0</v>
      </c>
      <c r="C58" s="49">
        <v>1611</v>
      </c>
      <c r="D58" s="15" t="s">
        <v>178</v>
      </c>
      <c r="E58" s="15" t="s">
        <v>142</v>
      </c>
      <c r="F58" s="52" t="s">
        <v>149</v>
      </c>
      <c r="G58" s="15" t="s">
        <v>135</v>
      </c>
      <c r="H58" s="15" t="s">
        <v>143</v>
      </c>
      <c r="I58" s="49">
        <v>52617</v>
      </c>
      <c r="J58" s="15" t="s">
        <v>187</v>
      </c>
      <c r="K58" s="16">
        <v>3</v>
      </c>
      <c r="L58" s="17">
        <v>239200</v>
      </c>
      <c r="M58" s="17">
        <v>57111</v>
      </c>
      <c r="N58" s="17">
        <v>29259</v>
      </c>
      <c r="O58" s="17">
        <v>2880</v>
      </c>
      <c r="P58" s="17">
        <v>1320</v>
      </c>
      <c r="Q58" s="17">
        <v>19800</v>
      </c>
      <c r="R58" s="17"/>
      <c r="S58" s="17"/>
      <c r="T58" s="17"/>
      <c r="U58" s="17"/>
      <c r="V58" s="17"/>
      <c r="W58" s="17"/>
      <c r="X58" s="92">
        <v>349570</v>
      </c>
      <c r="Y58" s="69"/>
      <c r="Z58" s="18" t="s">
        <v>188</v>
      </c>
      <c r="AA58" s="15" t="s">
        <v>189</v>
      </c>
      <c r="AB58" s="6" t="s">
        <v>190</v>
      </c>
      <c r="AC58" s="78">
        <v>0</v>
      </c>
      <c r="AD58" s="84">
        <f t="shared" si="2"/>
        <v>0</v>
      </c>
    </row>
    <row r="59" spans="1:32" s="1" customFormat="1" ht="25" hidden="1" customHeight="1" x14ac:dyDescent="0.25">
      <c r="A59" s="50">
        <v>700000</v>
      </c>
      <c r="B59" s="10" t="s">
        <v>104</v>
      </c>
      <c r="C59" s="50">
        <v>2000</v>
      </c>
      <c r="D59" s="10" t="s">
        <v>638</v>
      </c>
      <c r="E59" s="10" t="s">
        <v>260</v>
      </c>
      <c r="F59" s="53" t="s">
        <v>149</v>
      </c>
      <c r="G59" s="10" t="s">
        <v>135</v>
      </c>
      <c r="H59" s="10" t="s">
        <v>150</v>
      </c>
      <c r="I59" s="50">
        <v>52621</v>
      </c>
      <c r="J59" s="2" t="s">
        <v>2254</v>
      </c>
      <c r="K59" s="3"/>
      <c r="L59" s="4"/>
      <c r="M59" s="4"/>
      <c r="N59" s="4"/>
      <c r="O59" s="4"/>
      <c r="P59" s="4"/>
      <c r="Q59" s="4"/>
      <c r="R59" s="4"/>
      <c r="S59" s="4"/>
      <c r="T59" s="4"/>
      <c r="U59" s="4">
        <v>600000</v>
      </c>
      <c r="V59" s="4"/>
      <c r="W59" s="4"/>
      <c r="X59" s="93">
        <v>600000</v>
      </c>
      <c r="Y59" s="70"/>
      <c r="Z59" s="5" t="s">
        <v>2255</v>
      </c>
      <c r="AA59" s="2" t="s">
        <v>2256</v>
      </c>
      <c r="AB59" s="2" t="s">
        <v>2257</v>
      </c>
      <c r="AC59" s="78">
        <v>0</v>
      </c>
      <c r="AD59" s="84">
        <f t="shared" si="2"/>
        <v>0</v>
      </c>
    </row>
    <row r="60" spans="1:32" s="1" customFormat="1" ht="13" hidden="1" customHeight="1" x14ac:dyDescent="0.25">
      <c r="A60" s="49">
        <v>700001</v>
      </c>
      <c r="B60" s="15" t="s">
        <v>105</v>
      </c>
      <c r="C60" s="49">
        <v>2000</v>
      </c>
      <c r="D60" s="15" t="s">
        <v>638</v>
      </c>
      <c r="E60" s="15" t="s">
        <v>161</v>
      </c>
      <c r="F60" s="52" t="s">
        <v>149</v>
      </c>
      <c r="G60" s="15" t="s">
        <v>135</v>
      </c>
      <c r="H60" s="15" t="s">
        <v>143</v>
      </c>
      <c r="I60" s="49">
        <v>52639</v>
      </c>
      <c r="J60" s="6" t="s">
        <v>2323</v>
      </c>
      <c r="K60" s="7">
        <v>5</v>
      </c>
      <c r="L60" s="8">
        <v>345168</v>
      </c>
      <c r="M60" s="8">
        <v>92698</v>
      </c>
      <c r="N60" s="8">
        <v>47318</v>
      </c>
      <c r="O60" s="8"/>
      <c r="P60" s="8"/>
      <c r="Q60" s="8"/>
      <c r="R60" s="8"/>
      <c r="S60" s="8"/>
      <c r="T60" s="8"/>
      <c r="U60" s="8"/>
      <c r="V60" s="8"/>
      <c r="W60" s="8"/>
      <c r="X60" s="94">
        <v>485184</v>
      </c>
      <c r="Y60" s="71"/>
      <c r="Z60" s="9" t="s">
        <v>2324</v>
      </c>
      <c r="AA60" s="6" t="s">
        <v>2310</v>
      </c>
      <c r="AB60" s="6" t="s">
        <v>2325</v>
      </c>
      <c r="AC60" s="78">
        <v>0</v>
      </c>
      <c r="AD60" s="84"/>
    </row>
    <row r="61" spans="1:32" s="1" customFormat="1" ht="13" hidden="1" customHeight="1" x14ac:dyDescent="0.25">
      <c r="A61" s="50">
        <v>100000</v>
      </c>
      <c r="B61" s="10" t="s">
        <v>0</v>
      </c>
      <c r="C61" s="50">
        <v>1915</v>
      </c>
      <c r="D61" s="10" t="s">
        <v>141</v>
      </c>
      <c r="E61" s="10" t="s">
        <v>155</v>
      </c>
      <c r="F61" s="53" t="s">
        <v>143</v>
      </c>
      <c r="G61" s="10" t="s">
        <v>135</v>
      </c>
      <c r="H61" s="10" t="s">
        <v>143</v>
      </c>
      <c r="I61" s="50">
        <v>52640</v>
      </c>
      <c r="J61" s="2" t="s">
        <v>191</v>
      </c>
      <c r="K61" s="3"/>
      <c r="L61" s="4"/>
      <c r="M61" s="4"/>
      <c r="N61" s="4"/>
      <c r="O61" s="4"/>
      <c r="P61" s="4">
        <v>214288</v>
      </c>
      <c r="Q61" s="4"/>
      <c r="R61" s="4"/>
      <c r="S61" s="4"/>
      <c r="T61" s="4"/>
      <c r="U61" s="4"/>
      <c r="V61" s="4"/>
      <c r="W61" s="4"/>
      <c r="X61" s="93">
        <v>214288</v>
      </c>
      <c r="Y61" s="70"/>
      <c r="Z61" s="5" t="s">
        <v>192</v>
      </c>
      <c r="AA61" s="2" t="s">
        <v>193</v>
      </c>
      <c r="AB61" s="5" t="s">
        <v>194</v>
      </c>
      <c r="AC61" s="78">
        <f>VLOOKUP(I61,Sheet1!A:K,8,FALSE)</f>
        <v>0</v>
      </c>
      <c r="AD61" s="84">
        <f>VLOOKUP(I61,Sheet1!A:K,9,FALSE)</f>
        <v>0</v>
      </c>
    </row>
    <row r="62" spans="1:32" s="1" customFormat="1" ht="13" customHeight="1" x14ac:dyDescent="0.25">
      <c r="A62" s="50">
        <v>200728</v>
      </c>
      <c r="B62" s="10" t="s">
        <v>98</v>
      </c>
      <c r="C62" s="50">
        <v>1619</v>
      </c>
      <c r="D62" s="10" t="s">
        <v>132</v>
      </c>
      <c r="E62" s="10" t="s">
        <v>161</v>
      </c>
      <c r="F62" s="53" t="s">
        <v>162</v>
      </c>
      <c r="G62" s="10" t="s">
        <v>135</v>
      </c>
      <c r="H62" s="10" t="s">
        <v>156</v>
      </c>
      <c r="I62" s="50">
        <v>52657</v>
      </c>
      <c r="J62" s="10" t="s">
        <v>2195</v>
      </c>
      <c r="K62" s="11"/>
      <c r="L62" s="12"/>
      <c r="M62" s="12"/>
      <c r="N62" s="12"/>
      <c r="O62" s="12"/>
      <c r="P62" s="12">
        <v>1000000</v>
      </c>
      <c r="Q62" s="12"/>
      <c r="R62" s="12"/>
      <c r="S62" s="12"/>
      <c r="T62" s="12"/>
      <c r="U62" s="12"/>
      <c r="V62" s="12"/>
      <c r="W62" s="12"/>
      <c r="X62" s="95">
        <v>1000000</v>
      </c>
      <c r="Y62" s="73"/>
      <c r="Z62" s="14" t="s">
        <v>2196</v>
      </c>
      <c r="AA62" s="10" t="s">
        <v>2197</v>
      </c>
      <c r="AB62" s="2" t="s">
        <v>2198</v>
      </c>
      <c r="AC62" s="86">
        <v>1</v>
      </c>
      <c r="AD62" s="90">
        <f>X62*AC62</f>
        <v>1000000</v>
      </c>
      <c r="AE62" s="105" t="s">
        <v>3824</v>
      </c>
      <c r="AF62" s="105" t="s">
        <v>2996</v>
      </c>
    </row>
    <row r="63" spans="1:32" s="1" customFormat="1" ht="12" hidden="1" customHeight="1" x14ac:dyDescent="0.25">
      <c r="A63" s="50">
        <v>100000</v>
      </c>
      <c r="B63" s="10" t="s">
        <v>0</v>
      </c>
      <c r="C63" s="50">
        <v>1915</v>
      </c>
      <c r="D63" s="10" t="s">
        <v>141</v>
      </c>
      <c r="E63" s="10" t="s">
        <v>133</v>
      </c>
      <c r="F63" s="53" t="s">
        <v>143</v>
      </c>
      <c r="G63" s="10" t="s">
        <v>135</v>
      </c>
      <c r="H63" s="10" t="s">
        <v>143</v>
      </c>
      <c r="I63" s="50">
        <v>52711</v>
      </c>
      <c r="J63" s="2" t="s">
        <v>197</v>
      </c>
      <c r="K63" s="3"/>
      <c r="L63" s="4"/>
      <c r="M63" s="4"/>
      <c r="N63" s="4"/>
      <c r="O63" s="4"/>
      <c r="P63" s="4">
        <v>6000</v>
      </c>
      <c r="Q63" s="4"/>
      <c r="R63" s="4"/>
      <c r="S63" s="4"/>
      <c r="T63" s="4"/>
      <c r="U63" s="4"/>
      <c r="V63" s="4"/>
      <c r="W63" s="4"/>
      <c r="X63" s="93">
        <v>6000</v>
      </c>
      <c r="Y63" s="70"/>
      <c r="Z63" s="5" t="s">
        <v>198</v>
      </c>
      <c r="AA63" s="2" t="s">
        <v>199</v>
      </c>
      <c r="AB63" s="2" t="s">
        <v>200</v>
      </c>
      <c r="AC63" s="78">
        <f>VLOOKUP(I63,Sheet1!A:K,8,FALSE)</f>
        <v>0</v>
      </c>
      <c r="AD63" s="84">
        <f>VLOOKUP(I63,Sheet1!A:K,9,FALSE)</f>
        <v>0</v>
      </c>
    </row>
    <row r="64" spans="1:32" s="1" customFormat="1" ht="12" hidden="1" customHeight="1" x14ac:dyDescent="0.25">
      <c r="A64" s="50">
        <v>700001</v>
      </c>
      <c r="B64" s="10" t="s">
        <v>105</v>
      </c>
      <c r="C64" s="50">
        <v>2000</v>
      </c>
      <c r="D64" s="10" t="s">
        <v>638</v>
      </c>
      <c r="E64" s="10" t="s">
        <v>133</v>
      </c>
      <c r="F64" s="53" t="s">
        <v>143</v>
      </c>
      <c r="G64" s="10" t="s">
        <v>135</v>
      </c>
      <c r="H64" s="10" t="s">
        <v>143</v>
      </c>
      <c r="I64" s="50">
        <v>52714</v>
      </c>
      <c r="J64" s="10" t="s">
        <v>2326</v>
      </c>
      <c r="K64" s="11">
        <v>5</v>
      </c>
      <c r="L64" s="12">
        <v>390877</v>
      </c>
      <c r="M64" s="12">
        <v>95845</v>
      </c>
      <c r="N64" s="12">
        <v>48552</v>
      </c>
      <c r="O64" s="12"/>
      <c r="P64" s="12">
        <v>200000</v>
      </c>
      <c r="Q64" s="12"/>
      <c r="R64" s="12"/>
      <c r="S64" s="12"/>
      <c r="T64" s="12"/>
      <c r="U64" s="12"/>
      <c r="V64" s="12"/>
      <c r="W64" s="12"/>
      <c r="X64" s="95">
        <v>735274</v>
      </c>
      <c r="Y64" s="73"/>
      <c r="Z64" s="14" t="s">
        <v>2327</v>
      </c>
      <c r="AA64" s="10" t="s">
        <v>2328</v>
      </c>
      <c r="AB64" s="2" t="s">
        <v>2329</v>
      </c>
      <c r="AC64" s="78">
        <v>0</v>
      </c>
      <c r="AD64" s="84">
        <f t="shared" ref="AD64:AD71" si="3">X64*AC64</f>
        <v>0</v>
      </c>
    </row>
    <row r="65" spans="1:32" s="1" customFormat="1" ht="12" hidden="1" customHeight="1" x14ac:dyDescent="0.25">
      <c r="A65" s="49">
        <v>700000</v>
      </c>
      <c r="B65" s="15" t="s">
        <v>104</v>
      </c>
      <c r="C65" s="49">
        <v>2000</v>
      </c>
      <c r="D65" s="15" t="s">
        <v>638</v>
      </c>
      <c r="E65" s="15" t="s">
        <v>143</v>
      </c>
      <c r="F65" s="52" t="s">
        <v>143</v>
      </c>
      <c r="G65" s="15" t="s">
        <v>135</v>
      </c>
      <c r="H65" s="15" t="s">
        <v>143</v>
      </c>
      <c r="I65" s="49">
        <v>52727</v>
      </c>
      <c r="J65" s="15" t="s">
        <v>2258</v>
      </c>
      <c r="K65" s="16"/>
      <c r="L65" s="17"/>
      <c r="M65" s="17"/>
      <c r="N65" s="17"/>
      <c r="O65" s="17"/>
      <c r="P65" s="17">
        <v>30000</v>
      </c>
      <c r="Q65" s="17"/>
      <c r="R65" s="17"/>
      <c r="S65" s="17"/>
      <c r="T65" s="17"/>
      <c r="U65" s="17"/>
      <c r="V65" s="17"/>
      <c r="W65" s="17"/>
      <c r="X65" s="92">
        <v>30000</v>
      </c>
      <c r="Y65" s="69"/>
      <c r="Z65" s="15" t="s">
        <v>2259</v>
      </c>
      <c r="AA65" s="18" t="s">
        <v>2240</v>
      </c>
      <c r="AB65" s="6" t="s">
        <v>2260</v>
      </c>
      <c r="AC65" s="78">
        <v>0</v>
      </c>
      <c r="AD65" s="84">
        <f t="shared" si="3"/>
        <v>0</v>
      </c>
    </row>
    <row r="66" spans="1:32" s="1" customFormat="1" ht="12" hidden="1" customHeight="1" x14ac:dyDescent="0.25">
      <c r="A66" s="49">
        <v>700011</v>
      </c>
      <c r="B66" s="15" t="s">
        <v>106</v>
      </c>
      <c r="C66" s="49">
        <v>2000</v>
      </c>
      <c r="D66" s="15" t="s">
        <v>638</v>
      </c>
      <c r="E66" s="15" t="s">
        <v>161</v>
      </c>
      <c r="F66" s="52" t="s">
        <v>348</v>
      </c>
      <c r="G66" s="15" t="s">
        <v>135</v>
      </c>
      <c r="H66" s="15" t="s">
        <v>143</v>
      </c>
      <c r="I66" s="49">
        <v>52732</v>
      </c>
      <c r="J66" s="15" t="s">
        <v>2403</v>
      </c>
      <c r="K66" s="16"/>
      <c r="L66" s="17"/>
      <c r="M66" s="17"/>
      <c r="N66" s="17"/>
      <c r="O66" s="17"/>
      <c r="P66" s="17">
        <v>30000</v>
      </c>
      <c r="Q66" s="17"/>
      <c r="R66" s="17"/>
      <c r="S66" s="17"/>
      <c r="T66" s="17"/>
      <c r="U66" s="17"/>
      <c r="V66" s="17"/>
      <c r="W66" s="17"/>
      <c r="X66" s="92">
        <v>30000</v>
      </c>
      <c r="Y66" s="69"/>
      <c r="Z66" s="15" t="s">
        <v>2259</v>
      </c>
      <c r="AA66" s="15" t="s">
        <v>2396</v>
      </c>
      <c r="AB66" s="6" t="s">
        <v>2260</v>
      </c>
      <c r="AC66" s="78">
        <v>0</v>
      </c>
      <c r="AD66" s="84">
        <f t="shared" si="3"/>
        <v>0</v>
      </c>
    </row>
    <row r="67" spans="1:32" s="1" customFormat="1" ht="12" hidden="1" customHeight="1" x14ac:dyDescent="0.25">
      <c r="A67" s="50">
        <v>700000</v>
      </c>
      <c r="B67" s="10" t="s">
        <v>104</v>
      </c>
      <c r="C67" s="50">
        <v>2000</v>
      </c>
      <c r="D67" s="10" t="s">
        <v>638</v>
      </c>
      <c r="E67" s="10" t="s">
        <v>161</v>
      </c>
      <c r="F67" s="53" t="s">
        <v>143</v>
      </c>
      <c r="G67" s="10" t="s">
        <v>135</v>
      </c>
      <c r="H67" s="10" t="s">
        <v>143</v>
      </c>
      <c r="I67" s="50">
        <v>52733</v>
      </c>
      <c r="J67" s="10" t="s">
        <v>2261</v>
      </c>
      <c r="K67" s="11"/>
      <c r="L67" s="12"/>
      <c r="M67" s="12"/>
      <c r="N67" s="12"/>
      <c r="O67" s="13">
        <v>-72565</v>
      </c>
      <c r="P67" s="13">
        <v>-630171</v>
      </c>
      <c r="Q67" s="12"/>
      <c r="R67" s="13">
        <v>-5987</v>
      </c>
      <c r="S67" s="13">
        <v>-662</v>
      </c>
      <c r="T67" s="12"/>
      <c r="U67" s="12"/>
      <c r="V67" s="12"/>
      <c r="W67" s="12"/>
      <c r="X67" s="95">
        <v>-709385</v>
      </c>
      <c r="Y67" s="73"/>
      <c r="Z67" s="10" t="s">
        <v>2262</v>
      </c>
      <c r="AA67" s="10" t="s">
        <v>2226</v>
      </c>
      <c r="AB67" s="2" t="s">
        <v>2263</v>
      </c>
      <c r="AC67" s="78">
        <v>0</v>
      </c>
      <c r="AD67" s="84">
        <f t="shared" si="3"/>
        <v>0</v>
      </c>
    </row>
    <row r="68" spans="1:32" s="1" customFormat="1" ht="12" hidden="1" customHeight="1" x14ac:dyDescent="0.25">
      <c r="A68" s="49">
        <v>700000</v>
      </c>
      <c r="B68" s="15" t="s">
        <v>104</v>
      </c>
      <c r="C68" s="49">
        <v>2000</v>
      </c>
      <c r="D68" s="15" t="s">
        <v>638</v>
      </c>
      <c r="E68" s="15" t="s">
        <v>143</v>
      </c>
      <c r="F68" s="52" t="s">
        <v>143</v>
      </c>
      <c r="G68" s="15" t="s">
        <v>583</v>
      </c>
      <c r="H68" s="15" t="s">
        <v>143</v>
      </c>
      <c r="I68" s="49">
        <v>52740</v>
      </c>
      <c r="J68" s="15" t="s">
        <v>2264</v>
      </c>
      <c r="K68" s="16"/>
      <c r="L68" s="21">
        <v>-65000</v>
      </c>
      <c r="M68" s="17"/>
      <c r="N68" s="17"/>
      <c r="O68" s="17"/>
      <c r="P68" s="17"/>
      <c r="Q68" s="17"/>
      <c r="R68" s="17"/>
      <c r="S68" s="17"/>
      <c r="T68" s="17"/>
      <c r="U68" s="17"/>
      <c r="V68" s="17"/>
      <c r="W68" s="17"/>
      <c r="X68" s="92">
        <v>-65000</v>
      </c>
      <c r="Y68" s="69"/>
      <c r="Z68" s="15" t="s">
        <v>2265</v>
      </c>
      <c r="AA68" s="15" t="s">
        <v>2266</v>
      </c>
      <c r="AB68" s="6" t="s">
        <v>2267</v>
      </c>
      <c r="AC68" s="78">
        <v>0</v>
      </c>
      <c r="AD68" s="84">
        <f t="shared" si="3"/>
        <v>0</v>
      </c>
    </row>
    <row r="69" spans="1:32" s="1" customFormat="1" ht="12" hidden="1" customHeight="1" x14ac:dyDescent="0.25">
      <c r="A69" s="50">
        <v>700011</v>
      </c>
      <c r="B69" s="10" t="s">
        <v>106</v>
      </c>
      <c r="C69" s="50">
        <v>2000</v>
      </c>
      <c r="D69" s="10" t="s">
        <v>638</v>
      </c>
      <c r="E69" s="10" t="s">
        <v>143</v>
      </c>
      <c r="F69" s="53" t="s">
        <v>348</v>
      </c>
      <c r="G69" s="10" t="s">
        <v>583</v>
      </c>
      <c r="H69" s="10" t="s">
        <v>143</v>
      </c>
      <c r="I69" s="50">
        <v>52745</v>
      </c>
      <c r="J69" s="10" t="s">
        <v>2404</v>
      </c>
      <c r="K69" s="11"/>
      <c r="L69" s="13">
        <v>-35000</v>
      </c>
      <c r="M69" s="12"/>
      <c r="N69" s="12"/>
      <c r="O69" s="12"/>
      <c r="P69" s="12"/>
      <c r="Q69" s="12"/>
      <c r="R69" s="12"/>
      <c r="S69" s="12"/>
      <c r="T69" s="12"/>
      <c r="U69" s="12"/>
      <c r="V69" s="12"/>
      <c r="W69" s="12"/>
      <c r="X69" s="95">
        <v>-35000</v>
      </c>
      <c r="Y69" s="73"/>
      <c r="Z69" s="10" t="s">
        <v>2405</v>
      </c>
      <c r="AA69" s="10" t="s">
        <v>2266</v>
      </c>
      <c r="AB69" s="2" t="s">
        <v>2267</v>
      </c>
      <c r="AC69" s="78">
        <v>0</v>
      </c>
      <c r="AD69" s="84">
        <f t="shared" si="3"/>
        <v>0</v>
      </c>
    </row>
    <row r="70" spans="1:32" s="1" customFormat="1" ht="12" hidden="1" customHeight="1" x14ac:dyDescent="0.25">
      <c r="A70" s="49">
        <v>700011</v>
      </c>
      <c r="B70" s="15" t="s">
        <v>106</v>
      </c>
      <c r="C70" s="49">
        <v>2000</v>
      </c>
      <c r="D70" s="15" t="s">
        <v>638</v>
      </c>
      <c r="E70" s="15" t="s">
        <v>161</v>
      </c>
      <c r="F70" s="52" t="s">
        <v>143</v>
      </c>
      <c r="G70" s="15" t="s">
        <v>135</v>
      </c>
      <c r="H70" s="15" t="s">
        <v>143</v>
      </c>
      <c r="I70" s="49">
        <v>52748</v>
      </c>
      <c r="J70" s="15" t="s">
        <v>2406</v>
      </c>
      <c r="K70" s="16"/>
      <c r="L70" s="17"/>
      <c r="M70" s="17"/>
      <c r="N70" s="17"/>
      <c r="O70" s="21">
        <v>-54435</v>
      </c>
      <c r="P70" s="21">
        <v>-2861829</v>
      </c>
      <c r="Q70" s="17"/>
      <c r="R70" s="21">
        <v>-35000</v>
      </c>
      <c r="S70" s="21">
        <v>-19338</v>
      </c>
      <c r="T70" s="17"/>
      <c r="U70" s="17"/>
      <c r="V70" s="17"/>
      <c r="W70" s="17"/>
      <c r="X70" s="92">
        <v>-2970602</v>
      </c>
      <c r="Y70" s="69"/>
      <c r="Z70" s="15" t="s">
        <v>2407</v>
      </c>
      <c r="AA70" s="15" t="s">
        <v>2226</v>
      </c>
      <c r="AB70" s="6" t="s">
        <v>2263</v>
      </c>
      <c r="AC70" s="78">
        <v>0</v>
      </c>
      <c r="AD70" s="84">
        <f t="shared" si="3"/>
        <v>0</v>
      </c>
    </row>
    <row r="71" spans="1:32" s="1" customFormat="1" ht="12" hidden="1" customHeight="1" x14ac:dyDescent="0.25">
      <c r="A71" s="49">
        <v>100000</v>
      </c>
      <c r="B71" s="15" t="s">
        <v>0</v>
      </c>
      <c r="C71" s="49">
        <v>171414</v>
      </c>
      <c r="D71" s="15" t="s">
        <v>201</v>
      </c>
      <c r="E71" s="15" t="s">
        <v>202</v>
      </c>
      <c r="F71" s="52" t="s">
        <v>143</v>
      </c>
      <c r="G71" s="15" t="s">
        <v>203</v>
      </c>
      <c r="H71" s="15" t="s">
        <v>143</v>
      </c>
      <c r="I71" s="49">
        <v>52756</v>
      </c>
      <c r="J71" s="15" t="s">
        <v>204</v>
      </c>
      <c r="K71" s="16">
        <v>1</v>
      </c>
      <c r="L71" s="17">
        <v>50577</v>
      </c>
      <c r="M71" s="17">
        <v>15967</v>
      </c>
      <c r="N71" s="17">
        <v>8965</v>
      </c>
      <c r="O71" s="17">
        <v>19000</v>
      </c>
      <c r="P71" s="17">
        <v>51000</v>
      </c>
      <c r="Q71" s="17"/>
      <c r="R71" s="17"/>
      <c r="S71" s="17"/>
      <c r="T71" s="17"/>
      <c r="U71" s="17"/>
      <c r="V71" s="17"/>
      <c r="W71" s="17"/>
      <c r="X71" s="92">
        <v>145509</v>
      </c>
      <c r="Y71" s="69"/>
      <c r="Z71" s="18" t="s">
        <v>205</v>
      </c>
      <c r="AA71" s="15" t="s">
        <v>206</v>
      </c>
      <c r="AB71" s="6" t="s">
        <v>207</v>
      </c>
      <c r="AC71" s="78">
        <v>0</v>
      </c>
      <c r="AD71" s="84">
        <f t="shared" si="3"/>
        <v>0</v>
      </c>
    </row>
    <row r="72" spans="1:32" s="1" customFormat="1" ht="12" hidden="1" customHeight="1" x14ac:dyDescent="0.25">
      <c r="A72" s="50">
        <v>700011</v>
      </c>
      <c r="B72" s="10" t="s">
        <v>106</v>
      </c>
      <c r="C72" s="50">
        <v>2000</v>
      </c>
      <c r="D72" s="10" t="s">
        <v>638</v>
      </c>
      <c r="E72" s="10" t="s">
        <v>161</v>
      </c>
      <c r="F72" s="53" t="s">
        <v>149</v>
      </c>
      <c r="G72" s="10" t="s">
        <v>135</v>
      </c>
      <c r="H72" s="10" t="s">
        <v>150</v>
      </c>
      <c r="I72" s="50">
        <v>52763</v>
      </c>
      <c r="J72" s="2" t="s">
        <v>2408</v>
      </c>
      <c r="K72" s="3">
        <v>2</v>
      </c>
      <c r="L72" s="4">
        <v>167557</v>
      </c>
      <c r="M72" s="4">
        <v>38109</v>
      </c>
      <c r="N72" s="4">
        <v>19724</v>
      </c>
      <c r="O72" s="4"/>
      <c r="P72" s="4"/>
      <c r="Q72" s="4"/>
      <c r="R72" s="4"/>
      <c r="S72" s="4"/>
      <c r="T72" s="4"/>
      <c r="U72" s="4"/>
      <c r="V72" s="4"/>
      <c r="W72" s="4"/>
      <c r="X72" s="93">
        <v>225390</v>
      </c>
      <c r="Y72" s="70"/>
      <c r="Z72" s="5" t="s">
        <v>2409</v>
      </c>
      <c r="AA72" s="2" t="s">
        <v>2410</v>
      </c>
      <c r="AB72" s="2" t="s">
        <v>2411</v>
      </c>
      <c r="AC72" s="78">
        <v>0</v>
      </c>
      <c r="AD72" s="84"/>
    </row>
    <row r="73" spans="1:32" s="1" customFormat="1" ht="12" hidden="1" customHeight="1" x14ac:dyDescent="0.25">
      <c r="A73" s="49">
        <v>700011</v>
      </c>
      <c r="B73" s="15" t="s">
        <v>106</v>
      </c>
      <c r="C73" s="49">
        <v>2000</v>
      </c>
      <c r="D73" s="15" t="s">
        <v>638</v>
      </c>
      <c r="E73" s="15" t="s">
        <v>142</v>
      </c>
      <c r="F73" s="52" t="s">
        <v>149</v>
      </c>
      <c r="G73" s="15" t="s">
        <v>135</v>
      </c>
      <c r="H73" s="15" t="s">
        <v>150</v>
      </c>
      <c r="I73" s="49">
        <v>52764</v>
      </c>
      <c r="J73" s="6" t="s">
        <v>2412</v>
      </c>
      <c r="K73" s="7">
        <v>5</v>
      </c>
      <c r="L73" s="8">
        <v>378402</v>
      </c>
      <c r="M73" s="8">
        <v>92571</v>
      </c>
      <c r="N73" s="8">
        <v>48220</v>
      </c>
      <c r="O73" s="8"/>
      <c r="P73" s="8"/>
      <c r="Q73" s="8"/>
      <c r="R73" s="8"/>
      <c r="S73" s="8"/>
      <c r="T73" s="8"/>
      <c r="U73" s="8"/>
      <c r="V73" s="8"/>
      <c r="W73" s="8"/>
      <c r="X73" s="94">
        <v>519193</v>
      </c>
      <c r="Y73" s="71"/>
      <c r="Z73" s="9" t="s">
        <v>2413</v>
      </c>
      <c r="AA73" s="6" t="s">
        <v>2410</v>
      </c>
      <c r="AB73" s="6" t="s">
        <v>2411</v>
      </c>
      <c r="AC73" s="78">
        <v>0</v>
      </c>
      <c r="AD73" s="84"/>
    </row>
    <row r="74" spans="1:32" s="1" customFormat="1" ht="12" hidden="1" customHeight="1" x14ac:dyDescent="0.25">
      <c r="A74" s="49">
        <v>700001</v>
      </c>
      <c r="B74" s="15" t="s">
        <v>105</v>
      </c>
      <c r="C74" s="49">
        <v>2000</v>
      </c>
      <c r="D74" s="15" t="s">
        <v>638</v>
      </c>
      <c r="E74" s="15" t="s">
        <v>256</v>
      </c>
      <c r="F74" s="52" t="s">
        <v>143</v>
      </c>
      <c r="G74" s="15" t="s">
        <v>135</v>
      </c>
      <c r="H74" s="15" t="s">
        <v>143</v>
      </c>
      <c r="I74" s="49">
        <v>52765</v>
      </c>
      <c r="J74" s="15" t="s">
        <v>2330</v>
      </c>
      <c r="K74" s="16">
        <v>1</v>
      </c>
      <c r="L74" s="17">
        <v>80929</v>
      </c>
      <c r="M74" s="17">
        <v>19614</v>
      </c>
      <c r="N74" s="17">
        <v>9784</v>
      </c>
      <c r="O74" s="17"/>
      <c r="P74" s="17"/>
      <c r="Q74" s="17"/>
      <c r="R74" s="17"/>
      <c r="S74" s="17"/>
      <c r="T74" s="17"/>
      <c r="U74" s="17"/>
      <c r="V74" s="17"/>
      <c r="W74" s="17"/>
      <c r="X74" s="92">
        <v>110327</v>
      </c>
      <c r="Y74" s="69"/>
      <c r="Z74" s="15" t="s">
        <v>2331</v>
      </c>
      <c r="AA74" s="15" t="s">
        <v>2332</v>
      </c>
      <c r="AB74" s="6" t="s">
        <v>2333</v>
      </c>
      <c r="AC74" s="78">
        <v>0</v>
      </c>
      <c r="AD74" s="84">
        <f>X74*AC74</f>
        <v>0</v>
      </c>
      <c r="AE74" s="1" t="s">
        <v>3808</v>
      </c>
      <c r="AF74" s="62" t="s">
        <v>3816</v>
      </c>
    </row>
    <row r="75" spans="1:32" s="1" customFormat="1" ht="12" hidden="1" customHeight="1" x14ac:dyDescent="0.25">
      <c r="A75" s="50">
        <v>700001</v>
      </c>
      <c r="B75" s="10" t="s">
        <v>105</v>
      </c>
      <c r="C75" s="50">
        <v>2000</v>
      </c>
      <c r="D75" s="10" t="s">
        <v>638</v>
      </c>
      <c r="E75" s="10" t="s">
        <v>133</v>
      </c>
      <c r="F75" s="53" t="s">
        <v>149</v>
      </c>
      <c r="G75" s="10" t="s">
        <v>135</v>
      </c>
      <c r="H75" s="10" t="s">
        <v>150</v>
      </c>
      <c r="I75" s="50">
        <v>52769</v>
      </c>
      <c r="J75" s="10" t="s">
        <v>2334</v>
      </c>
      <c r="K75" s="11">
        <v>2</v>
      </c>
      <c r="L75" s="12">
        <v>63180</v>
      </c>
      <c r="M75" s="12">
        <v>1044</v>
      </c>
      <c r="N75" s="12">
        <v>3653</v>
      </c>
      <c r="O75" s="12"/>
      <c r="P75" s="12"/>
      <c r="Q75" s="12"/>
      <c r="R75" s="12"/>
      <c r="S75" s="12"/>
      <c r="T75" s="12"/>
      <c r="U75" s="12"/>
      <c r="V75" s="12"/>
      <c r="W75" s="12"/>
      <c r="X75" s="95">
        <v>67877</v>
      </c>
      <c r="Y75" s="73"/>
      <c r="Z75" s="14" t="s">
        <v>2335</v>
      </c>
      <c r="AA75" s="10" t="s">
        <v>147</v>
      </c>
      <c r="AB75" s="2" t="s">
        <v>2336</v>
      </c>
      <c r="AC75" s="78">
        <v>0</v>
      </c>
      <c r="AD75" s="84">
        <f>X75*AC75</f>
        <v>0</v>
      </c>
    </row>
    <row r="76" spans="1:32" s="1" customFormat="1" ht="12" hidden="1" customHeight="1" x14ac:dyDescent="0.25">
      <c r="A76" s="50">
        <v>700011</v>
      </c>
      <c r="B76" s="10" t="s">
        <v>106</v>
      </c>
      <c r="C76" s="50">
        <v>2000</v>
      </c>
      <c r="D76" s="10" t="s">
        <v>638</v>
      </c>
      <c r="E76" s="10" t="s">
        <v>167</v>
      </c>
      <c r="F76" s="53" t="s">
        <v>149</v>
      </c>
      <c r="G76" s="10" t="s">
        <v>135</v>
      </c>
      <c r="H76" s="10" t="s">
        <v>150</v>
      </c>
      <c r="I76" s="50">
        <v>52838</v>
      </c>
      <c r="J76" s="2" t="s">
        <v>2414</v>
      </c>
      <c r="K76" s="3"/>
      <c r="L76" s="4"/>
      <c r="M76" s="4"/>
      <c r="N76" s="4"/>
      <c r="O76" s="4"/>
      <c r="P76" s="4">
        <v>500000</v>
      </c>
      <c r="Q76" s="4"/>
      <c r="R76" s="4"/>
      <c r="S76" s="4"/>
      <c r="T76" s="4"/>
      <c r="U76" s="4"/>
      <c r="V76" s="4"/>
      <c r="W76" s="4"/>
      <c r="X76" s="93">
        <v>500000</v>
      </c>
      <c r="Y76" s="70"/>
      <c r="Z76" s="5" t="s">
        <v>2415</v>
      </c>
      <c r="AA76" s="2" t="s">
        <v>2416</v>
      </c>
      <c r="AB76" s="2" t="s">
        <v>2417</v>
      </c>
      <c r="AC76" s="78">
        <v>0</v>
      </c>
      <c r="AD76" s="84">
        <f>X76*AC76</f>
        <v>0</v>
      </c>
    </row>
    <row r="77" spans="1:32" s="1" customFormat="1" ht="12" hidden="1" customHeight="1" x14ac:dyDescent="0.25">
      <c r="A77" s="49">
        <v>700011</v>
      </c>
      <c r="B77" s="15" t="s">
        <v>106</v>
      </c>
      <c r="C77" s="49">
        <v>2000</v>
      </c>
      <c r="D77" s="15" t="s">
        <v>638</v>
      </c>
      <c r="E77" s="15" t="s">
        <v>155</v>
      </c>
      <c r="F77" s="52" t="s">
        <v>149</v>
      </c>
      <c r="G77" s="15" t="s">
        <v>135</v>
      </c>
      <c r="H77" s="15" t="s">
        <v>150</v>
      </c>
      <c r="I77" s="49">
        <v>52840</v>
      </c>
      <c r="J77" s="15" t="s">
        <v>2418</v>
      </c>
      <c r="K77" s="16">
        <v>11</v>
      </c>
      <c r="L77" s="17">
        <v>391556</v>
      </c>
      <c r="M77" s="17">
        <v>32923</v>
      </c>
      <c r="N77" s="17">
        <v>20361</v>
      </c>
      <c r="O77" s="17"/>
      <c r="P77" s="17"/>
      <c r="Q77" s="17"/>
      <c r="R77" s="17"/>
      <c r="S77" s="17"/>
      <c r="T77" s="17"/>
      <c r="U77" s="17"/>
      <c r="V77" s="17"/>
      <c r="W77" s="17"/>
      <c r="X77" s="92">
        <v>444840</v>
      </c>
      <c r="Y77" s="69"/>
      <c r="Z77" s="15" t="s">
        <v>2419</v>
      </c>
      <c r="AA77" s="15" t="s">
        <v>147</v>
      </c>
      <c r="AB77" s="6" t="s">
        <v>2420</v>
      </c>
      <c r="AC77" s="78">
        <v>0</v>
      </c>
      <c r="AD77" s="84">
        <f>X77*AC77</f>
        <v>0</v>
      </c>
    </row>
    <row r="78" spans="1:32" s="1" customFormat="1" ht="12" customHeight="1" x14ac:dyDescent="0.25">
      <c r="A78" s="50">
        <v>700011</v>
      </c>
      <c r="B78" s="10" t="s">
        <v>106</v>
      </c>
      <c r="C78" s="50">
        <v>2000</v>
      </c>
      <c r="D78" s="10" t="s">
        <v>638</v>
      </c>
      <c r="E78" s="10" t="s">
        <v>256</v>
      </c>
      <c r="F78" s="53" t="s">
        <v>149</v>
      </c>
      <c r="G78" s="10" t="s">
        <v>135</v>
      </c>
      <c r="H78" s="10" t="s">
        <v>150</v>
      </c>
      <c r="I78" s="50">
        <v>52842</v>
      </c>
      <c r="J78" s="10" t="s">
        <v>2421</v>
      </c>
      <c r="K78" s="11">
        <v>1</v>
      </c>
      <c r="L78" s="12">
        <v>31200</v>
      </c>
      <c r="M78" s="12">
        <v>540</v>
      </c>
      <c r="N78" s="12">
        <v>1622</v>
      </c>
      <c r="O78" s="12"/>
      <c r="P78" s="12"/>
      <c r="Q78" s="12"/>
      <c r="R78" s="12"/>
      <c r="S78" s="12"/>
      <c r="T78" s="12"/>
      <c r="U78" s="12"/>
      <c r="V78" s="12"/>
      <c r="W78" s="12"/>
      <c r="X78" s="95">
        <v>33362</v>
      </c>
      <c r="Y78" s="73"/>
      <c r="Z78" s="10" t="s">
        <v>2422</v>
      </c>
      <c r="AA78" s="10" t="s">
        <v>147</v>
      </c>
      <c r="AB78" s="2" t="s">
        <v>2423</v>
      </c>
      <c r="AC78" s="78">
        <v>0.5</v>
      </c>
      <c r="AD78" s="84">
        <f>X78*AC78</f>
        <v>16681</v>
      </c>
      <c r="AE78" s="85" t="s">
        <v>4199</v>
      </c>
      <c r="AF78" s="85" t="s">
        <v>3816</v>
      </c>
    </row>
    <row r="79" spans="1:32" s="1" customFormat="1" ht="12" hidden="1" customHeight="1" x14ac:dyDescent="0.25">
      <c r="A79" s="50">
        <v>200208</v>
      </c>
      <c r="B79" s="10" t="s">
        <v>70</v>
      </c>
      <c r="C79" s="50">
        <v>1616</v>
      </c>
      <c r="D79" s="10" t="s">
        <v>1847</v>
      </c>
      <c r="E79" s="10" t="s">
        <v>161</v>
      </c>
      <c r="F79" s="53" t="s">
        <v>348</v>
      </c>
      <c r="G79" s="10" t="s">
        <v>372</v>
      </c>
      <c r="H79" s="10" t="s">
        <v>143</v>
      </c>
      <c r="I79" s="50">
        <v>52845</v>
      </c>
      <c r="J79" s="2" t="s">
        <v>1848</v>
      </c>
      <c r="K79" s="3"/>
      <c r="L79" s="4"/>
      <c r="M79" s="4"/>
      <c r="N79" s="4"/>
      <c r="O79" s="4"/>
      <c r="P79" s="4">
        <v>164035</v>
      </c>
      <c r="Q79" s="4"/>
      <c r="R79" s="4"/>
      <c r="S79" s="4"/>
      <c r="T79" s="4"/>
      <c r="U79" s="4"/>
      <c r="V79" s="4"/>
      <c r="W79" s="4"/>
      <c r="X79" s="93">
        <v>164035</v>
      </c>
      <c r="Y79" s="70"/>
      <c r="Z79" s="5" t="s">
        <v>1849</v>
      </c>
      <c r="AA79" s="2" t="s">
        <v>1850</v>
      </c>
      <c r="AB79" s="5" t="s">
        <v>1851</v>
      </c>
      <c r="AC79" s="78">
        <f>VLOOKUP(I79,Sheet1!A:K,8,FALSE)</f>
        <v>0</v>
      </c>
      <c r="AD79" s="84">
        <f>VLOOKUP(I79,Sheet1!A:K,9,FALSE)</f>
        <v>0</v>
      </c>
    </row>
    <row r="80" spans="1:32" s="1" customFormat="1" ht="12" hidden="1" customHeight="1" x14ac:dyDescent="0.25">
      <c r="A80" s="50">
        <v>100000</v>
      </c>
      <c r="B80" s="10" t="s">
        <v>0</v>
      </c>
      <c r="C80" s="50">
        <v>171414</v>
      </c>
      <c r="D80" s="10" t="s">
        <v>201</v>
      </c>
      <c r="E80" s="10" t="s">
        <v>208</v>
      </c>
      <c r="F80" s="53" t="s">
        <v>143</v>
      </c>
      <c r="G80" s="10" t="s">
        <v>135</v>
      </c>
      <c r="H80" s="10" t="s">
        <v>143</v>
      </c>
      <c r="I80" s="50">
        <v>52848</v>
      </c>
      <c r="J80" s="2" t="s">
        <v>209</v>
      </c>
      <c r="K80" s="3">
        <v>7</v>
      </c>
      <c r="L80" s="4">
        <v>518038</v>
      </c>
      <c r="M80" s="4">
        <v>131597</v>
      </c>
      <c r="N80" s="4">
        <v>67186</v>
      </c>
      <c r="O80" s="4">
        <v>62250</v>
      </c>
      <c r="P80" s="4">
        <v>232750</v>
      </c>
      <c r="Q80" s="4"/>
      <c r="R80" s="4"/>
      <c r="S80" s="4"/>
      <c r="T80" s="4"/>
      <c r="U80" s="4"/>
      <c r="V80" s="4"/>
      <c r="W80" s="4"/>
      <c r="X80" s="93">
        <v>1011821</v>
      </c>
      <c r="Y80" s="70"/>
      <c r="Z80" s="5" t="s">
        <v>210</v>
      </c>
      <c r="AA80" s="2" t="s">
        <v>211</v>
      </c>
      <c r="AB80" s="5" t="s">
        <v>212</v>
      </c>
      <c r="AC80" s="78">
        <v>0</v>
      </c>
      <c r="AD80" s="84">
        <f>X80*AC80</f>
        <v>0</v>
      </c>
    </row>
    <row r="81" spans="1:32" s="1" customFormat="1" ht="12" hidden="1" customHeight="1" x14ac:dyDescent="0.25">
      <c r="A81" s="49">
        <v>100000</v>
      </c>
      <c r="B81" s="15" t="s">
        <v>0</v>
      </c>
      <c r="C81" s="49">
        <v>211512</v>
      </c>
      <c r="D81" s="15" t="s">
        <v>213</v>
      </c>
      <c r="E81" s="15" t="s">
        <v>133</v>
      </c>
      <c r="F81" s="52" t="s">
        <v>149</v>
      </c>
      <c r="G81" s="15" t="s">
        <v>135</v>
      </c>
      <c r="H81" s="15" t="s">
        <v>143</v>
      </c>
      <c r="I81" s="49">
        <v>52850</v>
      </c>
      <c r="J81" s="6" t="s">
        <v>214</v>
      </c>
      <c r="K81" s="7">
        <v>3</v>
      </c>
      <c r="L81" s="8">
        <v>205155</v>
      </c>
      <c r="M81" s="8">
        <v>54960</v>
      </c>
      <c r="N81" s="8">
        <v>28341</v>
      </c>
      <c r="O81" s="8">
        <v>15000</v>
      </c>
      <c r="P81" s="8"/>
      <c r="Q81" s="8"/>
      <c r="R81" s="8"/>
      <c r="S81" s="8"/>
      <c r="T81" s="8"/>
      <c r="U81" s="8"/>
      <c r="V81" s="8"/>
      <c r="W81" s="8"/>
      <c r="X81" s="94">
        <v>303456</v>
      </c>
      <c r="Y81" s="71">
        <v>30000</v>
      </c>
      <c r="Z81" s="9" t="s">
        <v>215</v>
      </c>
      <c r="AA81" s="6" t="s">
        <v>216</v>
      </c>
      <c r="AB81" s="9" t="s">
        <v>217</v>
      </c>
      <c r="AC81" s="78">
        <v>0</v>
      </c>
      <c r="AD81" s="84">
        <f>X81*AC81</f>
        <v>0</v>
      </c>
    </row>
    <row r="82" spans="1:32" s="1" customFormat="1" ht="12" hidden="1" customHeight="1" x14ac:dyDescent="0.25">
      <c r="A82" s="50">
        <v>100000</v>
      </c>
      <c r="B82" s="10" t="s">
        <v>0</v>
      </c>
      <c r="C82" s="50">
        <v>171414</v>
      </c>
      <c r="D82" s="10" t="s">
        <v>201</v>
      </c>
      <c r="E82" s="10" t="s">
        <v>202</v>
      </c>
      <c r="F82" s="53" t="s">
        <v>143</v>
      </c>
      <c r="G82" s="10" t="s">
        <v>203</v>
      </c>
      <c r="H82" s="10" t="s">
        <v>143</v>
      </c>
      <c r="I82" s="50">
        <v>52852</v>
      </c>
      <c r="J82" s="2" t="s">
        <v>218</v>
      </c>
      <c r="K82" s="3">
        <v>7</v>
      </c>
      <c r="L82" s="4">
        <v>371039</v>
      </c>
      <c r="M82" s="4">
        <v>123229</v>
      </c>
      <c r="N82" s="4">
        <v>63219</v>
      </c>
      <c r="O82" s="4">
        <v>142800</v>
      </c>
      <c r="P82" s="4">
        <v>482200</v>
      </c>
      <c r="Q82" s="4"/>
      <c r="R82" s="4"/>
      <c r="S82" s="4"/>
      <c r="T82" s="4"/>
      <c r="U82" s="4">
        <v>60000</v>
      </c>
      <c r="V82" s="4"/>
      <c r="W82" s="4"/>
      <c r="X82" s="93">
        <v>1242487</v>
      </c>
      <c r="Y82" s="70"/>
      <c r="Z82" s="5" t="s">
        <v>219</v>
      </c>
      <c r="AA82" s="2" t="s">
        <v>206</v>
      </c>
      <c r="AB82" s="5" t="s">
        <v>220</v>
      </c>
      <c r="AC82" s="78">
        <v>0</v>
      </c>
      <c r="AD82" s="84">
        <f>X82*AC82</f>
        <v>0</v>
      </c>
    </row>
    <row r="83" spans="1:32" s="1" customFormat="1" ht="12" hidden="1" customHeight="1" x14ac:dyDescent="0.25">
      <c r="A83" s="50">
        <v>700000</v>
      </c>
      <c r="B83" s="10" t="s">
        <v>104</v>
      </c>
      <c r="C83" s="50">
        <v>2000</v>
      </c>
      <c r="D83" s="10" t="s">
        <v>638</v>
      </c>
      <c r="E83" s="10" t="s">
        <v>161</v>
      </c>
      <c r="F83" s="53" t="s">
        <v>149</v>
      </c>
      <c r="G83" s="10" t="s">
        <v>135</v>
      </c>
      <c r="H83" s="10" t="s">
        <v>150</v>
      </c>
      <c r="I83" s="50">
        <v>52865</v>
      </c>
      <c r="J83" s="10" t="s">
        <v>2268</v>
      </c>
      <c r="K83" s="11">
        <v>2</v>
      </c>
      <c r="L83" s="12">
        <v>71193</v>
      </c>
      <c r="M83" s="12">
        <v>5985</v>
      </c>
      <c r="N83" s="12">
        <v>3702</v>
      </c>
      <c r="O83" s="12"/>
      <c r="P83" s="12"/>
      <c r="Q83" s="12"/>
      <c r="R83" s="12"/>
      <c r="S83" s="12"/>
      <c r="T83" s="12"/>
      <c r="U83" s="12"/>
      <c r="V83" s="12"/>
      <c r="W83" s="12"/>
      <c r="X83" s="95">
        <v>80880</v>
      </c>
      <c r="Y83" s="73"/>
      <c r="Z83" s="10" t="s">
        <v>2269</v>
      </c>
      <c r="AA83" s="10" t="s">
        <v>147</v>
      </c>
      <c r="AB83" s="2" t="s">
        <v>2270</v>
      </c>
      <c r="AC83" s="78">
        <v>0</v>
      </c>
      <c r="AD83" s="84">
        <f>X83*AC83</f>
        <v>0</v>
      </c>
    </row>
    <row r="84" spans="1:32" s="1" customFormat="1" ht="12" hidden="1" customHeight="1" x14ac:dyDescent="0.25">
      <c r="A84" s="49">
        <v>100000</v>
      </c>
      <c r="B84" s="15" t="s">
        <v>0</v>
      </c>
      <c r="C84" s="49">
        <v>171414</v>
      </c>
      <c r="D84" s="15" t="s">
        <v>201</v>
      </c>
      <c r="E84" s="15" t="s">
        <v>202</v>
      </c>
      <c r="F84" s="52" t="s">
        <v>143</v>
      </c>
      <c r="G84" s="15" t="s">
        <v>203</v>
      </c>
      <c r="H84" s="15" t="s">
        <v>143</v>
      </c>
      <c r="I84" s="49">
        <v>52870</v>
      </c>
      <c r="J84" s="15" t="s">
        <v>221</v>
      </c>
      <c r="K84" s="16">
        <v>1</v>
      </c>
      <c r="L84" s="17">
        <v>51669</v>
      </c>
      <c r="M84" s="17">
        <v>16164</v>
      </c>
      <c r="N84" s="17">
        <v>8995</v>
      </c>
      <c r="O84" s="17">
        <v>14000</v>
      </c>
      <c r="P84" s="17">
        <v>49000</v>
      </c>
      <c r="Q84" s="17"/>
      <c r="R84" s="17"/>
      <c r="S84" s="17"/>
      <c r="T84" s="17"/>
      <c r="U84" s="17"/>
      <c r="V84" s="17"/>
      <c r="W84" s="17"/>
      <c r="X84" s="92">
        <v>139828</v>
      </c>
      <c r="Y84" s="69"/>
      <c r="Z84" s="18" t="s">
        <v>222</v>
      </c>
      <c r="AA84" s="15" t="s">
        <v>206</v>
      </c>
      <c r="AB84" s="6" t="s">
        <v>223</v>
      </c>
      <c r="AC84" s="78">
        <v>0</v>
      </c>
      <c r="AD84" s="84">
        <f>X84*AC84</f>
        <v>0</v>
      </c>
    </row>
    <row r="85" spans="1:32" s="1" customFormat="1" ht="12" hidden="1" customHeight="1" x14ac:dyDescent="0.25">
      <c r="A85" s="50">
        <v>100000</v>
      </c>
      <c r="B85" s="10" t="s">
        <v>0</v>
      </c>
      <c r="C85" s="50">
        <v>211611</v>
      </c>
      <c r="D85" s="10" t="s">
        <v>195</v>
      </c>
      <c r="E85" s="10" t="s">
        <v>143</v>
      </c>
      <c r="F85" s="53" t="s">
        <v>224</v>
      </c>
      <c r="G85" s="10" t="s">
        <v>144</v>
      </c>
      <c r="H85" s="10" t="s">
        <v>225</v>
      </c>
      <c r="I85" s="50">
        <v>52871</v>
      </c>
      <c r="J85" s="2" t="s">
        <v>226</v>
      </c>
      <c r="K85" s="3">
        <v>4.18</v>
      </c>
      <c r="L85" s="4">
        <v>157093</v>
      </c>
      <c r="M85" s="4">
        <v>9367</v>
      </c>
      <c r="N85" s="4">
        <v>11001</v>
      </c>
      <c r="O85" s="4"/>
      <c r="P85" s="4"/>
      <c r="Q85" s="4"/>
      <c r="R85" s="4"/>
      <c r="S85" s="4"/>
      <c r="T85" s="4"/>
      <c r="U85" s="4"/>
      <c r="V85" s="4"/>
      <c r="W85" s="4"/>
      <c r="X85" s="93">
        <v>177461</v>
      </c>
      <c r="Y85" s="70"/>
      <c r="Z85" s="5" t="s">
        <v>227</v>
      </c>
      <c r="AA85" s="2" t="s">
        <v>147</v>
      </c>
      <c r="AB85" s="2" t="s">
        <v>228</v>
      </c>
      <c r="AC85" s="78">
        <v>0</v>
      </c>
      <c r="AD85" s="84">
        <f>(X85+Y85)*AC85</f>
        <v>0</v>
      </c>
      <c r="AE85" s="63"/>
      <c r="AF85" s="63"/>
    </row>
    <row r="86" spans="1:32" s="1" customFormat="1" ht="12" hidden="1" customHeight="1" x14ac:dyDescent="0.25">
      <c r="A86" s="49">
        <v>100000</v>
      </c>
      <c r="B86" s="15" t="s">
        <v>0</v>
      </c>
      <c r="C86" s="49">
        <v>171414</v>
      </c>
      <c r="D86" s="15" t="s">
        <v>201</v>
      </c>
      <c r="E86" s="15" t="s">
        <v>202</v>
      </c>
      <c r="F86" s="52" t="s">
        <v>143</v>
      </c>
      <c r="G86" s="15" t="s">
        <v>203</v>
      </c>
      <c r="H86" s="15" t="s">
        <v>143</v>
      </c>
      <c r="I86" s="49">
        <v>52872</v>
      </c>
      <c r="J86" s="15" t="s">
        <v>229</v>
      </c>
      <c r="K86" s="16">
        <v>1</v>
      </c>
      <c r="L86" s="17">
        <v>49544</v>
      </c>
      <c r="M86" s="17">
        <v>17886</v>
      </c>
      <c r="N86" s="17">
        <v>8937</v>
      </c>
      <c r="O86" s="17">
        <v>4000</v>
      </c>
      <c r="P86" s="17">
        <v>145000</v>
      </c>
      <c r="Q86" s="17"/>
      <c r="R86" s="17"/>
      <c r="S86" s="17"/>
      <c r="T86" s="17"/>
      <c r="U86" s="17"/>
      <c r="V86" s="17"/>
      <c r="W86" s="17"/>
      <c r="X86" s="92">
        <v>225367</v>
      </c>
      <c r="Y86" s="69"/>
      <c r="Z86" s="18" t="s">
        <v>230</v>
      </c>
      <c r="AA86" s="15" t="s">
        <v>206</v>
      </c>
      <c r="AB86" s="6" t="s">
        <v>231</v>
      </c>
      <c r="AC86" s="78">
        <v>0</v>
      </c>
      <c r="AD86" s="84">
        <f>X86*AC86</f>
        <v>0</v>
      </c>
    </row>
    <row r="87" spans="1:32" s="1" customFormat="1" ht="12" customHeight="1" x14ac:dyDescent="0.25">
      <c r="A87" s="50">
        <v>100000</v>
      </c>
      <c r="B87" s="10" t="s">
        <v>0</v>
      </c>
      <c r="C87" s="50">
        <v>211514</v>
      </c>
      <c r="D87" s="10" t="s">
        <v>232</v>
      </c>
      <c r="E87" s="10" t="s">
        <v>161</v>
      </c>
      <c r="F87" s="53" t="s">
        <v>149</v>
      </c>
      <c r="G87" s="10" t="s">
        <v>173</v>
      </c>
      <c r="H87" s="10" t="s">
        <v>143</v>
      </c>
      <c r="I87" s="50">
        <v>52873</v>
      </c>
      <c r="J87" s="10" t="s">
        <v>233</v>
      </c>
      <c r="K87" s="11">
        <v>5</v>
      </c>
      <c r="L87" s="12">
        <v>236960</v>
      </c>
      <c r="M87" s="12">
        <v>75775</v>
      </c>
      <c r="N87" s="12">
        <v>44395</v>
      </c>
      <c r="O87" s="12">
        <v>25000</v>
      </c>
      <c r="P87" s="12"/>
      <c r="Q87" s="12"/>
      <c r="R87" s="12"/>
      <c r="S87" s="12"/>
      <c r="T87" s="12"/>
      <c r="U87" s="12"/>
      <c r="V87" s="12"/>
      <c r="W87" s="12"/>
      <c r="X87" s="95">
        <v>382130</v>
      </c>
      <c r="Y87" s="73"/>
      <c r="Z87" s="14" t="s">
        <v>234</v>
      </c>
      <c r="AA87" s="10" t="s">
        <v>235</v>
      </c>
      <c r="AB87" s="53" t="s">
        <v>177</v>
      </c>
      <c r="AC87" s="78">
        <f>VLOOKUP(I87,Sheet1!A:K,8,FALSE)</f>
        <v>1</v>
      </c>
      <c r="AD87" s="84">
        <f>VLOOKUP(I87,Sheet1!A:K,9,FALSE)</f>
        <v>371200</v>
      </c>
      <c r="AE87" s="85" t="str">
        <f>VLOOKUP(I87,Sheet1!A:K,10,FALSE)</f>
        <v>Strategy 4 - Zero Waste</v>
      </c>
      <c r="AF87" s="85" t="str">
        <f>VLOOKUP(I87,Sheet1!A:K,11,FALSE)</f>
        <v>Direct</v>
      </c>
    </row>
    <row r="88" spans="1:32" s="1" customFormat="1" ht="12" customHeight="1" x14ac:dyDescent="0.25">
      <c r="A88" s="49">
        <v>100000</v>
      </c>
      <c r="B88" s="15" t="s">
        <v>0</v>
      </c>
      <c r="C88" s="49">
        <v>211514</v>
      </c>
      <c r="D88" s="15" t="s">
        <v>232</v>
      </c>
      <c r="E88" s="15" t="s">
        <v>161</v>
      </c>
      <c r="F88" s="52" t="s">
        <v>149</v>
      </c>
      <c r="G88" s="15" t="s">
        <v>173</v>
      </c>
      <c r="H88" s="15" t="s">
        <v>143</v>
      </c>
      <c r="I88" s="49">
        <v>52874</v>
      </c>
      <c r="J88" s="6" t="s">
        <v>236</v>
      </c>
      <c r="K88" s="7"/>
      <c r="L88" s="8"/>
      <c r="M88" s="8"/>
      <c r="N88" s="8"/>
      <c r="O88" s="8"/>
      <c r="P88" s="8">
        <v>400819</v>
      </c>
      <c r="Q88" s="8"/>
      <c r="R88" s="8"/>
      <c r="S88" s="8"/>
      <c r="T88" s="8"/>
      <c r="U88" s="8"/>
      <c r="V88" s="8"/>
      <c r="W88" s="8"/>
      <c r="X88" s="94">
        <v>400819</v>
      </c>
      <c r="Y88" s="71"/>
      <c r="Z88" s="9" t="s">
        <v>237</v>
      </c>
      <c r="AA88" s="6" t="s">
        <v>235</v>
      </c>
      <c r="AB88" s="52" t="s">
        <v>177</v>
      </c>
      <c r="AC88" s="78">
        <f>VLOOKUP(I88,Sheet1!A:K,8,FALSE)</f>
        <v>1</v>
      </c>
      <c r="AD88" s="84">
        <f>VLOOKUP(I88,Sheet1!A:K,9,FALSE)</f>
        <v>400819</v>
      </c>
      <c r="AE88" s="85" t="str">
        <f>VLOOKUP(I88,Sheet1!A:K,10,FALSE)</f>
        <v>Strategy 4 - Zero Waste</v>
      </c>
      <c r="AF88" s="85" t="str">
        <f>VLOOKUP(I88,Sheet1!A:K,11,FALSE)</f>
        <v>Direct</v>
      </c>
    </row>
    <row r="89" spans="1:32" s="1" customFormat="1" ht="12" customHeight="1" x14ac:dyDescent="0.25">
      <c r="A89" s="50">
        <v>100000</v>
      </c>
      <c r="B89" s="10" t="s">
        <v>0</v>
      </c>
      <c r="C89" s="50">
        <v>211611</v>
      </c>
      <c r="D89" s="10" t="s">
        <v>195</v>
      </c>
      <c r="E89" s="10" t="s">
        <v>238</v>
      </c>
      <c r="F89" s="53" t="s">
        <v>224</v>
      </c>
      <c r="G89" s="10" t="s">
        <v>135</v>
      </c>
      <c r="H89" s="10" t="s">
        <v>225</v>
      </c>
      <c r="I89" s="50">
        <v>52875</v>
      </c>
      <c r="J89" s="2" t="s">
        <v>239</v>
      </c>
      <c r="K89" s="3">
        <v>1</v>
      </c>
      <c r="L89" s="4">
        <v>136864</v>
      </c>
      <c r="M89" s="4">
        <v>26792</v>
      </c>
      <c r="N89" s="4">
        <v>11296</v>
      </c>
      <c r="O89" s="4"/>
      <c r="P89" s="4"/>
      <c r="Q89" s="4"/>
      <c r="R89" s="4"/>
      <c r="S89" s="4"/>
      <c r="T89" s="4"/>
      <c r="U89" s="4"/>
      <c r="V89" s="4"/>
      <c r="W89" s="4"/>
      <c r="X89" s="93">
        <v>174952</v>
      </c>
      <c r="Y89" s="70"/>
      <c r="Z89" s="5" t="s">
        <v>240</v>
      </c>
      <c r="AA89" s="2" t="s">
        <v>241</v>
      </c>
      <c r="AB89" s="2" t="s">
        <v>242</v>
      </c>
      <c r="AC89" s="78">
        <v>1</v>
      </c>
      <c r="AD89" s="84">
        <f>X89*AC89</f>
        <v>174952</v>
      </c>
      <c r="AE89" s="85" t="s">
        <v>3824</v>
      </c>
      <c r="AF89" s="85" t="s">
        <v>3816</v>
      </c>
    </row>
    <row r="90" spans="1:32" s="1" customFormat="1" ht="12" customHeight="1" x14ac:dyDescent="0.25">
      <c r="A90" s="49">
        <v>100000</v>
      </c>
      <c r="B90" s="15" t="s">
        <v>0</v>
      </c>
      <c r="C90" s="49">
        <v>211514</v>
      </c>
      <c r="D90" s="15" t="s">
        <v>232</v>
      </c>
      <c r="E90" s="15" t="s">
        <v>161</v>
      </c>
      <c r="F90" s="52" t="s">
        <v>149</v>
      </c>
      <c r="G90" s="15" t="s">
        <v>173</v>
      </c>
      <c r="H90" s="15" t="s">
        <v>143</v>
      </c>
      <c r="I90" s="49">
        <v>52876</v>
      </c>
      <c r="J90" s="15" t="s">
        <v>236</v>
      </c>
      <c r="K90" s="16"/>
      <c r="L90" s="17"/>
      <c r="M90" s="17"/>
      <c r="N90" s="17"/>
      <c r="O90" s="17"/>
      <c r="P90" s="17">
        <v>134667</v>
      </c>
      <c r="Q90" s="17"/>
      <c r="R90" s="17"/>
      <c r="S90" s="17"/>
      <c r="T90" s="17"/>
      <c r="U90" s="17"/>
      <c r="V90" s="17"/>
      <c r="W90" s="17"/>
      <c r="X90" s="92">
        <v>134667</v>
      </c>
      <c r="Y90" s="69"/>
      <c r="Z90" s="18" t="s">
        <v>243</v>
      </c>
      <c r="AA90" s="15" t="s">
        <v>235</v>
      </c>
      <c r="AB90" s="52" t="s">
        <v>177</v>
      </c>
      <c r="AC90" s="78">
        <f>VLOOKUP(I90,Sheet1!A:K,8,FALSE)</f>
        <v>1</v>
      </c>
      <c r="AD90" s="84">
        <f>VLOOKUP(I90,Sheet1!A:K,9,FALSE)</f>
        <v>134667</v>
      </c>
      <c r="AE90" s="85" t="str">
        <f>VLOOKUP(I90,Sheet1!A:K,10,FALSE)</f>
        <v>Strategy 4 - Zero Waste</v>
      </c>
      <c r="AF90" s="85" t="str">
        <f>VLOOKUP(I90,Sheet1!A:K,11,FALSE)</f>
        <v>Direct</v>
      </c>
    </row>
    <row r="91" spans="1:32" s="1" customFormat="1" ht="12" customHeight="1" x14ac:dyDescent="0.25">
      <c r="A91" s="50">
        <v>100000</v>
      </c>
      <c r="B91" s="10" t="s">
        <v>0</v>
      </c>
      <c r="C91" s="50">
        <v>211514</v>
      </c>
      <c r="D91" s="10" t="s">
        <v>232</v>
      </c>
      <c r="E91" s="10" t="s">
        <v>161</v>
      </c>
      <c r="F91" s="53" t="s">
        <v>149</v>
      </c>
      <c r="G91" s="10" t="s">
        <v>173</v>
      </c>
      <c r="H91" s="10" t="s">
        <v>244</v>
      </c>
      <c r="I91" s="50">
        <v>52877</v>
      </c>
      <c r="J91" s="10" t="s">
        <v>245</v>
      </c>
      <c r="K91" s="11"/>
      <c r="L91" s="12"/>
      <c r="M91" s="12"/>
      <c r="N91" s="12"/>
      <c r="O91" s="12"/>
      <c r="P91" s="12"/>
      <c r="Q91" s="12">
        <v>58900</v>
      </c>
      <c r="R91" s="12"/>
      <c r="S91" s="12"/>
      <c r="T91" s="12"/>
      <c r="U91" s="12"/>
      <c r="V91" s="12"/>
      <c r="W91" s="12"/>
      <c r="X91" s="95">
        <v>58900</v>
      </c>
      <c r="Y91" s="73"/>
      <c r="Z91" s="10" t="s">
        <v>246</v>
      </c>
      <c r="AA91" s="10" t="s">
        <v>235</v>
      </c>
      <c r="AB91" s="53" t="s">
        <v>177</v>
      </c>
      <c r="AC91" s="78">
        <f>VLOOKUP(I91,Sheet1!A:K,8,FALSE)</f>
        <v>1</v>
      </c>
      <c r="AD91" s="84">
        <f>VLOOKUP(I91,Sheet1!A:K,9,FALSE)</f>
        <v>58900</v>
      </c>
      <c r="AE91" s="85" t="str">
        <f>VLOOKUP(I91,Sheet1!A:K,10,FALSE)</f>
        <v>Strategy 4 - Zero Waste</v>
      </c>
      <c r="AF91" s="85" t="str">
        <f>VLOOKUP(I91,Sheet1!A:K,11,FALSE)</f>
        <v>Direct</v>
      </c>
    </row>
    <row r="92" spans="1:32" s="1" customFormat="1" ht="12" customHeight="1" x14ac:dyDescent="0.25">
      <c r="A92" s="49">
        <v>100000</v>
      </c>
      <c r="B92" s="15" t="s">
        <v>0</v>
      </c>
      <c r="C92" s="49">
        <v>211514</v>
      </c>
      <c r="D92" s="15" t="s">
        <v>232</v>
      </c>
      <c r="E92" s="15" t="s">
        <v>161</v>
      </c>
      <c r="F92" s="52" t="s">
        <v>149</v>
      </c>
      <c r="G92" s="15" t="s">
        <v>173</v>
      </c>
      <c r="H92" s="15" t="s">
        <v>143</v>
      </c>
      <c r="I92" s="49">
        <v>52878</v>
      </c>
      <c r="J92" s="15" t="s">
        <v>247</v>
      </c>
      <c r="K92" s="16"/>
      <c r="L92" s="17"/>
      <c r="M92" s="17"/>
      <c r="N92" s="17"/>
      <c r="O92" s="17"/>
      <c r="P92" s="17"/>
      <c r="Q92" s="17"/>
      <c r="R92" s="17"/>
      <c r="S92" s="17"/>
      <c r="T92" s="17"/>
      <c r="U92" s="17">
        <v>225000</v>
      </c>
      <c r="V92" s="17"/>
      <c r="W92" s="17"/>
      <c r="X92" s="92">
        <v>225000</v>
      </c>
      <c r="Y92" s="69"/>
      <c r="Z92" s="15" t="s">
        <v>248</v>
      </c>
      <c r="AA92" s="15" t="s">
        <v>235</v>
      </c>
      <c r="AB92" s="52" t="s">
        <v>177</v>
      </c>
      <c r="AC92" s="78">
        <f>VLOOKUP(I92,Sheet1!A:K,8,FALSE)</f>
        <v>1</v>
      </c>
      <c r="AD92" s="84">
        <f>VLOOKUP(I92,Sheet1!A:K,9,FALSE)</f>
        <v>225000</v>
      </c>
      <c r="AE92" s="85" t="str">
        <f>VLOOKUP(I92,Sheet1!A:K,10,FALSE)</f>
        <v>Strategy 4 - Zero Waste</v>
      </c>
      <c r="AF92" s="85" t="str">
        <f>VLOOKUP(I92,Sheet1!A:K,11,FALSE)</f>
        <v>Direct</v>
      </c>
    </row>
    <row r="93" spans="1:32" s="1" customFormat="1" ht="12" hidden="1" customHeight="1" x14ac:dyDescent="0.25">
      <c r="A93" s="50">
        <v>100000</v>
      </c>
      <c r="B93" s="10" t="s">
        <v>0</v>
      </c>
      <c r="C93" s="50">
        <v>211514</v>
      </c>
      <c r="D93" s="10" t="s">
        <v>232</v>
      </c>
      <c r="E93" s="10" t="s">
        <v>167</v>
      </c>
      <c r="F93" s="53" t="s">
        <v>149</v>
      </c>
      <c r="G93" s="10" t="s">
        <v>135</v>
      </c>
      <c r="H93" s="10" t="s">
        <v>249</v>
      </c>
      <c r="I93" s="50">
        <v>52879</v>
      </c>
      <c r="J93" s="2" t="s">
        <v>250</v>
      </c>
      <c r="K93" s="3">
        <v>6</v>
      </c>
      <c r="L93" s="4">
        <v>277221</v>
      </c>
      <c r="M93" s="4">
        <v>95331</v>
      </c>
      <c r="N93" s="4">
        <v>53082</v>
      </c>
      <c r="O93" s="4">
        <v>30000</v>
      </c>
      <c r="P93" s="4">
        <v>1620000</v>
      </c>
      <c r="Q93" s="4"/>
      <c r="R93" s="4"/>
      <c r="S93" s="4"/>
      <c r="T93" s="4"/>
      <c r="U93" s="4">
        <v>1200000</v>
      </c>
      <c r="V93" s="4"/>
      <c r="W93" s="4"/>
      <c r="X93" s="93">
        <v>3275634</v>
      </c>
      <c r="Y93" s="70"/>
      <c r="Z93" s="5" t="s">
        <v>251</v>
      </c>
      <c r="AA93" s="2" t="s">
        <v>252</v>
      </c>
      <c r="AB93" s="5" t="s">
        <v>253</v>
      </c>
      <c r="AC93" s="78">
        <f>VLOOKUP(I93,Sheet1!A:K,8,FALSE)</f>
        <v>0</v>
      </c>
      <c r="AD93" s="84">
        <f>VLOOKUP(I93,Sheet1!A:K,9,FALSE)</f>
        <v>0</v>
      </c>
    </row>
    <row r="94" spans="1:32" s="1" customFormat="1" ht="12" hidden="1" customHeight="1" x14ac:dyDescent="0.25">
      <c r="A94" s="49">
        <v>100000</v>
      </c>
      <c r="B94" s="15" t="s">
        <v>0</v>
      </c>
      <c r="C94" s="49">
        <v>211514</v>
      </c>
      <c r="D94" s="15" t="s">
        <v>232</v>
      </c>
      <c r="E94" s="15" t="s">
        <v>167</v>
      </c>
      <c r="F94" s="52" t="s">
        <v>149</v>
      </c>
      <c r="G94" s="15" t="s">
        <v>135</v>
      </c>
      <c r="H94" s="15" t="s">
        <v>249</v>
      </c>
      <c r="I94" s="49">
        <v>52880</v>
      </c>
      <c r="J94" s="6" t="s">
        <v>254</v>
      </c>
      <c r="K94" s="7"/>
      <c r="L94" s="8"/>
      <c r="M94" s="8"/>
      <c r="N94" s="8"/>
      <c r="O94" s="8"/>
      <c r="P94" s="8">
        <v>600000</v>
      </c>
      <c r="Q94" s="8"/>
      <c r="R94" s="8"/>
      <c r="S94" s="8"/>
      <c r="T94" s="8"/>
      <c r="U94" s="8"/>
      <c r="V94" s="8"/>
      <c r="W94" s="8"/>
      <c r="X94" s="94">
        <v>600000</v>
      </c>
      <c r="Y94" s="71"/>
      <c r="Z94" s="9" t="s">
        <v>255</v>
      </c>
      <c r="AA94" s="6" t="s">
        <v>252</v>
      </c>
      <c r="AB94" s="9" t="s">
        <v>253</v>
      </c>
      <c r="AC94" s="78">
        <f>VLOOKUP(I94,Sheet1!A:K,8,FALSE)</f>
        <v>0</v>
      </c>
      <c r="AD94" s="84">
        <f>VLOOKUP(I94,Sheet1!A:K,9,FALSE)</f>
        <v>0</v>
      </c>
    </row>
    <row r="95" spans="1:32" s="1" customFormat="1" ht="12" customHeight="1" x14ac:dyDescent="0.25">
      <c r="A95" s="50">
        <v>100000</v>
      </c>
      <c r="B95" s="10" t="s">
        <v>0</v>
      </c>
      <c r="C95" s="50">
        <v>211514</v>
      </c>
      <c r="D95" s="10" t="s">
        <v>232</v>
      </c>
      <c r="E95" s="10" t="s">
        <v>256</v>
      </c>
      <c r="F95" s="53" t="s">
        <v>149</v>
      </c>
      <c r="G95" s="10" t="s">
        <v>135</v>
      </c>
      <c r="H95" s="10" t="s">
        <v>249</v>
      </c>
      <c r="I95" s="50">
        <v>52882</v>
      </c>
      <c r="J95" s="10" t="s">
        <v>257</v>
      </c>
      <c r="K95" s="11">
        <v>1</v>
      </c>
      <c r="L95" s="12">
        <v>54588</v>
      </c>
      <c r="M95" s="12">
        <v>15597</v>
      </c>
      <c r="N95" s="12">
        <v>9074</v>
      </c>
      <c r="O95" s="12"/>
      <c r="P95" s="12"/>
      <c r="Q95" s="12"/>
      <c r="R95" s="12"/>
      <c r="S95" s="12"/>
      <c r="T95" s="12"/>
      <c r="U95" s="12"/>
      <c r="V95" s="12"/>
      <c r="W95" s="12"/>
      <c r="X95" s="95">
        <v>79259</v>
      </c>
      <c r="Y95" s="73"/>
      <c r="Z95" s="10" t="s">
        <v>258</v>
      </c>
      <c r="AA95" s="10" t="s">
        <v>259</v>
      </c>
      <c r="AB95" s="53" t="s">
        <v>258</v>
      </c>
      <c r="AC95" s="78">
        <f>VLOOKUP(I95,Sheet1!A:K,8,FALSE)</f>
        <v>1</v>
      </c>
      <c r="AD95" s="84">
        <f>VLOOKUP(I95,Sheet1!A:K,9,FALSE)</f>
        <v>76697</v>
      </c>
      <c r="AE95" s="85" t="str">
        <f>VLOOKUP(I95,Sheet1!A:K,10,FALSE)</f>
        <v>Strategy 4 - Zero Waste</v>
      </c>
      <c r="AF95" s="85" t="str">
        <f>VLOOKUP(I95,Sheet1!A:K,11,FALSE)</f>
        <v>Direct</v>
      </c>
    </row>
    <row r="96" spans="1:32" s="1" customFormat="1" ht="12" customHeight="1" x14ac:dyDescent="0.25">
      <c r="A96" s="49">
        <v>100000</v>
      </c>
      <c r="B96" s="15" t="s">
        <v>0</v>
      </c>
      <c r="C96" s="49">
        <v>211514</v>
      </c>
      <c r="D96" s="15" t="s">
        <v>232</v>
      </c>
      <c r="E96" s="15" t="s">
        <v>260</v>
      </c>
      <c r="F96" s="52" t="s">
        <v>149</v>
      </c>
      <c r="G96" s="15" t="s">
        <v>135</v>
      </c>
      <c r="H96" s="15" t="s">
        <v>249</v>
      </c>
      <c r="I96" s="49">
        <v>52883</v>
      </c>
      <c r="J96" s="15" t="s">
        <v>261</v>
      </c>
      <c r="K96" s="16"/>
      <c r="L96" s="17"/>
      <c r="M96" s="17"/>
      <c r="N96" s="17"/>
      <c r="O96" s="17"/>
      <c r="P96" s="17"/>
      <c r="Q96" s="17"/>
      <c r="R96" s="17"/>
      <c r="S96" s="17"/>
      <c r="T96" s="17"/>
      <c r="U96" s="17">
        <v>20000</v>
      </c>
      <c r="V96" s="17"/>
      <c r="W96" s="17"/>
      <c r="X96" s="92">
        <v>20000</v>
      </c>
      <c r="Y96" s="69"/>
      <c r="Z96" s="15" t="s">
        <v>262</v>
      </c>
      <c r="AA96" s="15" t="s">
        <v>263</v>
      </c>
      <c r="AB96" s="52" t="s">
        <v>264</v>
      </c>
      <c r="AC96" s="78">
        <f>VLOOKUP(I96,Sheet1!A:K,8,FALSE)</f>
        <v>1</v>
      </c>
      <c r="AD96" s="84">
        <f>VLOOKUP(I96,Sheet1!A:K,9,FALSE)</f>
        <v>20000</v>
      </c>
      <c r="AE96" s="85" t="str">
        <f>VLOOKUP(I96,Sheet1!A:K,10,FALSE)</f>
        <v>Strategy 4 - Zero Waste</v>
      </c>
      <c r="AF96" s="85" t="str">
        <f>VLOOKUP(I96,Sheet1!A:K,11,FALSE)</f>
        <v>Direct</v>
      </c>
    </row>
    <row r="97" spans="1:32" s="1" customFormat="1" ht="12" hidden="1" customHeight="1" x14ac:dyDescent="0.25">
      <c r="A97" s="50">
        <v>100000</v>
      </c>
      <c r="B97" s="10" t="s">
        <v>0</v>
      </c>
      <c r="C97" s="50">
        <v>211514</v>
      </c>
      <c r="D97" s="10" t="s">
        <v>232</v>
      </c>
      <c r="E97" s="10" t="s">
        <v>202</v>
      </c>
      <c r="F97" s="53" t="s">
        <v>149</v>
      </c>
      <c r="G97" s="10" t="s">
        <v>135</v>
      </c>
      <c r="H97" s="10" t="s">
        <v>249</v>
      </c>
      <c r="I97" s="50">
        <v>52884</v>
      </c>
      <c r="J97" s="10" t="s">
        <v>265</v>
      </c>
      <c r="K97" s="11"/>
      <c r="L97" s="12"/>
      <c r="M97" s="12"/>
      <c r="N97" s="12"/>
      <c r="O97" s="12"/>
      <c r="P97" s="12"/>
      <c r="Q97" s="12"/>
      <c r="R97" s="12"/>
      <c r="S97" s="12"/>
      <c r="T97" s="12"/>
      <c r="U97" s="12">
        <v>135000</v>
      </c>
      <c r="V97" s="12"/>
      <c r="W97" s="12"/>
      <c r="X97" s="95">
        <v>135000</v>
      </c>
      <c r="Y97" s="73"/>
      <c r="Z97" s="14" t="s">
        <v>266</v>
      </c>
      <c r="AA97" s="10" t="s">
        <v>259</v>
      </c>
      <c r="AB97" s="2" t="s">
        <v>267</v>
      </c>
      <c r="AC97" s="78">
        <f>VLOOKUP(I97,Sheet1!A:K,8,FALSE)</f>
        <v>0</v>
      </c>
      <c r="AD97" s="84">
        <f>VLOOKUP(I97,Sheet1!A:K,9,FALSE)</f>
        <v>0</v>
      </c>
    </row>
    <row r="98" spans="1:32" s="1" customFormat="1" ht="12" customHeight="1" x14ac:dyDescent="0.25">
      <c r="A98" s="50">
        <v>700039</v>
      </c>
      <c r="B98" s="10" t="s">
        <v>109</v>
      </c>
      <c r="C98" s="50">
        <v>211514</v>
      </c>
      <c r="D98" s="10" t="s">
        <v>232</v>
      </c>
      <c r="E98" s="10" t="s">
        <v>260</v>
      </c>
      <c r="F98" s="53" t="s">
        <v>149</v>
      </c>
      <c r="G98" s="10" t="s">
        <v>135</v>
      </c>
      <c r="H98" s="10" t="s">
        <v>143</v>
      </c>
      <c r="I98" s="50">
        <v>52886</v>
      </c>
      <c r="J98" s="10" t="s">
        <v>2608</v>
      </c>
      <c r="K98" s="11"/>
      <c r="L98" s="12"/>
      <c r="M98" s="12"/>
      <c r="N98" s="12"/>
      <c r="O98" s="12"/>
      <c r="P98" s="12"/>
      <c r="Q98" s="12"/>
      <c r="R98" s="12"/>
      <c r="S98" s="12"/>
      <c r="T98" s="12"/>
      <c r="U98" s="12">
        <v>156000</v>
      </c>
      <c r="V98" s="12"/>
      <c r="W98" s="12"/>
      <c r="X98" s="95">
        <v>156000</v>
      </c>
      <c r="Y98" s="73"/>
      <c r="Z98" s="14" t="s">
        <v>2609</v>
      </c>
      <c r="AA98" s="10" t="s">
        <v>2610</v>
      </c>
      <c r="AB98" s="54" t="s">
        <v>2611</v>
      </c>
      <c r="AC98" s="78">
        <f>VLOOKUP(I98,Sheet1!A:K,8,FALSE)</f>
        <v>1</v>
      </c>
      <c r="AD98" s="84">
        <f>VLOOKUP(I98,Sheet1!A:K,9,FALSE)</f>
        <v>156000</v>
      </c>
      <c r="AE98" s="85" t="str">
        <f>VLOOKUP(I98,Sheet1!A:K,10,FALSE)</f>
        <v>Strategy 4 - Zero Waste</v>
      </c>
      <c r="AF98" s="85" t="str">
        <f>VLOOKUP(I98,Sheet1!A:K,11,FALSE)</f>
        <v>Direct</v>
      </c>
    </row>
    <row r="99" spans="1:32" s="1" customFormat="1" ht="12" customHeight="1" x14ac:dyDescent="0.25">
      <c r="A99" s="49">
        <v>100000</v>
      </c>
      <c r="B99" s="15" t="s">
        <v>0</v>
      </c>
      <c r="C99" s="49">
        <v>211611</v>
      </c>
      <c r="D99" s="15" t="s">
        <v>195</v>
      </c>
      <c r="E99" s="15" t="s">
        <v>268</v>
      </c>
      <c r="F99" s="52" t="s">
        <v>224</v>
      </c>
      <c r="G99" s="15" t="s">
        <v>135</v>
      </c>
      <c r="H99" s="15" t="s">
        <v>225</v>
      </c>
      <c r="I99" s="49">
        <v>52887</v>
      </c>
      <c r="J99" s="15" t="s">
        <v>269</v>
      </c>
      <c r="K99" s="16"/>
      <c r="L99" s="17"/>
      <c r="M99" s="17"/>
      <c r="N99" s="17"/>
      <c r="O99" s="17"/>
      <c r="P99" s="17">
        <v>500000</v>
      </c>
      <c r="Q99" s="17"/>
      <c r="R99" s="17"/>
      <c r="S99" s="17"/>
      <c r="T99" s="17"/>
      <c r="U99" s="17"/>
      <c r="V99" s="17"/>
      <c r="W99" s="17"/>
      <c r="X99" s="92">
        <v>500000</v>
      </c>
      <c r="Y99" s="69"/>
      <c r="Z99" s="18" t="s">
        <v>270</v>
      </c>
      <c r="AA99" s="15" t="s">
        <v>271</v>
      </c>
      <c r="AB99" s="6" t="s">
        <v>272</v>
      </c>
      <c r="AC99" s="78">
        <v>0.5</v>
      </c>
      <c r="AD99" s="84">
        <f t="shared" ref="AD99:AD113" si="4">X99*AC99</f>
        <v>250000</v>
      </c>
      <c r="AE99" s="85" t="s">
        <v>3808</v>
      </c>
      <c r="AF99" s="85" t="s">
        <v>3816</v>
      </c>
    </row>
    <row r="100" spans="1:32" s="1" customFormat="1" ht="12" customHeight="1" x14ac:dyDescent="0.25">
      <c r="A100" s="50">
        <v>100000</v>
      </c>
      <c r="B100" s="10" t="s">
        <v>0</v>
      </c>
      <c r="C100" s="50">
        <v>211611</v>
      </c>
      <c r="D100" s="10" t="s">
        <v>195</v>
      </c>
      <c r="E100" s="10" t="s">
        <v>273</v>
      </c>
      <c r="F100" s="53" t="s">
        <v>224</v>
      </c>
      <c r="G100" s="10" t="s">
        <v>135</v>
      </c>
      <c r="H100" s="10" t="s">
        <v>225</v>
      </c>
      <c r="I100" s="50">
        <v>52889</v>
      </c>
      <c r="J100" s="2" t="s">
        <v>274</v>
      </c>
      <c r="K100" s="3">
        <v>3</v>
      </c>
      <c r="L100" s="4">
        <v>176021</v>
      </c>
      <c r="M100" s="4">
        <v>51531</v>
      </c>
      <c r="N100" s="4">
        <v>27551</v>
      </c>
      <c r="O100" s="4">
        <v>1228900</v>
      </c>
      <c r="P100" s="4">
        <v>660000</v>
      </c>
      <c r="Q100" s="4"/>
      <c r="R100" s="4"/>
      <c r="S100" s="4"/>
      <c r="T100" s="4"/>
      <c r="U100" s="4"/>
      <c r="V100" s="4"/>
      <c r="W100" s="4"/>
      <c r="X100" s="93">
        <v>2144003</v>
      </c>
      <c r="Y100" s="70"/>
      <c r="Z100" s="5" t="s">
        <v>275</v>
      </c>
      <c r="AA100" s="2" t="s">
        <v>276</v>
      </c>
      <c r="AB100" s="2" t="s">
        <v>277</v>
      </c>
      <c r="AC100" s="78">
        <v>1</v>
      </c>
      <c r="AD100" s="84">
        <f t="shared" si="4"/>
        <v>2144003</v>
      </c>
      <c r="AE100" s="85" t="s">
        <v>3808</v>
      </c>
      <c r="AF100" s="85" t="s">
        <v>2996</v>
      </c>
    </row>
    <row r="101" spans="1:32" s="1" customFormat="1" ht="12" hidden="1" customHeight="1" x14ac:dyDescent="0.25">
      <c r="A101" s="50">
        <v>700048</v>
      </c>
      <c r="B101" s="10" t="s">
        <v>111</v>
      </c>
      <c r="C101" s="50">
        <v>211512</v>
      </c>
      <c r="D101" s="10" t="s">
        <v>213</v>
      </c>
      <c r="E101" s="10" t="s">
        <v>155</v>
      </c>
      <c r="F101" s="53" t="s">
        <v>149</v>
      </c>
      <c r="G101" s="10" t="s">
        <v>372</v>
      </c>
      <c r="H101" s="10" t="s">
        <v>143</v>
      </c>
      <c r="I101" s="50">
        <v>52892</v>
      </c>
      <c r="J101" s="2" t="s">
        <v>2706</v>
      </c>
      <c r="K101" s="3"/>
      <c r="L101" s="4"/>
      <c r="M101" s="4"/>
      <c r="N101" s="4"/>
      <c r="O101" s="4"/>
      <c r="P101" s="4">
        <v>40000</v>
      </c>
      <c r="Q101" s="4"/>
      <c r="R101" s="4"/>
      <c r="S101" s="4"/>
      <c r="T101" s="4"/>
      <c r="U101" s="4"/>
      <c r="V101" s="4"/>
      <c r="W101" s="4"/>
      <c r="X101" s="93">
        <v>40000</v>
      </c>
      <c r="Y101" s="70"/>
      <c r="Z101" s="5" t="s">
        <v>2707</v>
      </c>
      <c r="AA101" s="2" t="s">
        <v>2708</v>
      </c>
      <c r="AB101" s="5" t="s">
        <v>2709</v>
      </c>
      <c r="AC101" s="78">
        <v>0</v>
      </c>
      <c r="AD101" s="84">
        <f t="shared" si="4"/>
        <v>0</v>
      </c>
    </row>
    <row r="102" spans="1:32" s="1" customFormat="1" ht="12" customHeight="1" x14ac:dyDescent="0.25">
      <c r="A102" s="49">
        <v>700039</v>
      </c>
      <c r="B102" s="15" t="s">
        <v>109</v>
      </c>
      <c r="C102" s="49">
        <v>211512</v>
      </c>
      <c r="D102" s="52" t="s">
        <v>213</v>
      </c>
      <c r="E102" s="15" t="s">
        <v>161</v>
      </c>
      <c r="F102" s="52" t="s">
        <v>134</v>
      </c>
      <c r="G102" s="15" t="s">
        <v>173</v>
      </c>
      <c r="H102" s="15" t="s">
        <v>143</v>
      </c>
      <c r="I102" s="49">
        <v>52893</v>
      </c>
      <c r="J102" s="6" t="s">
        <v>2612</v>
      </c>
      <c r="K102" s="7">
        <v>1</v>
      </c>
      <c r="L102" s="8">
        <v>77889</v>
      </c>
      <c r="M102" s="8">
        <v>18356</v>
      </c>
      <c r="N102" s="8">
        <v>9703</v>
      </c>
      <c r="O102" s="8">
        <v>2000</v>
      </c>
      <c r="P102" s="8"/>
      <c r="Q102" s="8"/>
      <c r="R102" s="8"/>
      <c r="S102" s="8"/>
      <c r="T102" s="8"/>
      <c r="U102" s="8"/>
      <c r="V102" s="8"/>
      <c r="W102" s="8"/>
      <c r="X102" s="94">
        <v>107948</v>
      </c>
      <c r="Y102" s="71"/>
      <c r="Z102" s="55" t="s">
        <v>2613</v>
      </c>
      <c r="AA102" s="52" t="s">
        <v>2614</v>
      </c>
      <c r="AB102" s="52" t="s">
        <v>2615</v>
      </c>
      <c r="AC102" s="78">
        <v>1</v>
      </c>
      <c r="AD102" s="84">
        <f t="shared" si="4"/>
        <v>107948</v>
      </c>
      <c r="AE102" s="85" t="s">
        <v>2995</v>
      </c>
      <c r="AF102" s="85" t="s">
        <v>2996</v>
      </c>
    </row>
    <row r="103" spans="1:32" s="1" customFormat="1" ht="12" customHeight="1" x14ac:dyDescent="0.25">
      <c r="A103" s="50">
        <v>700039</v>
      </c>
      <c r="B103" s="10" t="s">
        <v>109</v>
      </c>
      <c r="C103" s="50">
        <v>211512</v>
      </c>
      <c r="D103" s="53" t="s">
        <v>213</v>
      </c>
      <c r="E103" s="10" t="s">
        <v>161</v>
      </c>
      <c r="F103" s="53" t="s">
        <v>134</v>
      </c>
      <c r="G103" s="10" t="s">
        <v>173</v>
      </c>
      <c r="H103" s="10" t="s">
        <v>143</v>
      </c>
      <c r="I103" s="50">
        <v>52895</v>
      </c>
      <c r="J103" s="2" t="s">
        <v>2616</v>
      </c>
      <c r="K103" s="3">
        <v>1</v>
      </c>
      <c r="L103" s="4">
        <v>89668</v>
      </c>
      <c r="M103" s="4">
        <v>20015</v>
      </c>
      <c r="N103" s="4">
        <v>10021</v>
      </c>
      <c r="O103" s="4">
        <v>2000</v>
      </c>
      <c r="P103" s="4"/>
      <c r="Q103" s="4"/>
      <c r="R103" s="4"/>
      <c r="S103" s="4"/>
      <c r="T103" s="4"/>
      <c r="U103" s="4"/>
      <c r="V103" s="4"/>
      <c r="W103" s="4"/>
      <c r="X103" s="93">
        <v>121704</v>
      </c>
      <c r="Y103" s="70"/>
      <c r="Z103" s="54" t="s">
        <v>2617</v>
      </c>
      <c r="AA103" s="53" t="s">
        <v>2614</v>
      </c>
      <c r="AB103" s="53" t="s">
        <v>2615</v>
      </c>
      <c r="AC103" s="78">
        <v>1</v>
      </c>
      <c r="AD103" s="84">
        <f t="shared" si="4"/>
        <v>121704</v>
      </c>
      <c r="AE103" s="85" t="s">
        <v>2995</v>
      </c>
      <c r="AF103" s="85" t="s">
        <v>2996</v>
      </c>
    </row>
    <row r="104" spans="1:32" s="1" customFormat="1" ht="12" customHeight="1" x14ac:dyDescent="0.25">
      <c r="A104" s="49">
        <v>700039</v>
      </c>
      <c r="B104" s="15" t="s">
        <v>109</v>
      </c>
      <c r="C104" s="49">
        <v>211512</v>
      </c>
      <c r="D104" s="52" t="s">
        <v>213</v>
      </c>
      <c r="E104" s="15" t="s">
        <v>161</v>
      </c>
      <c r="F104" s="52" t="s">
        <v>134</v>
      </c>
      <c r="G104" s="15" t="s">
        <v>173</v>
      </c>
      <c r="H104" s="15" t="s">
        <v>143</v>
      </c>
      <c r="I104" s="49">
        <v>52897</v>
      </c>
      <c r="J104" s="6" t="s">
        <v>2618</v>
      </c>
      <c r="K104" s="7">
        <v>1</v>
      </c>
      <c r="L104" s="8">
        <v>76386</v>
      </c>
      <c r="M104" s="8">
        <v>18134</v>
      </c>
      <c r="N104" s="8">
        <v>9663</v>
      </c>
      <c r="O104" s="8">
        <v>2000</v>
      </c>
      <c r="P104" s="8"/>
      <c r="Q104" s="8"/>
      <c r="R104" s="8"/>
      <c r="S104" s="8"/>
      <c r="T104" s="8"/>
      <c r="U104" s="8"/>
      <c r="V104" s="8"/>
      <c r="W104" s="8"/>
      <c r="X104" s="94">
        <v>106183</v>
      </c>
      <c r="Y104" s="71"/>
      <c r="Z104" s="55" t="s">
        <v>2619</v>
      </c>
      <c r="AA104" s="52" t="s">
        <v>2614</v>
      </c>
      <c r="AB104" s="52" t="s">
        <v>2615</v>
      </c>
      <c r="AC104" s="78">
        <v>1</v>
      </c>
      <c r="AD104" s="84">
        <f t="shared" si="4"/>
        <v>106183</v>
      </c>
      <c r="AE104" s="85" t="s">
        <v>2995</v>
      </c>
      <c r="AF104" s="85" t="s">
        <v>2996</v>
      </c>
    </row>
    <row r="105" spans="1:32" s="1" customFormat="1" ht="12" customHeight="1" x14ac:dyDescent="0.25">
      <c r="A105" s="50">
        <v>700039</v>
      </c>
      <c r="B105" s="10" t="s">
        <v>109</v>
      </c>
      <c r="C105" s="50">
        <v>211512</v>
      </c>
      <c r="D105" s="53" t="s">
        <v>213</v>
      </c>
      <c r="E105" s="10" t="s">
        <v>161</v>
      </c>
      <c r="F105" s="53" t="s">
        <v>134</v>
      </c>
      <c r="G105" s="10" t="s">
        <v>173</v>
      </c>
      <c r="H105" s="10" t="s">
        <v>143</v>
      </c>
      <c r="I105" s="50">
        <v>52898</v>
      </c>
      <c r="J105" s="2" t="s">
        <v>2620</v>
      </c>
      <c r="K105" s="3">
        <v>1</v>
      </c>
      <c r="L105" s="4">
        <v>78770</v>
      </c>
      <c r="M105" s="4">
        <v>18415</v>
      </c>
      <c r="N105" s="4">
        <v>9727</v>
      </c>
      <c r="O105" s="4">
        <v>2000</v>
      </c>
      <c r="P105" s="4"/>
      <c r="Q105" s="4"/>
      <c r="R105" s="4"/>
      <c r="S105" s="4"/>
      <c r="T105" s="4"/>
      <c r="U105" s="4"/>
      <c r="V105" s="4"/>
      <c r="W105" s="4"/>
      <c r="X105" s="93">
        <v>108912</v>
      </c>
      <c r="Y105" s="70"/>
      <c r="Z105" s="54" t="s">
        <v>2621</v>
      </c>
      <c r="AA105" s="53" t="s">
        <v>2614</v>
      </c>
      <c r="AB105" s="53" t="s">
        <v>2615</v>
      </c>
      <c r="AC105" s="78">
        <v>1</v>
      </c>
      <c r="AD105" s="84">
        <f t="shared" si="4"/>
        <v>108912</v>
      </c>
      <c r="AE105" s="85" t="s">
        <v>2995</v>
      </c>
      <c r="AF105" s="85" t="s">
        <v>2996</v>
      </c>
    </row>
    <row r="106" spans="1:32" s="1" customFormat="1" ht="12" customHeight="1" x14ac:dyDescent="0.25">
      <c r="A106" s="49">
        <v>700039</v>
      </c>
      <c r="B106" s="15" t="s">
        <v>109</v>
      </c>
      <c r="C106" s="49">
        <v>211512</v>
      </c>
      <c r="D106" s="52" t="s">
        <v>213</v>
      </c>
      <c r="E106" s="15" t="s">
        <v>161</v>
      </c>
      <c r="F106" s="52" t="s">
        <v>134</v>
      </c>
      <c r="G106" s="15" t="s">
        <v>173</v>
      </c>
      <c r="H106" s="15" t="s">
        <v>143</v>
      </c>
      <c r="I106" s="49">
        <v>52899</v>
      </c>
      <c r="J106" s="15" t="s">
        <v>2622</v>
      </c>
      <c r="K106" s="16">
        <v>1</v>
      </c>
      <c r="L106" s="17">
        <v>39925</v>
      </c>
      <c r="M106" s="17">
        <v>15517</v>
      </c>
      <c r="N106" s="17">
        <v>8678</v>
      </c>
      <c r="O106" s="17"/>
      <c r="P106" s="17"/>
      <c r="Q106" s="17"/>
      <c r="R106" s="17"/>
      <c r="S106" s="17"/>
      <c r="T106" s="17"/>
      <c r="U106" s="17"/>
      <c r="V106" s="17"/>
      <c r="W106" s="17"/>
      <c r="X106" s="92">
        <v>64120</v>
      </c>
      <c r="Y106" s="69"/>
      <c r="Z106" s="55" t="s">
        <v>2623</v>
      </c>
      <c r="AA106" s="52" t="s">
        <v>2614</v>
      </c>
      <c r="AB106" s="52" t="s">
        <v>2615</v>
      </c>
      <c r="AC106" s="78">
        <v>1</v>
      </c>
      <c r="AD106" s="84">
        <f t="shared" si="4"/>
        <v>64120</v>
      </c>
      <c r="AE106" s="85" t="s">
        <v>2995</v>
      </c>
      <c r="AF106" s="85" t="s">
        <v>2996</v>
      </c>
    </row>
    <row r="107" spans="1:32" s="1" customFormat="1" ht="12" customHeight="1" x14ac:dyDescent="0.25">
      <c r="A107" s="50">
        <v>700039</v>
      </c>
      <c r="B107" s="10" t="s">
        <v>109</v>
      </c>
      <c r="C107" s="50">
        <v>211512</v>
      </c>
      <c r="D107" s="53" t="s">
        <v>213</v>
      </c>
      <c r="E107" s="10" t="s">
        <v>161</v>
      </c>
      <c r="F107" s="53" t="s">
        <v>134</v>
      </c>
      <c r="G107" s="10" t="s">
        <v>173</v>
      </c>
      <c r="H107" s="10" t="s">
        <v>143</v>
      </c>
      <c r="I107" s="50">
        <v>52900</v>
      </c>
      <c r="J107" s="10" t="s">
        <v>2624</v>
      </c>
      <c r="K107" s="11"/>
      <c r="L107" s="12"/>
      <c r="M107" s="12"/>
      <c r="N107" s="12"/>
      <c r="O107" s="12"/>
      <c r="P107" s="12">
        <v>134400</v>
      </c>
      <c r="Q107" s="12"/>
      <c r="R107" s="12"/>
      <c r="S107" s="12"/>
      <c r="T107" s="12"/>
      <c r="U107" s="12">
        <v>672000</v>
      </c>
      <c r="V107" s="12"/>
      <c r="W107" s="12"/>
      <c r="X107" s="95">
        <v>806400</v>
      </c>
      <c r="Y107" s="73"/>
      <c r="Z107" s="54" t="s">
        <v>2625</v>
      </c>
      <c r="AA107" s="53" t="s">
        <v>2614</v>
      </c>
      <c r="AB107" s="53" t="s">
        <v>2615</v>
      </c>
      <c r="AC107" s="78">
        <v>1</v>
      </c>
      <c r="AD107" s="84">
        <f t="shared" si="4"/>
        <v>806400</v>
      </c>
      <c r="AE107" s="85" t="s">
        <v>2995</v>
      </c>
      <c r="AF107" s="85" t="s">
        <v>2996</v>
      </c>
    </row>
    <row r="108" spans="1:32" s="1" customFormat="1" ht="12" customHeight="1" x14ac:dyDescent="0.25">
      <c r="A108" s="49">
        <v>700039</v>
      </c>
      <c r="B108" s="15" t="s">
        <v>109</v>
      </c>
      <c r="C108" s="49">
        <v>211512</v>
      </c>
      <c r="D108" s="52" t="s">
        <v>213</v>
      </c>
      <c r="E108" s="15" t="s">
        <v>161</v>
      </c>
      <c r="F108" s="52" t="s">
        <v>134</v>
      </c>
      <c r="G108" s="15" t="s">
        <v>173</v>
      </c>
      <c r="H108" s="15" t="s">
        <v>143</v>
      </c>
      <c r="I108" s="49">
        <v>52901</v>
      </c>
      <c r="J108" s="15" t="s">
        <v>2626</v>
      </c>
      <c r="K108" s="16">
        <v>3</v>
      </c>
      <c r="L108" s="17">
        <v>106788</v>
      </c>
      <c r="M108" s="17">
        <v>44268</v>
      </c>
      <c r="N108" s="17">
        <v>25683</v>
      </c>
      <c r="O108" s="17"/>
      <c r="P108" s="17"/>
      <c r="Q108" s="17"/>
      <c r="R108" s="17"/>
      <c r="S108" s="17"/>
      <c r="T108" s="17"/>
      <c r="U108" s="17"/>
      <c r="V108" s="17"/>
      <c r="W108" s="17"/>
      <c r="X108" s="92">
        <v>176739</v>
      </c>
      <c r="Y108" s="69"/>
      <c r="Z108" s="55" t="s">
        <v>2627</v>
      </c>
      <c r="AA108" s="52" t="s">
        <v>2614</v>
      </c>
      <c r="AB108" s="52" t="s">
        <v>2615</v>
      </c>
      <c r="AC108" s="78">
        <v>1</v>
      </c>
      <c r="AD108" s="84">
        <f t="shared" si="4"/>
        <v>176739</v>
      </c>
      <c r="AE108" s="85" t="s">
        <v>2995</v>
      </c>
      <c r="AF108" s="85" t="s">
        <v>2996</v>
      </c>
    </row>
    <row r="109" spans="1:32" s="1" customFormat="1" ht="12" customHeight="1" x14ac:dyDescent="0.25">
      <c r="A109" s="50">
        <v>700039</v>
      </c>
      <c r="B109" s="10" t="s">
        <v>109</v>
      </c>
      <c r="C109" s="50">
        <v>211512</v>
      </c>
      <c r="D109" s="53" t="s">
        <v>213</v>
      </c>
      <c r="E109" s="10" t="s">
        <v>161</v>
      </c>
      <c r="F109" s="53" t="s">
        <v>134</v>
      </c>
      <c r="G109" s="10" t="s">
        <v>173</v>
      </c>
      <c r="H109" s="10" t="s">
        <v>143</v>
      </c>
      <c r="I109" s="50">
        <v>52905</v>
      </c>
      <c r="J109" s="10" t="s">
        <v>2628</v>
      </c>
      <c r="K109" s="11"/>
      <c r="L109" s="12"/>
      <c r="M109" s="12"/>
      <c r="N109" s="12"/>
      <c r="O109" s="12"/>
      <c r="P109" s="12">
        <v>400000</v>
      </c>
      <c r="Q109" s="12"/>
      <c r="R109" s="12"/>
      <c r="S109" s="12"/>
      <c r="T109" s="12"/>
      <c r="U109" s="12"/>
      <c r="V109" s="12"/>
      <c r="W109" s="12"/>
      <c r="X109" s="95">
        <v>400000</v>
      </c>
      <c r="Y109" s="73"/>
      <c r="Z109" s="54" t="s">
        <v>2629</v>
      </c>
      <c r="AA109" s="53" t="s">
        <v>2614</v>
      </c>
      <c r="AB109" s="53" t="s">
        <v>2615</v>
      </c>
      <c r="AC109" s="78">
        <v>1</v>
      </c>
      <c r="AD109" s="84">
        <f t="shared" si="4"/>
        <v>400000</v>
      </c>
      <c r="AE109" s="85" t="s">
        <v>2995</v>
      </c>
      <c r="AF109" s="85" t="s">
        <v>2996</v>
      </c>
    </row>
    <row r="110" spans="1:32" s="1" customFormat="1" ht="12" customHeight="1" x14ac:dyDescent="0.25">
      <c r="A110" s="49">
        <v>700039</v>
      </c>
      <c r="B110" s="15" t="s">
        <v>109</v>
      </c>
      <c r="C110" s="49">
        <v>211512</v>
      </c>
      <c r="D110" s="52" t="s">
        <v>213</v>
      </c>
      <c r="E110" s="15" t="s">
        <v>142</v>
      </c>
      <c r="F110" s="52" t="s">
        <v>134</v>
      </c>
      <c r="G110" s="15" t="s">
        <v>135</v>
      </c>
      <c r="H110" s="15" t="s">
        <v>143</v>
      </c>
      <c r="I110" s="49">
        <v>52906</v>
      </c>
      <c r="J110" s="6" t="s">
        <v>2630</v>
      </c>
      <c r="K110" s="7">
        <v>1</v>
      </c>
      <c r="L110" s="8">
        <v>42020</v>
      </c>
      <c r="M110" s="8">
        <v>14425</v>
      </c>
      <c r="N110" s="8">
        <v>8734</v>
      </c>
      <c r="O110" s="8">
        <v>2000</v>
      </c>
      <c r="P110" s="8"/>
      <c r="Q110" s="8"/>
      <c r="R110" s="8"/>
      <c r="S110" s="8"/>
      <c r="T110" s="8"/>
      <c r="U110" s="8"/>
      <c r="V110" s="8"/>
      <c r="W110" s="8"/>
      <c r="X110" s="94">
        <v>67179</v>
      </c>
      <c r="Y110" s="71"/>
      <c r="Z110" s="55" t="s">
        <v>2631</v>
      </c>
      <c r="AA110" s="52" t="s">
        <v>2632</v>
      </c>
      <c r="AB110" s="55" t="s">
        <v>2633</v>
      </c>
      <c r="AC110" s="78">
        <v>1</v>
      </c>
      <c r="AD110" s="84">
        <f t="shared" si="4"/>
        <v>67179</v>
      </c>
      <c r="AE110" s="85" t="s">
        <v>2995</v>
      </c>
      <c r="AF110" s="85" t="s">
        <v>2996</v>
      </c>
    </row>
    <row r="111" spans="1:32" s="1" customFormat="1" ht="12" customHeight="1" x14ac:dyDescent="0.25">
      <c r="A111" s="50">
        <v>700039</v>
      </c>
      <c r="B111" s="10" t="s">
        <v>109</v>
      </c>
      <c r="C111" s="50">
        <v>211512</v>
      </c>
      <c r="D111" s="53" t="s">
        <v>213</v>
      </c>
      <c r="E111" s="10" t="s">
        <v>142</v>
      </c>
      <c r="F111" s="53" t="s">
        <v>134</v>
      </c>
      <c r="G111" s="10" t="s">
        <v>135</v>
      </c>
      <c r="H111" s="10" t="s">
        <v>143</v>
      </c>
      <c r="I111" s="50">
        <v>52908</v>
      </c>
      <c r="J111" s="2" t="s">
        <v>2634</v>
      </c>
      <c r="K111" s="3">
        <v>6</v>
      </c>
      <c r="L111" s="4">
        <v>230454</v>
      </c>
      <c r="M111" s="4">
        <v>84996</v>
      </c>
      <c r="N111" s="4">
        <v>51822</v>
      </c>
      <c r="O111" s="4">
        <v>12000</v>
      </c>
      <c r="P111" s="4"/>
      <c r="Q111" s="4"/>
      <c r="R111" s="4"/>
      <c r="S111" s="4"/>
      <c r="T111" s="4"/>
      <c r="U111" s="4"/>
      <c r="V111" s="4"/>
      <c r="W111" s="4"/>
      <c r="X111" s="93">
        <v>379272</v>
      </c>
      <c r="Y111" s="70"/>
      <c r="Z111" s="54" t="s">
        <v>2635</v>
      </c>
      <c r="AA111" s="53" t="s">
        <v>2632</v>
      </c>
      <c r="AB111" s="54" t="s">
        <v>2633</v>
      </c>
      <c r="AC111" s="78">
        <v>1</v>
      </c>
      <c r="AD111" s="84">
        <f t="shared" si="4"/>
        <v>379272</v>
      </c>
      <c r="AE111" s="85" t="s">
        <v>2995</v>
      </c>
      <c r="AF111" s="85" t="s">
        <v>2996</v>
      </c>
    </row>
    <row r="112" spans="1:32" s="1" customFormat="1" ht="12" customHeight="1" x14ac:dyDescent="0.25">
      <c r="A112" s="49">
        <v>700039</v>
      </c>
      <c r="B112" s="15" t="s">
        <v>109</v>
      </c>
      <c r="C112" s="49">
        <v>211512</v>
      </c>
      <c r="D112" s="52" t="s">
        <v>213</v>
      </c>
      <c r="E112" s="15" t="s">
        <v>167</v>
      </c>
      <c r="F112" s="52" t="s">
        <v>134</v>
      </c>
      <c r="G112" s="15" t="s">
        <v>135</v>
      </c>
      <c r="H112" s="15" t="s">
        <v>143</v>
      </c>
      <c r="I112" s="49">
        <v>52909</v>
      </c>
      <c r="J112" s="6" t="s">
        <v>2636</v>
      </c>
      <c r="K112" s="7">
        <v>1</v>
      </c>
      <c r="L112" s="8">
        <v>36705</v>
      </c>
      <c r="M112" s="8">
        <v>13010</v>
      </c>
      <c r="N112" s="8">
        <v>8591</v>
      </c>
      <c r="O112" s="8">
        <v>2000</v>
      </c>
      <c r="P112" s="8"/>
      <c r="Q112" s="8"/>
      <c r="R112" s="8"/>
      <c r="S112" s="8"/>
      <c r="T112" s="8"/>
      <c r="U112" s="8"/>
      <c r="V112" s="8"/>
      <c r="W112" s="8"/>
      <c r="X112" s="94">
        <v>60306</v>
      </c>
      <c r="Y112" s="71"/>
      <c r="Z112" s="55" t="s">
        <v>2637</v>
      </c>
      <c r="AA112" s="52" t="s">
        <v>2638</v>
      </c>
      <c r="AB112" s="55" t="s">
        <v>2639</v>
      </c>
      <c r="AC112" s="78">
        <v>0.5</v>
      </c>
      <c r="AD112" s="84">
        <f t="shared" si="4"/>
        <v>30153</v>
      </c>
      <c r="AE112" s="85" t="s">
        <v>2995</v>
      </c>
      <c r="AF112" s="85" t="s">
        <v>3816</v>
      </c>
    </row>
    <row r="113" spans="1:32" s="1" customFormat="1" ht="12" customHeight="1" x14ac:dyDescent="0.25">
      <c r="A113" s="50">
        <v>700039</v>
      </c>
      <c r="B113" s="10" t="s">
        <v>109</v>
      </c>
      <c r="C113" s="50">
        <v>211512</v>
      </c>
      <c r="D113" s="53" t="s">
        <v>213</v>
      </c>
      <c r="E113" s="10" t="s">
        <v>155</v>
      </c>
      <c r="F113" s="53" t="s">
        <v>134</v>
      </c>
      <c r="G113" s="10" t="s">
        <v>135</v>
      </c>
      <c r="H113" s="10" t="s">
        <v>143</v>
      </c>
      <c r="I113" s="50">
        <v>52910</v>
      </c>
      <c r="J113" s="2" t="s">
        <v>2640</v>
      </c>
      <c r="K113" s="3"/>
      <c r="L113" s="4"/>
      <c r="M113" s="4"/>
      <c r="N113" s="4"/>
      <c r="O113" s="4"/>
      <c r="P113" s="4">
        <v>300000</v>
      </c>
      <c r="Q113" s="4"/>
      <c r="R113" s="4"/>
      <c r="S113" s="4"/>
      <c r="T113" s="4"/>
      <c r="U113" s="4"/>
      <c r="V113" s="4"/>
      <c r="W113" s="4"/>
      <c r="X113" s="93">
        <v>300000</v>
      </c>
      <c r="Y113" s="70"/>
      <c r="Z113" s="54" t="s">
        <v>2641</v>
      </c>
      <c r="AA113" s="53" t="s">
        <v>2642</v>
      </c>
      <c r="AB113" s="54" t="s">
        <v>2643</v>
      </c>
      <c r="AC113" s="78">
        <v>1</v>
      </c>
      <c r="AD113" s="84">
        <f t="shared" si="4"/>
        <v>300000</v>
      </c>
      <c r="AE113" s="85" t="s">
        <v>2995</v>
      </c>
      <c r="AF113" s="85" t="s">
        <v>2996</v>
      </c>
    </row>
    <row r="114" spans="1:32" s="1" customFormat="1" ht="12" hidden="1" customHeight="1" x14ac:dyDescent="0.25">
      <c r="A114" s="49">
        <v>700039</v>
      </c>
      <c r="B114" s="15" t="s">
        <v>109</v>
      </c>
      <c r="C114" s="49">
        <v>211512</v>
      </c>
      <c r="D114" s="15" t="s">
        <v>213</v>
      </c>
      <c r="E114" s="15" t="s">
        <v>155</v>
      </c>
      <c r="F114" s="52" t="s">
        <v>134</v>
      </c>
      <c r="G114" s="15" t="s">
        <v>135</v>
      </c>
      <c r="H114" s="15" t="s">
        <v>143</v>
      </c>
      <c r="I114" s="49">
        <v>52911</v>
      </c>
      <c r="J114" s="6" t="s">
        <v>2644</v>
      </c>
      <c r="K114" s="7"/>
      <c r="L114" s="8"/>
      <c r="M114" s="8"/>
      <c r="N114" s="8"/>
      <c r="O114" s="8"/>
      <c r="P114" s="8">
        <v>1300000</v>
      </c>
      <c r="Q114" s="8"/>
      <c r="R114" s="8"/>
      <c r="S114" s="8"/>
      <c r="T114" s="8"/>
      <c r="U114" s="8"/>
      <c r="V114" s="8"/>
      <c r="W114" s="8"/>
      <c r="X114" s="94">
        <v>1300000</v>
      </c>
      <c r="Y114" s="71"/>
      <c r="Z114" s="9" t="s">
        <v>2645</v>
      </c>
      <c r="AA114" s="6" t="s">
        <v>2642</v>
      </c>
      <c r="AB114" s="9" t="s">
        <v>2643</v>
      </c>
      <c r="AC114" s="78">
        <v>0</v>
      </c>
      <c r="AD114" s="84"/>
    </row>
    <row r="115" spans="1:32" s="1" customFormat="1" ht="12" customHeight="1" x14ac:dyDescent="0.25">
      <c r="A115" s="50">
        <v>700039</v>
      </c>
      <c r="B115" s="10" t="s">
        <v>109</v>
      </c>
      <c r="C115" s="50">
        <v>211512</v>
      </c>
      <c r="D115" s="53" t="s">
        <v>213</v>
      </c>
      <c r="E115" s="10" t="s">
        <v>133</v>
      </c>
      <c r="F115" s="53" t="s">
        <v>134</v>
      </c>
      <c r="G115" s="10" t="s">
        <v>135</v>
      </c>
      <c r="H115" s="10" t="s">
        <v>143</v>
      </c>
      <c r="I115" s="50">
        <v>52912</v>
      </c>
      <c r="J115" s="10" t="s">
        <v>2646</v>
      </c>
      <c r="K115" s="11"/>
      <c r="L115" s="12"/>
      <c r="M115" s="12"/>
      <c r="N115" s="12"/>
      <c r="O115" s="12"/>
      <c r="P115" s="12">
        <v>350000</v>
      </c>
      <c r="Q115" s="12"/>
      <c r="R115" s="12"/>
      <c r="S115" s="12"/>
      <c r="T115" s="12"/>
      <c r="U115" s="12"/>
      <c r="V115" s="12"/>
      <c r="W115" s="12"/>
      <c r="X115" s="95">
        <v>350000</v>
      </c>
      <c r="Y115" s="73"/>
      <c r="Z115" s="53" t="s">
        <v>2647</v>
      </c>
      <c r="AA115" s="53" t="s">
        <v>2648</v>
      </c>
      <c r="AB115" s="53" t="s">
        <v>2649</v>
      </c>
      <c r="AC115" s="78">
        <v>0.1</v>
      </c>
      <c r="AD115" s="84">
        <f>X115*AC115</f>
        <v>35000</v>
      </c>
      <c r="AE115" s="85" t="s">
        <v>2995</v>
      </c>
      <c r="AF115" s="85" t="s">
        <v>3816</v>
      </c>
    </row>
    <row r="116" spans="1:32" s="1" customFormat="1" ht="12" hidden="1" customHeight="1" x14ac:dyDescent="0.25">
      <c r="A116" s="49">
        <v>700039</v>
      </c>
      <c r="B116" s="15" t="s">
        <v>109</v>
      </c>
      <c r="C116" s="49">
        <v>211512</v>
      </c>
      <c r="D116" s="15" t="s">
        <v>213</v>
      </c>
      <c r="E116" s="15" t="s">
        <v>256</v>
      </c>
      <c r="F116" s="52" t="s">
        <v>134</v>
      </c>
      <c r="G116" s="15" t="s">
        <v>135</v>
      </c>
      <c r="H116" s="15" t="s">
        <v>143</v>
      </c>
      <c r="I116" s="49">
        <v>52913</v>
      </c>
      <c r="J116" s="15" t="s">
        <v>2650</v>
      </c>
      <c r="K116" s="16"/>
      <c r="L116" s="17"/>
      <c r="M116" s="17"/>
      <c r="N116" s="17"/>
      <c r="O116" s="17"/>
      <c r="P116" s="17">
        <v>175000</v>
      </c>
      <c r="Q116" s="17"/>
      <c r="R116" s="17"/>
      <c r="S116" s="17"/>
      <c r="T116" s="17"/>
      <c r="U116" s="17"/>
      <c r="V116" s="17"/>
      <c r="W116" s="17"/>
      <c r="X116" s="92">
        <v>175000</v>
      </c>
      <c r="Y116" s="69"/>
      <c r="Z116" s="18" t="s">
        <v>2651</v>
      </c>
      <c r="AA116" s="15" t="s">
        <v>2652</v>
      </c>
      <c r="AB116" s="6" t="s">
        <v>2653</v>
      </c>
      <c r="AC116" s="78">
        <v>0</v>
      </c>
      <c r="AD116" s="84"/>
    </row>
    <row r="117" spans="1:32" s="1" customFormat="1" ht="12" customHeight="1" x14ac:dyDescent="0.25">
      <c r="A117" s="50">
        <v>700039</v>
      </c>
      <c r="B117" s="10" t="s">
        <v>109</v>
      </c>
      <c r="C117" s="50">
        <v>211512</v>
      </c>
      <c r="D117" s="53" t="s">
        <v>213</v>
      </c>
      <c r="E117" s="10" t="s">
        <v>202</v>
      </c>
      <c r="F117" s="53" t="s">
        <v>134</v>
      </c>
      <c r="G117" s="10" t="s">
        <v>135</v>
      </c>
      <c r="H117" s="10" t="s">
        <v>143</v>
      </c>
      <c r="I117" s="50">
        <v>52915</v>
      </c>
      <c r="J117" s="10" t="s">
        <v>2654</v>
      </c>
      <c r="K117" s="11"/>
      <c r="L117" s="12"/>
      <c r="M117" s="12"/>
      <c r="N117" s="12"/>
      <c r="O117" s="12"/>
      <c r="P117" s="12">
        <v>75000</v>
      </c>
      <c r="Q117" s="12"/>
      <c r="R117" s="12"/>
      <c r="S117" s="12"/>
      <c r="T117" s="12"/>
      <c r="U117" s="12"/>
      <c r="V117" s="12"/>
      <c r="W117" s="12"/>
      <c r="X117" s="95">
        <v>75000</v>
      </c>
      <c r="Y117" s="73"/>
      <c r="Z117" s="54" t="s">
        <v>2655</v>
      </c>
      <c r="AA117" s="53" t="s">
        <v>2656</v>
      </c>
      <c r="AB117" s="53" t="s">
        <v>2657</v>
      </c>
      <c r="AC117" s="78">
        <v>0.1</v>
      </c>
      <c r="AD117" s="84">
        <f>X117*AC117</f>
        <v>7500</v>
      </c>
      <c r="AE117" s="85" t="s">
        <v>2995</v>
      </c>
      <c r="AF117" s="85" t="s">
        <v>3816</v>
      </c>
    </row>
    <row r="118" spans="1:32" s="1" customFormat="1" ht="12" customHeight="1" x14ac:dyDescent="0.25">
      <c r="A118" s="50">
        <v>700048</v>
      </c>
      <c r="B118" s="10" t="s">
        <v>111</v>
      </c>
      <c r="C118" s="50">
        <v>211514</v>
      </c>
      <c r="D118" s="10" t="s">
        <v>232</v>
      </c>
      <c r="E118" s="10" t="s">
        <v>161</v>
      </c>
      <c r="F118" s="53" t="s">
        <v>149</v>
      </c>
      <c r="G118" s="10" t="s">
        <v>173</v>
      </c>
      <c r="H118" s="10" t="s">
        <v>143</v>
      </c>
      <c r="I118" s="50">
        <v>52916</v>
      </c>
      <c r="J118" s="10" t="s">
        <v>2710</v>
      </c>
      <c r="K118" s="11"/>
      <c r="L118" s="12"/>
      <c r="M118" s="12"/>
      <c r="N118" s="12"/>
      <c r="O118" s="12"/>
      <c r="P118" s="12">
        <v>125000</v>
      </c>
      <c r="Q118" s="12"/>
      <c r="R118" s="12"/>
      <c r="S118" s="12"/>
      <c r="T118" s="12"/>
      <c r="U118" s="12"/>
      <c r="V118" s="12"/>
      <c r="W118" s="12"/>
      <c r="X118" s="95">
        <v>125000</v>
      </c>
      <c r="Y118" s="73"/>
      <c r="Z118" s="10" t="s">
        <v>2711</v>
      </c>
      <c r="AA118" s="10" t="s">
        <v>2712</v>
      </c>
      <c r="AB118" s="53" t="s">
        <v>2713</v>
      </c>
      <c r="AC118" s="78">
        <f>VLOOKUP(I118,Sheet1!A:K,8,FALSE)</f>
        <v>1</v>
      </c>
      <c r="AD118" s="84">
        <f>VLOOKUP(I118,Sheet1!A:K,9,FALSE)</f>
        <v>125000</v>
      </c>
      <c r="AE118" s="85" t="str">
        <f>VLOOKUP(I118,Sheet1!A:K,10,FALSE)</f>
        <v>Strategy 4 - Zero Waste</v>
      </c>
      <c r="AF118" s="85" t="str">
        <f>VLOOKUP(I118,Sheet1!A:K,11,FALSE)</f>
        <v>Direct</v>
      </c>
    </row>
    <row r="119" spans="1:32" s="1" customFormat="1" ht="12" customHeight="1" x14ac:dyDescent="0.25">
      <c r="A119" s="49">
        <v>700048</v>
      </c>
      <c r="B119" s="15" t="s">
        <v>111</v>
      </c>
      <c r="C119" s="49">
        <v>211514</v>
      </c>
      <c r="D119" s="15" t="s">
        <v>232</v>
      </c>
      <c r="E119" s="15" t="s">
        <v>161</v>
      </c>
      <c r="F119" s="52" t="s">
        <v>149</v>
      </c>
      <c r="G119" s="15" t="s">
        <v>173</v>
      </c>
      <c r="H119" s="15" t="s">
        <v>143</v>
      </c>
      <c r="I119" s="49">
        <v>52918</v>
      </c>
      <c r="J119" s="6" t="s">
        <v>2714</v>
      </c>
      <c r="K119" s="7"/>
      <c r="L119" s="8"/>
      <c r="M119" s="8"/>
      <c r="N119" s="8"/>
      <c r="O119" s="8"/>
      <c r="P119" s="8">
        <v>801639</v>
      </c>
      <c r="Q119" s="8"/>
      <c r="R119" s="8"/>
      <c r="S119" s="8"/>
      <c r="T119" s="8"/>
      <c r="U119" s="8"/>
      <c r="V119" s="8"/>
      <c r="W119" s="8"/>
      <c r="X119" s="94">
        <v>801639</v>
      </c>
      <c r="Y119" s="71"/>
      <c r="Z119" s="9" t="s">
        <v>2715</v>
      </c>
      <c r="AA119" s="6" t="s">
        <v>2712</v>
      </c>
      <c r="AB119" s="52" t="s">
        <v>2713</v>
      </c>
      <c r="AC119" s="78">
        <f>VLOOKUP(I119,Sheet1!A:K,8,FALSE)</f>
        <v>1</v>
      </c>
      <c r="AD119" s="84">
        <f>VLOOKUP(I119,Sheet1!A:K,9,FALSE)</f>
        <v>801639</v>
      </c>
      <c r="AE119" s="85" t="str">
        <f>VLOOKUP(I119,Sheet1!A:K,10,FALSE)</f>
        <v>Strategy 4 - Zero Waste</v>
      </c>
      <c r="AF119" s="85" t="str">
        <f>VLOOKUP(I119,Sheet1!A:K,11,FALSE)</f>
        <v>Direct</v>
      </c>
    </row>
    <row r="120" spans="1:32" s="1" customFormat="1" ht="12" customHeight="1" x14ac:dyDescent="0.25">
      <c r="A120" s="50">
        <v>700048</v>
      </c>
      <c r="B120" s="10" t="s">
        <v>111</v>
      </c>
      <c r="C120" s="50">
        <v>211514</v>
      </c>
      <c r="D120" s="10" t="s">
        <v>232</v>
      </c>
      <c r="E120" s="10" t="s">
        <v>161</v>
      </c>
      <c r="F120" s="53" t="s">
        <v>149</v>
      </c>
      <c r="G120" s="10" t="s">
        <v>173</v>
      </c>
      <c r="H120" s="10" t="s">
        <v>143</v>
      </c>
      <c r="I120" s="50">
        <v>52919</v>
      </c>
      <c r="J120" s="10" t="s">
        <v>2714</v>
      </c>
      <c r="K120" s="11"/>
      <c r="L120" s="12"/>
      <c r="M120" s="12"/>
      <c r="N120" s="12"/>
      <c r="O120" s="12"/>
      <c r="P120" s="12">
        <v>269333</v>
      </c>
      <c r="Q120" s="12"/>
      <c r="R120" s="12"/>
      <c r="S120" s="12"/>
      <c r="T120" s="12"/>
      <c r="U120" s="12"/>
      <c r="V120" s="12"/>
      <c r="W120" s="12"/>
      <c r="X120" s="95">
        <v>269333</v>
      </c>
      <c r="Y120" s="73"/>
      <c r="Z120" s="14" t="s">
        <v>2716</v>
      </c>
      <c r="AA120" s="10" t="s">
        <v>2712</v>
      </c>
      <c r="AB120" s="53" t="s">
        <v>2713</v>
      </c>
      <c r="AC120" s="78">
        <f>VLOOKUP(I120,Sheet1!A:K,8,FALSE)</f>
        <v>1</v>
      </c>
      <c r="AD120" s="84">
        <f>VLOOKUP(I120,Sheet1!A:K,9,FALSE)</f>
        <v>269333</v>
      </c>
      <c r="AE120" s="85" t="str">
        <f>VLOOKUP(I120,Sheet1!A:K,10,FALSE)</f>
        <v>Strategy 4 - Zero Waste</v>
      </c>
      <c r="AF120" s="85" t="str">
        <f>VLOOKUP(I120,Sheet1!A:K,11,FALSE)</f>
        <v>Direct</v>
      </c>
    </row>
    <row r="121" spans="1:32" s="1" customFormat="1" ht="12" customHeight="1" x14ac:dyDescent="0.25">
      <c r="A121" s="49">
        <v>700048</v>
      </c>
      <c r="B121" s="15" t="s">
        <v>111</v>
      </c>
      <c r="C121" s="49">
        <v>211514</v>
      </c>
      <c r="D121" s="15" t="s">
        <v>232</v>
      </c>
      <c r="E121" s="15" t="s">
        <v>161</v>
      </c>
      <c r="F121" s="52" t="s">
        <v>149</v>
      </c>
      <c r="G121" s="15" t="s">
        <v>173</v>
      </c>
      <c r="H121" s="15" t="s">
        <v>143</v>
      </c>
      <c r="I121" s="49">
        <v>52920</v>
      </c>
      <c r="J121" s="6" t="s">
        <v>2717</v>
      </c>
      <c r="K121" s="7">
        <v>3</v>
      </c>
      <c r="L121" s="8">
        <v>202565</v>
      </c>
      <c r="M121" s="8">
        <v>51600</v>
      </c>
      <c r="N121" s="8">
        <v>28268</v>
      </c>
      <c r="O121" s="8">
        <v>3000</v>
      </c>
      <c r="P121" s="8"/>
      <c r="Q121" s="8"/>
      <c r="R121" s="8"/>
      <c r="S121" s="8"/>
      <c r="T121" s="8"/>
      <c r="U121" s="8"/>
      <c r="V121" s="8"/>
      <c r="W121" s="8"/>
      <c r="X121" s="94">
        <v>285433</v>
      </c>
      <c r="Y121" s="71"/>
      <c r="Z121" s="9" t="s">
        <v>2718</v>
      </c>
      <c r="AA121" s="6" t="s">
        <v>2712</v>
      </c>
      <c r="AB121" s="52" t="s">
        <v>2713</v>
      </c>
      <c r="AC121" s="78">
        <f>VLOOKUP(I121,Sheet1!A:K,8,FALSE)</f>
        <v>1</v>
      </c>
      <c r="AD121" s="84">
        <f>VLOOKUP(I121,Sheet1!A:K,9,FALSE)</f>
        <v>276997</v>
      </c>
      <c r="AE121" s="85" t="str">
        <f>VLOOKUP(I121,Sheet1!A:K,10,FALSE)</f>
        <v>Strategy 4 - Zero Waste</v>
      </c>
      <c r="AF121" s="85" t="str">
        <f>VLOOKUP(I121,Sheet1!A:K,11,FALSE)</f>
        <v>Direct</v>
      </c>
    </row>
    <row r="122" spans="1:32" s="1" customFormat="1" ht="12" customHeight="1" x14ac:dyDescent="0.25">
      <c r="A122" s="49">
        <v>100000</v>
      </c>
      <c r="B122" s="15" t="s">
        <v>0</v>
      </c>
      <c r="C122" s="49">
        <v>211611</v>
      </c>
      <c r="D122" s="15" t="s">
        <v>195</v>
      </c>
      <c r="E122" s="15" t="s">
        <v>278</v>
      </c>
      <c r="F122" s="52" t="s">
        <v>224</v>
      </c>
      <c r="G122" s="15" t="s">
        <v>135</v>
      </c>
      <c r="H122" s="15" t="s">
        <v>225</v>
      </c>
      <c r="I122" s="49">
        <v>52924</v>
      </c>
      <c r="J122" s="6" t="s">
        <v>279</v>
      </c>
      <c r="K122" s="7">
        <v>3</v>
      </c>
      <c r="L122" s="8">
        <v>146217</v>
      </c>
      <c r="M122" s="8">
        <v>48676</v>
      </c>
      <c r="N122" s="8">
        <v>26747</v>
      </c>
      <c r="O122" s="8">
        <v>9750</v>
      </c>
      <c r="P122" s="8">
        <v>322000</v>
      </c>
      <c r="Q122" s="8"/>
      <c r="R122" s="8"/>
      <c r="S122" s="8"/>
      <c r="T122" s="8"/>
      <c r="U122" s="8"/>
      <c r="V122" s="8"/>
      <c r="W122" s="8"/>
      <c r="X122" s="94">
        <v>553390</v>
      </c>
      <c r="Y122" s="71"/>
      <c r="Z122" s="9" t="s">
        <v>280</v>
      </c>
      <c r="AA122" s="6" t="s">
        <v>281</v>
      </c>
      <c r="AB122" s="6" t="s">
        <v>282</v>
      </c>
      <c r="AC122" s="78">
        <v>1</v>
      </c>
      <c r="AD122" s="84">
        <f>X122*AC122</f>
        <v>553390</v>
      </c>
      <c r="AE122" s="85" t="s">
        <v>3824</v>
      </c>
      <c r="AF122" s="85" t="s">
        <v>2996</v>
      </c>
    </row>
    <row r="123" spans="1:32" s="1" customFormat="1" ht="12" customHeight="1" x14ac:dyDescent="0.25">
      <c r="A123" s="50">
        <v>100000</v>
      </c>
      <c r="B123" s="10" t="s">
        <v>0</v>
      </c>
      <c r="C123" s="50">
        <v>211513</v>
      </c>
      <c r="D123" s="10" t="s">
        <v>283</v>
      </c>
      <c r="E123" s="10" t="s">
        <v>161</v>
      </c>
      <c r="F123" s="53" t="s">
        <v>149</v>
      </c>
      <c r="G123" s="10" t="s">
        <v>173</v>
      </c>
      <c r="H123" s="10" t="s">
        <v>143</v>
      </c>
      <c r="I123" s="50">
        <v>52926</v>
      </c>
      <c r="J123" s="10" t="s">
        <v>284</v>
      </c>
      <c r="K123" s="11">
        <v>1</v>
      </c>
      <c r="L123" s="12">
        <v>52142</v>
      </c>
      <c r="M123" s="12">
        <v>15002</v>
      </c>
      <c r="N123" s="12">
        <v>9007</v>
      </c>
      <c r="O123" s="12"/>
      <c r="P123" s="12"/>
      <c r="Q123" s="12"/>
      <c r="R123" s="12"/>
      <c r="S123" s="12"/>
      <c r="T123" s="12"/>
      <c r="U123" s="12"/>
      <c r="V123" s="12"/>
      <c r="W123" s="12"/>
      <c r="X123" s="95">
        <v>76151</v>
      </c>
      <c r="Y123" s="73"/>
      <c r="Z123" s="10" t="s">
        <v>285</v>
      </c>
      <c r="AA123" s="10" t="s">
        <v>235</v>
      </c>
      <c r="AB123" s="53" t="s">
        <v>177</v>
      </c>
      <c r="AC123" s="78">
        <f>VLOOKUP(I123,Sheet1!A:K,8,FALSE)</f>
        <v>1</v>
      </c>
      <c r="AD123" s="84">
        <f>VLOOKUP(I123,Sheet1!A:K,9,FALSE)</f>
        <v>73480</v>
      </c>
      <c r="AE123" s="85" t="str">
        <f>VLOOKUP(I123,Sheet1!A:K,10,FALSE)</f>
        <v>Strategy 4 - Zero Waste</v>
      </c>
      <c r="AF123" s="85" t="str">
        <f>VLOOKUP(I123,Sheet1!A:K,11,FALSE)</f>
        <v>Direct</v>
      </c>
    </row>
    <row r="124" spans="1:32" s="1" customFormat="1" ht="12" customHeight="1" x14ac:dyDescent="0.25">
      <c r="A124" s="49">
        <v>100000</v>
      </c>
      <c r="B124" s="15" t="s">
        <v>0</v>
      </c>
      <c r="C124" s="49">
        <v>211513</v>
      </c>
      <c r="D124" s="15" t="s">
        <v>283</v>
      </c>
      <c r="E124" s="15" t="s">
        <v>161</v>
      </c>
      <c r="F124" s="52" t="s">
        <v>149</v>
      </c>
      <c r="G124" s="15" t="s">
        <v>173</v>
      </c>
      <c r="H124" s="15" t="s">
        <v>143</v>
      </c>
      <c r="I124" s="49">
        <v>52927</v>
      </c>
      <c r="J124" s="6" t="s">
        <v>286</v>
      </c>
      <c r="K124" s="7">
        <v>1</v>
      </c>
      <c r="L124" s="8">
        <v>89286</v>
      </c>
      <c r="M124" s="8">
        <v>19958</v>
      </c>
      <c r="N124" s="8">
        <v>10011</v>
      </c>
      <c r="O124" s="8"/>
      <c r="P124" s="8"/>
      <c r="Q124" s="8"/>
      <c r="R124" s="8"/>
      <c r="S124" s="8"/>
      <c r="T124" s="8"/>
      <c r="U124" s="8"/>
      <c r="V124" s="8"/>
      <c r="W124" s="8"/>
      <c r="X124" s="94">
        <v>119255</v>
      </c>
      <c r="Y124" s="71"/>
      <c r="Z124" s="9" t="s">
        <v>287</v>
      </c>
      <c r="AA124" s="6" t="s">
        <v>235</v>
      </c>
      <c r="AB124" s="52" t="s">
        <v>177</v>
      </c>
      <c r="AC124" s="78">
        <f>VLOOKUP(I124,Sheet1!A:K,8,FALSE)</f>
        <v>1</v>
      </c>
      <c r="AD124" s="84">
        <f>VLOOKUP(I124,Sheet1!A:K,9,FALSE)</f>
        <v>118818</v>
      </c>
      <c r="AE124" s="85" t="str">
        <f>VLOOKUP(I124,Sheet1!A:K,10,FALSE)</f>
        <v>Strategy 4 - Zero Waste</v>
      </c>
      <c r="AF124" s="85" t="str">
        <f>VLOOKUP(I124,Sheet1!A:K,11,FALSE)</f>
        <v>Direct</v>
      </c>
    </row>
    <row r="125" spans="1:32" s="1" customFormat="1" ht="12" customHeight="1" x14ac:dyDescent="0.25">
      <c r="A125" s="50">
        <v>100000</v>
      </c>
      <c r="B125" s="10" t="s">
        <v>0</v>
      </c>
      <c r="C125" s="50">
        <v>211513</v>
      </c>
      <c r="D125" s="10" t="s">
        <v>283</v>
      </c>
      <c r="E125" s="10" t="s">
        <v>161</v>
      </c>
      <c r="F125" s="53" t="s">
        <v>149</v>
      </c>
      <c r="G125" s="10" t="s">
        <v>173</v>
      </c>
      <c r="H125" s="10" t="s">
        <v>143</v>
      </c>
      <c r="I125" s="50">
        <v>52928</v>
      </c>
      <c r="J125" s="10" t="s">
        <v>288</v>
      </c>
      <c r="K125" s="11">
        <v>1</v>
      </c>
      <c r="L125" s="12">
        <v>138017</v>
      </c>
      <c r="M125" s="12">
        <v>27111</v>
      </c>
      <c r="N125" s="12">
        <v>11326</v>
      </c>
      <c r="O125" s="12"/>
      <c r="P125" s="12"/>
      <c r="Q125" s="12"/>
      <c r="R125" s="12"/>
      <c r="S125" s="12"/>
      <c r="T125" s="12"/>
      <c r="U125" s="12"/>
      <c r="V125" s="12"/>
      <c r="W125" s="12"/>
      <c r="X125" s="95">
        <v>176454</v>
      </c>
      <c r="Y125" s="73"/>
      <c r="Z125" s="14" t="s">
        <v>289</v>
      </c>
      <c r="AA125" s="10" t="s">
        <v>235</v>
      </c>
      <c r="AB125" s="53" t="s">
        <v>177</v>
      </c>
      <c r="AC125" s="78">
        <f>VLOOKUP(I125,Sheet1!A:K,8,FALSE)</f>
        <v>1</v>
      </c>
      <c r="AD125" s="84">
        <f>VLOOKUP(I125,Sheet1!A:K,9,FALSE)</f>
        <v>177497</v>
      </c>
      <c r="AE125" s="85" t="str">
        <f>VLOOKUP(I125,Sheet1!A:K,10,FALSE)</f>
        <v>Strategy 4 - Zero Waste</v>
      </c>
      <c r="AF125" s="85" t="str">
        <f>VLOOKUP(I125,Sheet1!A:K,11,FALSE)</f>
        <v>Direct</v>
      </c>
    </row>
    <row r="126" spans="1:32" s="1" customFormat="1" ht="12" customHeight="1" x14ac:dyDescent="0.25">
      <c r="A126" s="49">
        <v>100000</v>
      </c>
      <c r="B126" s="15" t="s">
        <v>0</v>
      </c>
      <c r="C126" s="49">
        <v>211513</v>
      </c>
      <c r="D126" s="15" t="s">
        <v>283</v>
      </c>
      <c r="E126" s="15" t="s">
        <v>161</v>
      </c>
      <c r="F126" s="52" t="s">
        <v>149</v>
      </c>
      <c r="G126" s="15" t="s">
        <v>173</v>
      </c>
      <c r="H126" s="15" t="s">
        <v>143</v>
      </c>
      <c r="I126" s="49">
        <v>52929</v>
      </c>
      <c r="J126" s="6" t="s">
        <v>290</v>
      </c>
      <c r="K126" s="7">
        <v>2</v>
      </c>
      <c r="L126" s="8">
        <v>151414</v>
      </c>
      <c r="M126" s="8">
        <v>50346</v>
      </c>
      <c r="N126" s="8">
        <v>19288</v>
      </c>
      <c r="O126" s="8"/>
      <c r="P126" s="8"/>
      <c r="Q126" s="8"/>
      <c r="R126" s="8"/>
      <c r="S126" s="8"/>
      <c r="T126" s="8"/>
      <c r="U126" s="8">
        <v>90000</v>
      </c>
      <c r="V126" s="8"/>
      <c r="W126" s="8"/>
      <c r="X126" s="94">
        <v>311048</v>
      </c>
      <c r="Y126" s="71"/>
      <c r="Z126" s="9" t="s">
        <v>291</v>
      </c>
      <c r="AA126" s="6" t="s">
        <v>235</v>
      </c>
      <c r="AB126" s="52" t="s">
        <v>177</v>
      </c>
      <c r="AC126" s="78">
        <f>VLOOKUP(I126,Sheet1!A:K,8,FALSE)</f>
        <v>1</v>
      </c>
      <c r="AD126" s="84">
        <f>VLOOKUP(I126,Sheet1!A:K,9,FALSE)</f>
        <v>289418</v>
      </c>
      <c r="AE126" s="85" t="str">
        <f>VLOOKUP(I126,Sheet1!A:K,10,FALSE)</f>
        <v>Strategy 4 - Zero Waste</v>
      </c>
      <c r="AF126" s="85" t="str">
        <f>VLOOKUP(I126,Sheet1!A:K,11,FALSE)</f>
        <v>Direct</v>
      </c>
    </row>
    <row r="127" spans="1:32" s="1" customFormat="1" ht="12" customHeight="1" x14ac:dyDescent="0.25">
      <c r="A127" s="50">
        <v>100000</v>
      </c>
      <c r="B127" s="10" t="s">
        <v>0</v>
      </c>
      <c r="C127" s="50">
        <v>211513</v>
      </c>
      <c r="D127" s="10" t="s">
        <v>283</v>
      </c>
      <c r="E127" s="10" t="s">
        <v>161</v>
      </c>
      <c r="F127" s="53" t="s">
        <v>149</v>
      </c>
      <c r="G127" s="10" t="s">
        <v>173</v>
      </c>
      <c r="H127" s="10" t="s">
        <v>143</v>
      </c>
      <c r="I127" s="50">
        <v>52930</v>
      </c>
      <c r="J127" s="10" t="s">
        <v>292</v>
      </c>
      <c r="K127" s="11">
        <v>3</v>
      </c>
      <c r="L127" s="12">
        <v>109689</v>
      </c>
      <c r="M127" s="12">
        <v>44361</v>
      </c>
      <c r="N127" s="12">
        <v>25761</v>
      </c>
      <c r="O127" s="12"/>
      <c r="P127" s="12"/>
      <c r="Q127" s="12"/>
      <c r="R127" s="12"/>
      <c r="S127" s="12"/>
      <c r="T127" s="12"/>
      <c r="U127" s="12">
        <v>136436</v>
      </c>
      <c r="V127" s="12"/>
      <c r="W127" s="12"/>
      <c r="X127" s="95">
        <v>316247</v>
      </c>
      <c r="Y127" s="73"/>
      <c r="Z127" s="14" t="s">
        <v>293</v>
      </c>
      <c r="AA127" s="10" t="s">
        <v>235</v>
      </c>
      <c r="AB127" s="53" t="s">
        <v>177</v>
      </c>
      <c r="AC127" s="78">
        <f>VLOOKUP(I127,Sheet1!A:K,8,FALSE)</f>
        <v>1</v>
      </c>
      <c r="AD127" s="84">
        <f>VLOOKUP(I127,Sheet1!A:K,9,FALSE)</f>
        <v>311219</v>
      </c>
      <c r="AE127" s="85" t="str">
        <f>VLOOKUP(I127,Sheet1!A:K,10,FALSE)</f>
        <v>Strategy 4 - Zero Waste</v>
      </c>
      <c r="AF127" s="85" t="str">
        <f>VLOOKUP(I127,Sheet1!A:K,11,FALSE)</f>
        <v>Direct</v>
      </c>
    </row>
    <row r="128" spans="1:32" s="1" customFormat="1" ht="12" customHeight="1" x14ac:dyDescent="0.25">
      <c r="A128" s="50">
        <v>700048</v>
      </c>
      <c r="B128" s="10" t="s">
        <v>111</v>
      </c>
      <c r="C128" s="50">
        <v>211514</v>
      </c>
      <c r="D128" s="10" t="s">
        <v>232</v>
      </c>
      <c r="E128" s="10" t="s">
        <v>167</v>
      </c>
      <c r="F128" s="53" t="s">
        <v>149</v>
      </c>
      <c r="G128" s="10" t="s">
        <v>144</v>
      </c>
      <c r="H128" s="10" t="s">
        <v>143</v>
      </c>
      <c r="I128" s="50">
        <v>52931</v>
      </c>
      <c r="J128" s="2" t="s">
        <v>2719</v>
      </c>
      <c r="K128" s="3">
        <v>1.26</v>
      </c>
      <c r="L128" s="4">
        <v>39312</v>
      </c>
      <c r="M128" s="4">
        <v>679</v>
      </c>
      <c r="N128" s="4">
        <v>2044</v>
      </c>
      <c r="O128" s="4"/>
      <c r="P128" s="4"/>
      <c r="Q128" s="4"/>
      <c r="R128" s="4"/>
      <c r="S128" s="4"/>
      <c r="T128" s="4"/>
      <c r="U128" s="4"/>
      <c r="V128" s="4"/>
      <c r="W128" s="4"/>
      <c r="X128" s="95">
        <v>42035</v>
      </c>
      <c r="Y128" s="73"/>
      <c r="Z128" s="14" t="s">
        <v>2720</v>
      </c>
      <c r="AA128" s="10" t="s">
        <v>147</v>
      </c>
      <c r="AB128" s="53" t="s">
        <v>2721</v>
      </c>
      <c r="AC128" s="78">
        <v>1</v>
      </c>
      <c r="AD128" s="84">
        <f>X128*AC128</f>
        <v>42035</v>
      </c>
      <c r="AE128" s="85" t="s">
        <v>2995</v>
      </c>
      <c r="AF128" s="85" t="s">
        <v>2996</v>
      </c>
    </row>
    <row r="129" spans="1:32" s="1" customFormat="1" ht="12" customHeight="1" x14ac:dyDescent="0.25">
      <c r="A129" s="49">
        <v>700048</v>
      </c>
      <c r="B129" s="15" t="s">
        <v>111</v>
      </c>
      <c r="C129" s="49">
        <v>211514</v>
      </c>
      <c r="D129" s="15" t="s">
        <v>232</v>
      </c>
      <c r="E129" s="15" t="s">
        <v>142</v>
      </c>
      <c r="F129" s="52" t="s">
        <v>149</v>
      </c>
      <c r="G129" s="15" t="s">
        <v>135</v>
      </c>
      <c r="H129" s="15" t="s">
        <v>249</v>
      </c>
      <c r="I129" s="49">
        <v>52932</v>
      </c>
      <c r="J129" s="15" t="s">
        <v>2722</v>
      </c>
      <c r="K129" s="16">
        <v>2</v>
      </c>
      <c r="L129" s="17">
        <v>73126</v>
      </c>
      <c r="M129" s="17">
        <v>29574</v>
      </c>
      <c r="N129" s="17">
        <v>17174</v>
      </c>
      <c r="O129" s="17"/>
      <c r="P129" s="17"/>
      <c r="Q129" s="17"/>
      <c r="R129" s="17"/>
      <c r="S129" s="17"/>
      <c r="T129" s="17"/>
      <c r="U129" s="17">
        <v>200000</v>
      </c>
      <c r="V129" s="17"/>
      <c r="W129" s="17"/>
      <c r="X129" s="92">
        <v>319874</v>
      </c>
      <c r="Y129" s="69">
        <v>100000</v>
      </c>
      <c r="Z129" s="18" t="s">
        <v>2723</v>
      </c>
      <c r="AA129" s="15" t="s">
        <v>2724</v>
      </c>
      <c r="AB129" s="55" t="s">
        <v>2725</v>
      </c>
      <c r="AC129" s="78">
        <f>VLOOKUP(I129,Sheet1!A:K,8,FALSE)</f>
        <v>1</v>
      </c>
      <c r="AD129" s="84">
        <f>VLOOKUP(I129,Sheet1!A:K,9,FALSE)</f>
        <v>316522</v>
      </c>
      <c r="AE129" s="85" t="str">
        <f>VLOOKUP(I129,Sheet1!A:K,10,FALSE)</f>
        <v>Strategy 4 - Zero Waste</v>
      </c>
      <c r="AF129" s="85" t="str">
        <f>VLOOKUP(I129,Sheet1!A:K,11,FALSE)</f>
        <v>Direct</v>
      </c>
    </row>
    <row r="130" spans="1:32" s="1" customFormat="1" ht="12" hidden="1" customHeight="1" x14ac:dyDescent="0.25">
      <c r="A130" s="49">
        <v>100000</v>
      </c>
      <c r="B130" s="15" t="s">
        <v>0</v>
      </c>
      <c r="C130" s="49">
        <v>211611</v>
      </c>
      <c r="D130" s="15" t="s">
        <v>195</v>
      </c>
      <c r="E130" s="15" t="s">
        <v>294</v>
      </c>
      <c r="F130" s="52" t="s">
        <v>149</v>
      </c>
      <c r="G130" s="15" t="s">
        <v>135</v>
      </c>
      <c r="H130" s="15" t="s">
        <v>150</v>
      </c>
      <c r="I130" s="49">
        <v>52934</v>
      </c>
      <c r="J130" s="6" t="s">
        <v>295</v>
      </c>
      <c r="K130" s="7">
        <v>2</v>
      </c>
      <c r="L130" s="8">
        <v>134964</v>
      </c>
      <c r="M130" s="8">
        <v>38700</v>
      </c>
      <c r="N130" s="8">
        <v>18844</v>
      </c>
      <c r="O130" s="8"/>
      <c r="P130" s="8">
        <v>98900</v>
      </c>
      <c r="Q130" s="8">
        <v>6000</v>
      </c>
      <c r="R130" s="8"/>
      <c r="S130" s="8"/>
      <c r="T130" s="8"/>
      <c r="U130" s="8"/>
      <c r="V130" s="8"/>
      <c r="W130" s="8"/>
      <c r="X130" s="94">
        <v>297408</v>
      </c>
      <c r="Y130" s="71"/>
      <c r="Z130" s="9" t="s">
        <v>296</v>
      </c>
      <c r="AA130" s="6" t="s">
        <v>297</v>
      </c>
      <c r="AB130" s="6" t="s">
        <v>298</v>
      </c>
      <c r="AC130" s="78">
        <v>0</v>
      </c>
      <c r="AD130" s="84">
        <f>X130*AC130</f>
        <v>0</v>
      </c>
    </row>
    <row r="131" spans="1:32" s="1" customFormat="1" ht="12" hidden="1" customHeight="1" x14ac:dyDescent="0.25">
      <c r="A131" s="50">
        <v>100000</v>
      </c>
      <c r="B131" s="10" t="s">
        <v>0</v>
      </c>
      <c r="C131" s="50">
        <v>211611</v>
      </c>
      <c r="D131" s="10" t="s">
        <v>195</v>
      </c>
      <c r="E131" s="10" t="s">
        <v>299</v>
      </c>
      <c r="F131" s="53" t="s">
        <v>149</v>
      </c>
      <c r="G131" s="10" t="s">
        <v>135</v>
      </c>
      <c r="H131" s="10" t="s">
        <v>150</v>
      </c>
      <c r="I131" s="50">
        <v>52935</v>
      </c>
      <c r="J131" s="2" t="s">
        <v>300</v>
      </c>
      <c r="K131" s="3">
        <v>4</v>
      </c>
      <c r="L131" s="4">
        <v>177217</v>
      </c>
      <c r="M131" s="4">
        <v>63838</v>
      </c>
      <c r="N131" s="4">
        <v>35184</v>
      </c>
      <c r="O131" s="4">
        <v>10000</v>
      </c>
      <c r="P131" s="4"/>
      <c r="Q131" s="4">
        <v>12000</v>
      </c>
      <c r="R131" s="4"/>
      <c r="S131" s="4"/>
      <c r="T131" s="4"/>
      <c r="U131" s="4"/>
      <c r="V131" s="4"/>
      <c r="W131" s="4"/>
      <c r="X131" s="93">
        <v>298239</v>
      </c>
      <c r="Y131" s="70">
        <v>185000</v>
      </c>
      <c r="Z131" s="5" t="s">
        <v>301</v>
      </c>
      <c r="AA131" s="2" t="s">
        <v>302</v>
      </c>
      <c r="AB131" s="2" t="s">
        <v>303</v>
      </c>
      <c r="AC131" s="78">
        <v>0</v>
      </c>
      <c r="AD131" s="84">
        <f>X131*AC131</f>
        <v>0</v>
      </c>
    </row>
    <row r="132" spans="1:32" s="1" customFormat="1" ht="12" customHeight="1" x14ac:dyDescent="0.25">
      <c r="A132" s="49">
        <v>100000</v>
      </c>
      <c r="B132" s="15" t="s">
        <v>0</v>
      </c>
      <c r="C132" s="49">
        <v>211513</v>
      </c>
      <c r="D132" s="15" t="s">
        <v>283</v>
      </c>
      <c r="E132" s="15" t="s">
        <v>161</v>
      </c>
      <c r="F132" s="52" t="s">
        <v>149</v>
      </c>
      <c r="G132" s="15" t="s">
        <v>173</v>
      </c>
      <c r="H132" s="15" t="s">
        <v>143</v>
      </c>
      <c r="I132" s="49">
        <v>52939</v>
      </c>
      <c r="J132" s="6" t="s">
        <v>307</v>
      </c>
      <c r="K132" s="7"/>
      <c r="L132" s="8"/>
      <c r="M132" s="8"/>
      <c r="N132" s="8"/>
      <c r="O132" s="8">
        <v>40000</v>
      </c>
      <c r="P132" s="8"/>
      <c r="Q132" s="8"/>
      <c r="R132" s="8"/>
      <c r="S132" s="8"/>
      <c r="T132" s="8"/>
      <c r="U132" s="8"/>
      <c r="V132" s="8"/>
      <c r="W132" s="8"/>
      <c r="X132" s="94">
        <v>40000</v>
      </c>
      <c r="Y132" s="71"/>
      <c r="Z132" s="9" t="s">
        <v>308</v>
      </c>
      <c r="AA132" s="6" t="s">
        <v>235</v>
      </c>
      <c r="AB132" s="52" t="s">
        <v>177</v>
      </c>
      <c r="AC132" s="78">
        <f>VLOOKUP(I132,Sheet1!A:K,8,FALSE)</f>
        <v>1</v>
      </c>
      <c r="AD132" s="84">
        <f>VLOOKUP(I132,Sheet1!A:K,9,FALSE)</f>
        <v>40000</v>
      </c>
      <c r="AE132" s="85" t="str">
        <f>VLOOKUP(I132,Sheet1!A:K,10,FALSE)</f>
        <v>Strategy 4 - Zero Waste</v>
      </c>
      <c r="AF132" s="85" t="str">
        <f>VLOOKUP(I132,Sheet1!A:K,11,FALSE)</f>
        <v>Direct</v>
      </c>
    </row>
    <row r="133" spans="1:32" s="1" customFormat="1" ht="12" customHeight="1" x14ac:dyDescent="0.25">
      <c r="A133" s="50">
        <v>100000</v>
      </c>
      <c r="B133" s="10" t="s">
        <v>0</v>
      </c>
      <c r="C133" s="50">
        <v>211513</v>
      </c>
      <c r="D133" s="10" t="s">
        <v>283</v>
      </c>
      <c r="E133" s="10" t="s">
        <v>161</v>
      </c>
      <c r="F133" s="53" t="s">
        <v>149</v>
      </c>
      <c r="G133" s="10" t="s">
        <v>173</v>
      </c>
      <c r="H133" s="10" t="s">
        <v>143</v>
      </c>
      <c r="I133" s="50">
        <v>52940</v>
      </c>
      <c r="J133" s="10" t="s">
        <v>309</v>
      </c>
      <c r="K133" s="11"/>
      <c r="L133" s="12"/>
      <c r="M133" s="12"/>
      <c r="N133" s="12"/>
      <c r="O133" s="12"/>
      <c r="P133" s="12"/>
      <c r="Q133" s="12"/>
      <c r="R133" s="12"/>
      <c r="S133" s="12"/>
      <c r="T133" s="12"/>
      <c r="U133" s="12">
        <v>212034</v>
      </c>
      <c r="V133" s="12"/>
      <c r="W133" s="12"/>
      <c r="X133" s="95">
        <v>212034</v>
      </c>
      <c r="Y133" s="73"/>
      <c r="Z133" s="14" t="s">
        <v>310</v>
      </c>
      <c r="AA133" s="10" t="s">
        <v>235</v>
      </c>
      <c r="AB133" s="53" t="s">
        <v>177</v>
      </c>
      <c r="AC133" s="78">
        <f>VLOOKUP(I133,Sheet1!A:K,8,FALSE)</f>
        <v>1</v>
      </c>
      <c r="AD133" s="84">
        <f>VLOOKUP(I133,Sheet1!A:K,9,FALSE)</f>
        <v>212034</v>
      </c>
      <c r="AE133" s="85" t="str">
        <f>VLOOKUP(I133,Sheet1!A:K,10,FALSE)</f>
        <v>Strategy 4 - Zero Waste</v>
      </c>
      <c r="AF133" s="85" t="str">
        <f>VLOOKUP(I133,Sheet1!A:K,11,FALSE)</f>
        <v>Direct</v>
      </c>
    </row>
    <row r="134" spans="1:32" s="1" customFormat="1" ht="12" customHeight="1" x14ac:dyDescent="0.25">
      <c r="A134" s="49">
        <v>100000</v>
      </c>
      <c r="B134" s="15" t="s">
        <v>0</v>
      </c>
      <c r="C134" s="49">
        <v>211513</v>
      </c>
      <c r="D134" s="15" t="s">
        <v>283</v>
      </c>
      <c r="E134" s="15" t="s">
        <v>161</v>
      </c>
      <c r="F134" s="52" t="s">
        <v>149</v>
      </c>
      <c r="G134" s="15" t="s">
        <v>173</v>
      </c>
      <c r="H134" s="15" t="s">
        <v>143</v>
      </c>
      <c r="I134" s="49">
        <v>52941</v>
      </c>
      <c r="J134" s="15" t="s">
        <v>311</v>
      </c>
      <c r="K134" s="16"/>
      <c r="L134" s="17"/>
      <c r="M134" s="17"/>
      <c r="N134" s="17"/>
      <c r="O134" s="17">
        <v>1373500</v>
      </c>
      <c r="P134" s="17"/>
      <c r="Q134" s="17"/>
      <c r="R134" s="17"/>
      <c r="S134" s="17"/>
      <c r="T134" s="17"/>
      <c r="U134" s="17"/>
      <c r="V134" s="17"/>
      <c r="W134" s="17"/>
      <c r="X134" s="92">
        <v>1373500</v>
      </c>
      <c r="Y134" s="69"/>
      <c r="Z134" s="18" t="s">
        <v>312</v>
      </c>
      <c r="AA134" s="15" t="s">
        <v>235</v>
      </c>
      <c r="AB134" s="52" t="s">
        <v>177</v>
      </c>
      <c r="AC134" s="78">
        <f>VLOOKUP(I134,Sheet1!A:K,8,FALSE)</f>
        <v>1</v>
      </c>
      <c r="AD134" s="84">
        <f>VLOOKUP(I134,Sheet1!A:K,9,FALSE)</f>
        <v>1373500</v>
      </c>
      <c r="AE134" s="85" t="str">
        <f>VLOOKUP(I134,Sheet1!A:K,10,FALSE)</f>
        <v>Strategy 4 - Zero Waste</v>
      </c>
      <c r="AF134" s="85" t="str">
        <f>VLOOKUP(I134,Sheet1!A:K,11,FALSE)</f>
        <v>Direct</v>
      </c>
    </row>
    <row r="135" spans="1:32" s="1" customFormat="1" ht="12" customHeight="1" x14ac:dyDescent="0.25">
      <c r="A135" s="50">
        <v>100000</v>
      </c>
      <c r="B135" s="10" t="s">
        <v>0</v>
      </c>
      <c r="C135" s="50">
        <v>211513</v>
      </c>
      <c r="D135" s="10" t="s">
        <v>283</v>
      </c>
      <c r="E135" s="10" t="s">
        <v>161</v>
      </c>
      <c r="F135" s="53" t="s">
        <v>149</v>
      </c>
      <c r="G135" s="10" t="s">
        <v>173</v>
      </c>
      <c r="H135" s="10" t="s">
        <v>143</v>
      </c>
      <c r="I135" s="50">
        <v>52942</v>
      </c>
      <c r="J135" s="10" t="s">
        <v>313</v>
      </c>
      <c r="K135" s="11"/>
      <c r="L135" s="12"/>
      <c r="M135" s="12"/>
      <c r="N135" s="12"/>
      <c r="O135" s="12">
        <v>495484</v>
      </c>
      <c r="P135" s="12"/>
      <c r="Q135" s="12"/>
      <c r="R135" s="12"/>
      <c r="S135" s="12"/>
      <c r="T135" s="12"/>
      <c r="U135" s="12"/>
      <c r="V135" s="12"/>
      <c r="W135" s="12"/>
      <c r="X135" s="95">
        <v>495484</v>
      </c>
      <c r="Y135" s="73"/>
      <c r="Z135" s="14" t="s">
        <v>314</v>
      </c>
      <c r="AA135" s="10" t="s">
        <v>235</v>
      </c>
      <c r="AB135" s="53" t="s">
        <v>177</v>
      </c>
      <c r="AC135" s="78">
        <f>VLOOKUP(I135,Sheet1!A:K,8,FALSE)</f>
        <v>1</v>
      </c>
      <c r="AD135" s="84">
        <f>VLOOKUP(I135,Sheet1!A:K,9,FALSE)</f>
        <v>495484</v>
      </c>
      <c r="AE135" s="85" t="str">
        <f>VLOOKUP(I135,Sheet1!A:K,10,FALSE)</f>
        <v>Strategy 4 - Zero Waste</v>
      </c>
      <c r="AF135" s="85" t="str">
        <f>VLOOKUP(I135,Sheet1!A:K,11,FALSE)</f>
        <v>Direct</v>
      </c>
    </row>
    <row r="136" spans="1:32" s="1" customFormat="1" ht="12" customHeight="1" x14ac:dyDescent="0.25">
      <c r="A136" s="49">
        <v>100000</v>
      </c>
      <c r="B136" s="15" t="s">
        <v>0</v>
      </c>
      <c r="C136" s="49">
        <v>211513</v>
      </c>
      <c r="D136" s="15" t="s">
        <v>283</v>
      </c>
      <c r="E136" s="15" t="s">
        <v>161</v>
      </c>
      <c r="F136" s="52" t="s">
        <v>149</v>
      </c>
      <c r="G136" s="15" t="s">
        <v>173</v>
      </c>
      <c r="H136" s="15" t="s">
        <v>143</v>
      </c>
      <c r="I136" s="49">
        <v>52943</v>
      </c>
      <c r="J136" s="6" t="s">
        <v>315</v>
      </c>
      <c r="K136" s="7"/>
      <c r="L136" s="8"/>
      <c r="M136" s="8"/>
      <c r="N136" s="8"/>
      <c r="O136" s="8"/>
      <c r="P136" s="8">
        <v>118500</v>
      </c>
      <c r="Q136" s="8"/>
      <c r="R136" s="8"/>
      <c r="S136" s="8"/>
      <c r="T136" s="8"/>
      <c r="U136" s="8"/>
      <c r="V136" s="8"/>
      <c r="W136" s="8"/>
      <c r="X136" s="94">
        <v>118500</v>
      </c>
      <c r="Y136" s="71"/>
      <c r="Z136" s="9" t="s">
        <v>316</v>
      </c>
      <c r="AA136" s="6" t="s">
        <v>235</v>
      </c>
      <c r="AB136" s="52" t="s">
        <v>177</v>
      </c>
      <c r="AC136" s="78">
        <f>VLOOKUP(I136,Sheet1!A:K,8,FALSE)</f>
        <v>1</v>
      </c>
      <c r="AD136" s="84">
        <f>VLOOKUP(I136,Sheet1!A:K,9,FALSE)</f>
        <v>118500</v>
      </c>
      <c r="AE136" s="85" t="str">
        <f>VLOOKUP(I136,Sheet1!A:K,10,FALSE)</f>
        <v>Strategy 4 - Zero Waste</v>
      </c>
      <c r="AF136" s="85" t="str">
        <f>VLOOKUP(I136,Sheet1!A:K,11,FALSE)</f>
        <v>Direct</v>
      </c>
    </row>
    <row r="137" spans="1:32" s="1" customFormat="1" ht="12" customHeight="1" x14ac:dyDescent="0.25">
      <c r="A137" s="50">
        <v>100000</v>
      </c>
      <c r="B137" s="10" t="s">
        <v>0</v>
      </c>
      <c r="C137" s="50">
        <v>211513</v>
      </c>
      <c r="D137" s="10" t="s">
        <v>283</v>
      </c>
      <c r="E137" s="10" t="s">
        <v>161</v>
      </c>
      <c r="F137" s="53" t="s">
        <v>149</v>
      </c>
      <c r="G137" s="10" t="s">
        <v>173</v>
      </c>
      <c r="H137" s="10" t="s">
        <v>143</v>
      </c>
      <c r="I137" s="50">
        <v>52944</v>
      </c>
      <c r="J137" s="10" t="s">
        <v>317</v>
      </c>
      <c r="K137" s="11">
        <v>1</v>
      </c>
      <c r="L137" s="12">
        <v>31200</v>
      </c>
      <c r="M137" s="12">
        <v>539</v>
      </c>
      <c r="N137" s="12">
        <v>1622</v>
      </c>
      <c r="O137" s="12"/>
      <c r="P137" s="12"/>
      <c r="Q137" s="12"/>
      <c r="R137" s="12"/>
      <c r="S137" s="12"/>
      <c r="T137" s="12"/>
      <c r="U137" s="12"/>
      <c r="V137" s="12"/>
      <c r="W137" s="12"/>
      <c r="X137" s="95">
        <v>33361</v>
      </c>
      <c r="Y137" s="73"/>
      <c r="Z137" s="14" t="s">
        <v>318</v>
      </c>
      <c r="AA137" s="10" t="s">
        <v>235</v>
      </c>
      <c r="AB137" s="53" t="s">
        <v>177</v>
      </c>
      <c r="AC137" s="78">
        <f>VLOOKUP(I137,Sheet1!A:K,8,FALSE)</f>
        <v>1</v>
      </c>
      <c r="AD137" s="84">
        <f>VLOOKUP(I137,Sheet1!A:K,9,FALSE)</f>
        <v>33368</v>
      </c>
      <c r="AE137" s="85" t="str">
        <f>VLOOKUP(I137,Sheet1!A:K,10,FALSE)</f>
        <v>Strategy 4 - Zero Waste</v>
      </c>
      <c r="AF137" s="85" t="str">
        <f>VLOOKUP(I137,Sheet1!A:K,11,FALSE)</f>
        <v>Direct</v>
      </c>
    </row>
    <row r="138" spans="1:32" s="1" customFormat="1" ht="12" hidden="1" customHeight="1" x14ac:dyDescent="0.25">
      <c r="A138" s="49">
        <v>100000</v>
      </c>
      <c r="B138" s="15" t="s">
        <v>0</v>
      </c>
      <c r="C138" s="49">
        <v>1212</v>
      </c>
      <c r="D138" s="15" t="s">
        <v>319</v>
      </c>
      <c r="E138" s="15" t="s">
        <v>143</v>
      </c>
      <c r="F138" s="52" t="s">
        <v>143</v>
      </c>
      <c r="G138" s="15" t="s">
        <v>144</v>
      </c>
      <c r="H138" s="15" t="s">
        <v>143</v>
      </c>
      <c r="I138" s="49">
        <v>52947</v>
      </c>
      <c r="J138" s="15" t="s">
        <v>320</v>
      </c>
      <c r="K138" s="7">
        <v>2.99</v>
      </c>
      <c r="L138" s="8">
        <v>125640</v>
      </c>
      <c r="M138" s="8">
        <v>1731</v>
      </c>
      <c r="N138" s="8">
        <v>9360</v>
      </c>
      <c r="O138" s="8"/>
      <c r="P138" s="8"/>
      <c r="Q138" s="8"/>
      <c r="R138" s="8"/>
      <c r="S138" s="8"/>
      <c r="T138" s="8"/>
      <c r="U138" s="8"/>
      <c r="V138" s="8"/>
      <c r="W138" s="8"/>
      <c r="X138" s="84">
        <v>136731</v>
      </c>
      <c r="Y138" s="47"/>
      <c r="Z138" s="18" t="s">
        <v>321</v>
      </c>
      <c r="AA138" s="15" t="s">
        <v>147</v>
      </c>
      <c r="AB138" s="52" t="s">
        <v>322</v>
      </c>
      <c r="AC138" s="78">
        <v>0</v>
      </c>
      <c r="AD138" s="84">
        <f>(X138+Y138)*AC138</f>
        <v>0</v>
      </c>
      <c r="AE138" s="63"/>
      <c r="AF138" s="63"/>
    </row>
    <row r="139" spans="1:32" s="1" customFormat="1" ht="12" hidden="1" customHeight="1" x14ac:dyDescent="0.25">
      <c r="A139" s="50">
        <v>100000</v>
      </c>
      <c r="B139" s="10" t="s">
        <v>0</v>
      </c>
      <c r="C139" s="50">
        <v>1212</v>
      </c>
      <c r="D139" s="10" t="s">
        <v>319</v>
      </c>
      <c r="E139" s="10" t="s">
        <v>161</v>
      </c>
      <c r="F139" s="53" t="s">
        <v>143</v>
      </c>
      <c r="G139" s="10" t="s">
        <v>135</v>
      </c>
      <c r="H139" s="10" t="s">
        <v>143</v>
      </c>
      <c r="I139" s="50">
        <v>52948</v>
      </c>
      <c r="J139" s="2" t="s">
        <v>323</v>
      </c>
      <c r="K139" s="3"/>
      <c r="L139" s="4">
        <v>194331</v>
      </c>
      <c r="M139" s="4"/>
      <c r="N139" s="4"/>
      <c r="O139" s="4"/>
      <c r="P139" s="4"/>
      <c r="Q139" s="4"/>
      <c r="R139" s="4"/>
      <c r="S139" s="4"/>
      <c r="T139" s="4"/>
      <c r="U139" s="4"/>
      <c r="V139" s="4"/>
      <c r="W139" s="4"/>
      <c r="X139" s="93">
        <v>194331</v>
      </c>
      <c r="Y139" s="70"/>
      <c r="Z139" s="5" t="s">
        <v>324</v>
      </c>
      <c r="AA139" s="2" t="s">
        <v>325</v>
      </c>
      <c r="AB139" s="2" t="s">
        <v>326</v>
      </c>
      <c r="AC139" s="78">
        <f>VLOOKUP(I139,Sheet1!A:K,8,FALSE)</f>
        <v>0</v>
      </c>
      <c r="AD139" s="84">
        <f>VLOOKUP(I139,Sheet1!A:K,9,FALSE)</f>
        <v>0</v>
      </c>
    </row>
    <row r="140" spans="1:32" s="1" customFormat="1" ht="12" hidden="1" customHeight="1" x14ac:dyDescent="0.25">
      <c r="A140" s="49">
        <v>100000</v>
      </c>
      <c r="B140" s="15" t="s">
        <v>0</v>
      </c>
      <c r="C140" s="49">
        <v>1212</v>
      </c>
      <c r="D140" s="15" t="s">
        <v>319</v>
      </c>
      <c r="E140" s="15" t="s">
        <v>142</v>
      </c>
      <c r="F140" s="52" t="s">
        <v>143</v>
      </c>
      <c r="G140" s="15" t="s">
        <v>135</v>
      </c>
      <c r="H140" s="15" t="s">
        <v>143</v>
      </c>
      <c r="I140" s="49">
        <v>52949</v>
      </c>
      <c r="J140" s="6" t="s">
        <v>327</v>
      </c>
      <c r="K140" s="7">
        <v>1</v>
      </c>
      <c r="L140" s="8">
        <v>53542</v>
      </c>
      <c r="M140" s="8">
        <v>15027</v>
      </c>
      <c r="N140" s="8">
        <v>9045</v>
      </c>
      <c r="O140" s="8"/>
      <c r="P140" s="8"/>
      <c r="Q140" s="8"/>
      <c r="R140" s="8"/>
      <c r="S140" s="8"/>
      <c r="T140" s="8"/>
      <c r="U140" s="8"/>
      <c r="V140" s="8"/>
      <c r="W140" s="8"/>
      <c r="X140" s="94">
        <v>77614</v>
      </c>
      <c r="Y140" s="71"/>
      <c r="Z140" s="9" t="s">
        <v>328</v>
      </c>
      <c r="AA140" s="6" t="s">
        <v>329</v>
      </c>
      <c r="AB140" s="6" t="s">
        <v>330</v>
      </c>
      <c r="AC140" s="78">
        <f>VLOOKUP(I140,Sheet1!A:K,8,FALSE)</f>
        <v>0</v>
      </c>
      <c r="AD140" s="84">
        <f>VLOOKUP(I140,Sheet1!A:K,9,FALSE)</f>
        <v>0</v>
      </c>
    </row>
    <row r="141" spans="1:32" s="1" customFormat="1" ht="12" customHeight="1" x14ac:dyDescent="0.25">
      <c r="A141" s="50">
        <v>100000</v>
      </c>
      <c r="B141" s="10" t="s">
        <v>0</v>
      </c>
      <c r="C141" s="50">
        <v>211513</v>
      </c>
      <c r="D141" s="10" t="s">
        <v>283</v>
      </c>
      <c r="E141" s="10" t="s">
        <v>161</v>
      </c>
      <c r="F141" s="53" t="s">
        <v>149</v>
      </c>
      <c r="G141" s="10" t="s">
        <v>173</v>
      </c>
      <c r="H141" s="10" t="s">
        <v>143</v>
      </c>
      <c r="I141" s="50">
        <v>52950</v>
      </c>
      <c r="J141" s="2" t="s">
        <v>331</v>
      </c>
      <c r="K141" s="3"/>
      <c r="L141" s="4">
        <v>174172</v>
      </c>
      <c r="M141" s="4"/>
      <c r="N141" s="4"/>
      <c r="O141" s="4"/>
      <c r="P141" s="4"/>
      <c r="Q141" s="4"/>
      <c r="R141" s="4"/>
      <c r="S141" s="4"/>
      <c r="T141" s="4"/>
      <c r="U141" s="4"/>
      <c r="V141" s="4"/>
      <c r="W141" s="4"/>
      <c r="X141" s="93">
        <v>174172</v>
      </c>
      <c r="Y141" s="70"/>
      <c r="Z141" s="5" t="s">
        <v>332</v>
      </c>
      <c r="AA141" s="2" t="s">
        <v>235</v>
      </c>
      <c r="AB141" s="53" t="s">
        <v>177</v>
      </c>
      <c r="AC141" s="78">
        <f>VLOOKUP(I141,Sheet1!A:K,8,FALSE)</f>
        <v>1</v>
      </c>
      <c r="AD141" s="84">
        <f>VLOOKUP(I141,Sheet1!A:K,9,FALSE)</f>
        <v>174172</v>
      </c>
      <c r="AE141" s="85" t="str">
        <f>VLOOKUP(I141,Sheet1!A:K,10,FALSE)</f>
        <v>Strategy 4 - Zero Waste</v>
      </c>
      <c r="AF141" s="85" t="str">
        <f>VLOOKUP(I141,Sheet1!A:K,11,FALSE)</f>
        <v>Direct</v>
      </c>
    </row>
    <row r="142" spans="1:32" s="1" customFormat="1" ht="12" customHeight="1" x14ac:dyDescent="0.25">
      <c r="A142" s="49">
        <v>100000</v>
      </c>
      <c r="B142" s="15" t="s">
        <v>0</v>
      </c>
      <c r="C142" s="49">
        <v>211513</v>
      </c>
      <c r="D142" s="15" t="s">
        <v>283</v>
      </c>
      <c r="E142" s="15" t="s">
        <v>161</v>
      </c>
      <c r="F142" s="52" t="s">
        <v>149</v>
      </c>
      <c r="G142" s="15" t="s">
        <v>173</v>
      </c>
      <c r="H142" s="15" t="s">
        <v>244</v>
      </c>
      <c r="I142" s="49">
        <v>52951</v>
      </c>
      <c r="J142" s="6" t="s">
        <v>333</v>
      </c>
      <c r="K142" s="7"/>
      <c r="L142" s="8"/>
      <c r="M142" s="8"/>
      <c r="N142" s="8"/>
      <c r="O142" s="8"/>
      <c r="P142" s="8"/>
      <c r="Q142" s="8">
        <v>298695</v>
      </c>
      <c r="R142" s="8"/>
      <c r="S142" s="8"/>
      <c r="T142" s="8"/>
      <c r="U142" s="8"/>
      <c r="V142" s="8"/>
      <c r="W142" s="8"/>
      <c r="X142" s="94">
        <v>298695</v>
      </c>
      <c r="Y142" s="71"/>
      <c r="Z142" s="9" t="s">
        <v>334</v>
      </c>
      <c r="AA142" s="6" t="s">
        <v>235</v>
      </c>
      <c r="AB142" s="52" t="s">
        <v>177</v>
      </c>
      <c r="AC142" s="78">
        <f>VLOOKUP(I142,Sheet1!A:K,8,FALSE)</f>
        <v>1</v>
      </c>
      <c r="AD142" s="84">
        <f>VLOOKUP(I142,Sheet1!A:K,9,FALSE)</f>
        <v>298695</v>
      </c>
      <c r="AE142" s="85" t="str">
        <f>VLOOKUP(I142,Sheet1!A:K,10,FALSE)</f>
        <v>Strategy 4 - Zero Waste</v>
      </c>
      <c r="AF142" s="85" t="str">
        <f>VLOOKUP(I142,Sheet1!A:K,11,FALSE)</f>
        <v>Direct</v>
      </c>
    </row>
    <row r="143" spans="1:32" s="1" customFormat="1" ht="12" customHeight="1" x14ac:dyDescent="0.25">
      <c r="A143" s="50">
        <v>100000</v>
      </c>
      <c r="B143" s="10" t="s">
        <v>0</v>
      </c>
      <c r="C143" s="50">
        <v>211513</v>
      </c>
      <c r="D143" s="10" t="s">
        <v>283</v>
      </c>
      <c r="E143" s="10" t="s">
        <v>161</v>
      </c>
      <c r="F143" s="53" t="s">
        <v>149</v>
      </c>
      <c r="G143" s="10" t="s">
        <v>173</v>
      </c>
      <c r="H143" s="10" t="s">
        <v>244</v>
      </c>
      <c r="I143" s="50">
        <v>52952</v>
      </c>
      <c r="J143" s="2" t="s">
        <v>335</v>
      </c>
      <c r="K143" s="3"/>
      <c r="L143" s="4"/>
      <c r="M143" s="4"/>
      <c r="N143" s="4"/>
      <c r="O143" s="4"/>
      <c r="P143" s="4"/>
      <c r="Q143" s="4">
        <v>205465</v>
      </c>
      <c r="R143" s="4"/>
      <c r="S143" s="4"/>
      <c r="T143" s="4"/>
      <c r="U143" s="4"/>
      <c r="V143" s="4"/>
      <c r="W143" s="4"/>
      <c r="X143" s="93">
        <v>205465</v>
      </c>
      <c r="Y143" s="70"/>
      <c r="Z143" s="5" t="s">
        <v>336</v>
      </c>
      <c r="AA143" s="2" t="s">
        <v>235</v>
      </c>
      <c r="AB143" s="53" t="s">
        <v>177</v>
      </c>
      <c r="AC143" s="78">
        <f>VLOOKUP(I143,Sheet1!A:K,8,FALSE)</f>
        <v>1</v>
      </c>
      <c r="AD143" s="84">
        <f>VLOOKUP(I143,Sheet1!A:K,9,FALSE)</f>
        <v>205465</v>
      </c>
      <c r="AE143" s="85" t="str">
        <f>VLOOKUP(I143,Sheet1!A:K,10,FALSE)</f>
        <v>Strategy 4 - Zero Waste</v>
      </c>
      <c r="AF143" s="85" t="str">
        <f>VLOOKUP(I143,Sheet1!A:K,11,FALSE)</f>
        <v>Direct</v>
      </c>
    </row>
    <row r="144" spans="1:32" s="1" customFormat="1" ht="12" hidden="1" customHeight="1" x14ac:dyDescent="0.25">
      <c r="A144" s="49">
        <v>100000</v>
      </c>
      <c r="B144" s="15" t="s">
        <v>0</v>
      </c>
      <c r="C144" s="49">
        <v>1212</v>
      </c>
      <c r="D144" s="15" t="s">
        <v>319</v>
      </c>
      <c r="E144" s="15" t="s">
        <v>167</v>
      </c>
      <c r="F144" s="52" t="s">
        <v>143</v>
      </c>
      <c r="G144" s="15" t="s">
        <v>135</v>
      </c>
      <c r="H144" s="15" t="s">
        <v>143</v>
      </c>
      <c r="I144" s="49">
        <v>52953</v>
      </c>
      <c r="J144" s="6" t="s">
        <v>337</v>
      </c>
      <c r="K144" s="7"/>
      <c r="L144" s="8"/>
      <c r="M144" s="8"/>
      <c r="N144" s="8"/>
      <c r="O144" s="8"/>
      <c r="P144" s="8">
        <v>6000</v>
      </c>
      <c r="Q144" s="8"/>
      <c r="R144" s="8"/>
      <c r="S144" s="8"/>
      <c r="T144" s="8"/>
      <c r="U144" s="8"/>
      <c r="V144" s="8"/>
      <c r="W144" s="8"/>
      <c r="X144" s="94">
        <v>6000</v>
      </c>
      <c r="Y144" s="71"/>
      <c r="Z144" s="9" t="s">
        <v>338</v>
      </c>
      <c r="AA144" s="6" t="s">
        <v>339</v>
      </c>
      <c r="AB144" s="6" t="s">
        <v>340</v>
      </c>
      <c r="AC144" s="78">
        <f>VLOOKUP(I144,Sheet1!A:K,8,FALSE)</f>
        <v>0</v>
      </c>
      <c r="AD144" s="84">
        <f>VLOOKUP(I144,Sheet1!A:K,9,FALSE)</f>
        <v>0</v>
      </c>
    </row>
    <row r="145" spans="1:32" s="1" customFormat="1" ht="12" hidden="1" customHeight="1" x14ac:dyDescent="0.25">
      <c r="A145" s="50">
        <v>720048</v>
      </c>
      <c r="B145" s="10" t="s">
        <v>115</v>
      </c>
      <c r="C145" s="50">
        <v>1515</v>
      </c>
      <c r="D145" s="10" t="s">
        <v>2811</v>
      </c>
      <c r="E145" s="10" t="s">
        <v>143</v>
      </c>
      <c r="F145" s="53" t="s">
        <v>143</v>
      </c>
      <c r="G145" s="10" t="s">
        <v>144</v>
      </c>
      <c r="H145" s="10" t="s">
        <v>143</v>
      </c>
      <c r="I145" s="50">
        <v>52954</v>
      </c>
      <c r="J145" s="10" t="s">
        <v>2812</v>
      </c>
      <c r="K145" s="11">
        <v>0.23</v>
      </c>
      <c r="L145" s="12">
        <v>9281</v>
      </c>
      <c r="M145" s="12">
        <v>439</v>
      </c>
      <c r="N145" s="12">
        <v>692</v>
      </c>
      <c r="O145" s="12"/>
      <c r="P145" s="12"/>
      <c r="Q145" s="12"/>
      <c r="R145" s="12"/>
      <c r="S145" s="12"/>
      <c r="T145" s="12"/>
      <c r="U145" s="12"/>
      <c r="V145" s="12"/>
      <c r="W145" s="12"/>
      <c r="X145" s="96">
        <v>10412</v>
      </c>
      <c r="Y145" s="74"/>
      <c r="Z145" s="14" t="s">
        <v>2813</v>
      </c>
      <c r="AA145" s="10" t="s">
        <v>147</v>
      </c>
      <c r="AB145" s="53" t="s">
        <v>322</v>
      </c>
      <c r="AC145" s="78">
        <v>0</v>
      </c>
      <c r="AD145" s="84">
        <f>(X145+Y145)*AC145</f>
        <v>0</v>
      </c>
      <c r="AE145" s="63"/>
      <c r="AF145" s="63"/>
    </row>
    <row r="146" spans="1:32" s="1" customFormat="1" ht="12" customHeight="1" x14ac:dyDescent="0.25">
      <c r="A146" s="50">
        <v>100000</v>
      </c>
      <c r="B146" s="10" t="s">
        <v>0</v>
      </c>
      <c r="C146" s="50">
        <v>211513</v>
      </c>
      <c r="D146" s="10" t="s">
        <v>283</v>
      </c>
      <c r="E146" s="10" t="s">
        <v>161</v>
      </c>
      <c r="F146" s="53" t="s">
        <v>149</v>
      </c>
      <c r="G146" s="10" t="s">
        <v>173</v>
      </c>
      <c r="H146" s="10" t="s">
        <v>143</v>
      </c>
      <c r="I146" s="50">
        <v>52955</v>
      </c>
      <c r="J146" s="2" t="s">
        <v>341</v>
      </c>
      <c r="K146" s="3"/>
      <c r="L146" s="4"/>
      <c r="M146" s="4"/>
      <c r="N146" s="4"/>
      <c r="O146" s="4"/>
      <c r="P146" s="4"/>
      <c r="Q146" s="4"/>
      <c r="R146" s="4"/>
      <c r="S146" s="4"/>
      <c r="T146" s="4"/>
      <c r="U146" s="4">
        <v>120000</v>
      </c>
      <c r="V146" s="4"/>
      <c r="W146" s="4"/>
      <c r="X146" s="93">
        <v>120000</v>
      </c>
      <c r="Y146" s="70"/>
      <c r="Z146" s="5" t="s">
        <v>342</v>
      </c>
      <c r="AA146" s="2" t="s">
        <v>235</v>
      </c>
      <c r="AB146" s="53" t="s">
        <v>177</v>
      </c>
      <c r="AC146" s="78">
        <f>VLOOKUP(I146,Sheet1!A:K,8,FALSE)</f>
        <v>1</v>
      </c>
      <c r="AD146" s="84">
        <f>VLOOKUP(I146,Sheet1!A:K,9,FALSE)</f>
        <v>120000</v>
      </c>
      <c r="AE146" s="85" t="str">
        <f>VLOOKUP(I146,Sheet1!A:K,10,FALSE)</f>
        <v>Strategy 4 - Zero Waste</v>
      </c>
      <c r="AF146" s="85" t="str">
        <f>VLOOKUP(I146,Sheet1!A:K,11,FALSE)</f>
        <v>Direct</v>
      </c>
    </row>
    <row r="147" spans="1:32" s="1" customFormat="1" ht="12" customHeight="1" x14ac:dyDescent="0.25">
      <c r="A147" s="49">
        <v>100000</v>
      </c>
      <c r="B147" s="15" t="s">
        <v>0</v>
      </c>
      <c r="C147" s="49">
        <v>211613</v>
      </c>
      <c r="D147" s="15" t="s">
        <v>343</v>
      </c>
      <c r="E147" s="15" t="s">
        <v>143</v>
      </c>
      <c r="F147" s="52" t="s">
        <v>224</v>
      </c>
      <c r="G147" s="15" t="s">
        <v>144</v>
      </c>
      <c r="H147" s="15" t="s">
        <v>225</v>
      </c>
      <c r="I147" s="49">
        <v>52956</v>
      </c>
      <c r="J147" s="6" t="s">
        <v>344</v>
      </c>
      <c r="K147" s="7">
        <v>3.25</v>
      </c>
      <c r="L147" s="8">
        <v>130808</v>
      </c>
      <c r="M147" s="8">
        <v>1735</v>
      </c>
      <c r="N147" s="8">
        <v>9042</v>
      </c>
      <c r="O147" s="8"/>
      <c r="P147" s="8"/>
      <c r="Q147" s="8"/>
      <c r="R147" s="8"/>
      <c r="S147" s="8"/>
      <c r="T147" s="8"/>
      <c r="U147" s="8"/>
      <c r="V147" s="8"/>
      <c r="W147" s="8"/>
      <c r="X147" s="94">
        <v>141585</v>
      </c>
      <c r="Y147" s="71"/>
      <c r="Z147" s="9" t="s">
        <v>345</v>
      </c>
      <c r="AA147" s="6" t="s">
        <v>147</v>
      </c>
      <c r="AB147" s="9" t="s">
        <v>346</v>
      </c>
      <c r="AC147" s="78">
        <v>0.5</v>
      </c>
      <c r="AD147" s="84">
        <f>(X147+Y147)*AC147</f>
        <v>70792.5</v>
      </c>
      <c r="AE147" s="85" t="s">
        <v>3824</v>
      </c>
      <c r="AF147" s="85" t="s">
        <v>3816</v>
      </c>
    </row>
    <row r="148" spans="1:32" s="1" customFormat="1" ht="12" hidden="1" customHeight="1" x14ac:dyDescent="0.25">
      <c r="A148" s="50">
        <v>100000</v>
      </c>
      <c r="B148" s="10" t="s">
        <v>0</v>
      </c>
      <c r="C148" s="50">
        <v>1313</v>
      </c>
      <c r="D148" s="10" t="s">
        <v>347</v>
      </c>
      <c r="E148" s="10" t="s">
        <v>142</v>
      </c>
      <c r="F148" s="53" t="s">
        <v>348</v>
      </c>
      <c r="G148" s="10" t="s">
        <v>135</v>
      </c>
      <c r="H148" s="10" t="s">
        <v>143</v>
      </c>
      <c r="I148" s="50">
        <v>52958</v>
      </c>
      <c r="J148" s="2" t="s">
        <v>349</v>
      </c>
      <c r="K148" s="3">
        <v>4</v>
      </c>
      <c r="L148" s="4">
        <v>400000</v>
      </c>
      <c r="M148" s="4">
        <v>86124</v>
      </c>
      <c r="N148" s="4">
        <v>41200</v>
      </c>
      <c r="O148" s="4"/>
      <c r="P148" s="4"/>
      <c r="Q148" s="4"/>
      <c r="R148" s="4"/>
      <c r="S148" s="4"/>
      <c r="T148" s="4"/>
      <c r="U148" s="4"/>
      <c r="V148" s="4"/>
      <c r="W148" s="4"/>
      <c r="X148" s="93">
        <v>527324</v>
      </c>
      <c r="Y148" s="70"/>
      <c r="Z148" s="5" t="s">
        <v>350</v>
      </c>
      <c r="AA148" s="2" t="s">
        <v>351</v>
      </c>
      <c r="AB148" s="2" t="s">
        <v>352</v>
      </c>
      <c r="AC148" s="78">
        <f>VLOOKUP(I148,Sheet1!A:K,8,FALSE)</f>
        <v>0</v>
      </c>
      <c r="AD148" s="84">
        <f>VLOOKUP(I148,Sheet1!A:K,9,FALSE)</f>
        <v>0</v>
      </c>
    </row>
    <row r="149" spans="1:32" s="1" customFormat="1" ht="12" hidden="1" customHeight="1" x14ac:dyDescent="0.25">
      <c r="A149" s="49">
        <v>100000</v>
      </c>
      <c r="B149" s="15" t="s">
        <v>0</v>
      </c>
      <c r="C149" s="49">
        <v>211613</v>
      </c>
      <c r="D149" s="15" t="s">
        <v>343</v>
      </c>
      <c r="E149" s="15" t="s">
        <v>353</v>
      </c>
      <c r="F149" s="52" t="s">
        <v>224</v>
      </c>
      <c r="G149" s="15" t="s">
        <v>135</v>
      </c>
      <c r="H149" s="15" t="s">
        <v>225</v>
      </c>
      <c r="I149" s="49">
        <v>52959</v>
      </c>
      <c r="J149" s="6" t="s">
        <v>354</v>
      </c>
      <c r="K149" s="7"/>
      <c r="L149" s="8"/>
      <c r="M149" s="8"/>
      <c r="N149" s="8"/>
      <c r="O149" s="8"/>
      <c r="P149" s="8">
        <v>300000</v>
      </c>
      <c r="Q149" s="8"/>
      <c r="R149" s="8"/>
      <c r="S149" s="8"/>
      <c r="T149" s="8"/>
      <c r="U149" s="8"/>
      <c r="V149" s="8"/>
      <c r="W149" s="8"/>
      <c r="X149" s="94">
        <v>300000</v>
      </c>
      <c r="Y149" s="71"/>
      <c r="Z149" s="9" t="s">
        <v>355</v>
      </c>
      <c r="AA149" s="6" t="s">
        <v>356</v>
      </c>
      <c r="AB149" s="6" t="s">
        <v>357</v>
      </c>
      <c r="AC149" s="78">
        <v>0</v>
      </c>
      <c r="AD149" s="84">
        <f>X149*AC149</f>
        <v>0</v>
      </c>
    </row>
    <row r="150" spans="1:32" s="1" customFormat="1" ht="12" hidden="1" customHeight="1" x14ac:dyDescent="0.25">
      <c r="A150" s="49">
        <v>100000</v>
      </c>
      <c r="B150" s="15" t="s">
        <v>0</v>
      </c>
      <c r="C150" s="49">
        <v>211513</v>
      </c>
      <c r="D150" s="15" t="s">
        <v>283</v>
      </c>
      <c r="E150" s="15" t="s">
        <v>142</v>
      </c>
      <c r="F150" s="52" t="s">
        <v>149</v>
      </c>
      <c r="G150" s="15" t="s">
        <v>135</v>
      </c>
      <c r="H150" s="15" t="s">
        <v>244</v>
      </c>
      <c r="I150" s="49">
        <v>52962</v>
      </c>
      <c r="J150" s="15" t="s">
        <v>362</v>
      </c>
      <c r="K150" s="16"/>
      <c r="L150" s="17"/>
      <c r="M150" s="17"/>
      <c r="N150" s="17"/>
      <c r="O150" s="17"/>
      <c r="P150" s="17"/>
      <c r="Q150" s="17">
        <v>227095</v>
      </c>
      <c r="R150" s="17"/>
      <c r="S150" s="17"/>
      <c r="T150" s="17"/>
      <c r="U150" s="17"/>
      <c r="V150" s="17"/>
      <c r="W150" s="17"/>
      <c r="X150" s="92">
        <v>227095</v>
      </c>
      <c r="Y150" s="69"/>
      <c r="Z150" s="18" t="s">
        <v>363</v>
      </c>
      <c r="AA150" s="15" t="s">
        <v>364</v>
      </c>
      <c r="AB150" s="9" t="s">
        <v>365</v>
      </c>
      <c r="AC150" s="78">
        <f>VLOOKUP(I150,Sheet1!A:K,8,FALSE)</f>
        <v>0</v>
      </c>
      <c r="AD150" s="84">
        <f>VLOOKUP(I150,Sheet1!A:K,9,FALSE)</f>
        <v>0</v>
      </c>
    </row>
    <row r="151" spans="1:32" s="1" customFormat="1" ht="12" hidden="1" customHeight="1" x14ac:dyDescent="0.25">
      <c r="A151" s="50">
        <v>100000</v>
      </c>
      <c r="B151" s="10" t="s">
        <v>0</v>
      </c>
      <c r="C151" s="50">
        <v>211513</v>
      </c>
      <c r="D151" s="10" t="s">
        <v>283</v>
      </c>
      <c r="E151" s="10" t="s">
        <v>142</v>
      </c>
      <c r="F151" s="53" t="s">
        <v>149</v>
      </c>
      <c r="G151" s="10" t="s">
        <v>135</v>
      </c>
      <c r="H151" s="10" t="s">
        <v>244</v>
      </c>
      <c r="I151" s="50">
        <v>52963</v>
      </c>
      <c r="J151" s="10" t="s">
        <v>362</v>
      </c>
      <c r="K151" s="11"/>
      <c r="L151" s="12"/>
      <c r="M151" s="12"/>
      <c r="N151" s="12"/>
      <c r="O151" s="12"/>
      <c r="P151" s="12"/>
      <c r="Q151" s="12">
        <v>84370</v>
      </c>
      <c r="R151" s="12"/>
      <c r="S151" s="12"/>
      <c r="T151" s="12"/>
      <c r="U151" s="12"/>
      <c r="V151" s="12"/>
      <c r="W151" s="12"/>
      <c r="X151" s="95">
        <v>84370</v>
      </c>
      <c r="Y151" s="73"/>
      <c r="Z151" s="10" t="s">
        <v>366</v>
      </c>
      <c r="AA151" s="10" t="s">
        <v>364</v>
      </c>
      <c r="AB151" s="5" t="s">
        <v>365</v>
      </c>
      <c r="AC151" s="78">
        <f>VLOOKUP(I151,Sheet1!A:K,8,FALSE)</f>
        <v>0</v>
      </c>
      <c r="AD151" s="84">
        <f>VLOOKUP(I151,Sheet1!A:K,9,FALSE)</f>
        <v>0</v>
      </c>
    </row>
    <row r="152" spans="1:32" s="1" customFormat="1" ht="12" customHeight="1" x14ac:dyDescent="0.25">
      <c r="A152" s="50">
        <v>700048</v>
      </c>
      <c r="B152" s="10" t="s">
        <v>111</v>
      </c>
      <c r="C152" s="50">
        <v>211513</v>
      </c>
      <c r="D152" s="10" t="s">
        <v>283</v>
      </c>
      <c r="E152" s="10" t="s">
        <v>161</v>
      </c>
      <c r="F152" s="53" t="s">
        <v>149</v>
      </c>
      <c r="G152" s="10" t="s">
        <v>173</v>
      </c>
      <c r="H152" s="10" t="s">
        <v>143</v>
      </c>
      <c r="I152" s="50">
        <v>52964</v>
      </c>
      <c r="J152" s="2" t="s">
        <v>2726</v>
      </c>
      <c r="K152" s="3"/>
      <c r="L152" s="4"/>
      <c r="M152" s="4"/>
      <c r="N152" s="4"/>
      <c r="O152" s="4"/>
      <c r="P152" s="4">
        <v>31500</v>
      </c>
      <c r="Q152" s="4"/>
      <c r="R152" s="4"/>
      <c r="S152" s="4"/>
      <c r="T152" s="4"/>
      <c r="U152" s="4"/>
      <c r="V152" s="4"/>
      <c r="W152" s="4"/>
      <c r="X152" s="93">
        <v>31500</v>
      </c>
      <c r="Y152" s="70"/>
      <c r="Z152" s="5" t="s">
        <v>2727</v>
      </c>
      <c r="AA152" s="2" t="s">
        <v>2712</v>
      </c>
      <c r="AB152" s="53" t="s">
        <v>2713</v>
      </c>
      <c r="AC152" s="78">
        <f>VLOOKUP(I152,Sheet1!A:K,8,FALSE)</f>
        <v>1</v>
      </c>
      <c r="AD152" s="84">
        <f>VLOOKUP(I152,Sheet1!A:K,9,FALSE)</f>
        <v>31500</v>
      </c>
      <c r="AE152" s="85" t="str">
        <f>VLOOKUP(I152,Sheet1!A:K,10,FALSE)</f>
        <v>Strategy 4 - Zero Waste</v>
      </c>
      <c r="AF152" s="85" t="str">
        <f>VLOOKUP(I152,Sheet1!A:K,11,FALSE)</f>
        <v>Direct</v>
      </c>
    </row>
    <row r="153" spans="1:32" s="1" customFormat="1" ht="12" hidden="1" customHeight="1" x14ac:dyDescent="0.25">
      <c r="A153" s="50">
        <v>200302</v>
      </c>
      <c r="B153" s="10" t="s">
        <v>81</v>
      </c>
      <c r="C153" s="50">
        <v>211513</v>
      </c>
      <c r="D153" s="10" t="s">
        <v>283</v>
      </c>
      <c r="E153" s="10" t="s">
        <v>161</v>
      </c>
      <c r="F153" s="53" t="s">
        <v>149</v>
      </c>
      <c r="G153" s="10" t="s">
        <v>135</v>
      </c>
      <c r="H153" s="10" t="s">
        <v>143</v>
      </c>
      <c r="I153" s="50">
        <v>52965</v>
      </c>
      <c r="J153" s="2" t="s">
        <v>1985</v>
      </c>
      <c r="K153" s="3"/>
      <c r="L153" s="4"/>
      <c r="M153" s="4"/>
      <c r="N153" s="4"/>
      <c r="O153" s="4">
        <v>200000</v>
      </c>
      <c r="P153" s="4"/>
      <c r="Q153" s="4"/>
      <c r="R153" s="4"/>
      <c r="S153" s="4"/>
      <c r="T153" s="4"/>
      <c r="U153" s="4"/>
      <c r="V153" s="4"/>
      <c r="W153" s="4"/>
      <c r="X153" s="93">
        <v>200000</v>
      </c>
      <c r="Y153" s="70">
        <v>200000</v>
      </c>
      <c r="Z153" s="5" t="s">
        <v>1986</v>
      </c>
      <c r="AA153" s="2" t="s">
        <v>1987</v>
      </c>
      <c r="AB153" s="2" t="s">
        <v>1988</v>
      </c>
      <c r="AC153" s="78">
        <f>VLOOKUP(I153,Sheet1!A:K,8,FALSE)</f>
        <v>0</v>
      </c>
      <c r="AD153" s="84">
        <f>VLOOKUP(I153,Sheet1!A:K,9,FALSE)</f>
        <v>0</v>
      </c>
    </row>
    <row r="154" spans="1:32" s="1" customFormat="1" ht="12" hidden="1" customHeight="1" x14ac:dyDescent="0.25">
      <c r="A154" s="49">
        <v>100000</v>
      </c>
      <c r="B154" s="15" t="s">
        <v>0</v>
      </c>
      <c r="C154" s="49">
        <v>1101</v>
      </c>
      <c r="D154" s="15" t="s">
        <v>371</v>
      </c>
      <c r="E154" s="15" t="s">
        <v>161</v>
      </c>
      <c r="F154" s="52" t="s">
        <v>149</v>
      </c>
      <c r="G154" s="15" t="s">
        <v>372</v>
      </c>
      <c r="H154" s="15" t="s">
        <v>244</v>
      </c>
      <c r="I154" s="49">
        <v>52971</v>
      </c>
      <c r="J154" s="15" t="s">
        <v>373</v>
      </c>
      <c r="K154" s="16"/>
      <c r="L154" s="17"/>
      <c r="M154" s="17"/>
      <c r="N154" s="17"/>
      <c r="O154" s="17"/>
      <c r="P154" s="17"/>
      <c r="Q154" s="17">
        <v>66000</v>
      </c>
      <c r="R154" s="17"/>
      <c r="S154" s="17"/>
      <c r="T154" s="17"/>
      <c r="U154" s="17"/>
      <c r="V154" s="17"/>
      <c r="W154" s="17"/>
      <c r="X154" s="92">
        <v>66000</v>
      </c>
      <c r="Y154" s="69"/>
      <c r="Z154" s="15" t="s">
        <v>374</v>
      </c>
      <c r="AA154" s="15" t="s">
        <v>375</v>
      </c>
      <c r="AB154" s="6" t="s">
        <v>376</v>
      </c>
      <c r="AC154" s="78">
        <v>0</v>
      </c>
      <c r="AD154" s="84">
        <f t="shared" ref="AD154:AD162" si="5">X154*AC154</f>
        <v>0</v>
      </c>
    </row>
    <row r="155" spans="1:32" s="1" customFormat="1" ht="12" hidden="1" customHeight="1" x14ac:dyDescent="0.25">
      <c r="A155" s="50">
        <v>100000</v>
      </c>
      <c r="B155" s="10" t="s">
        <v>0</v>
      </c>
      <c r="C155" s="50">
        <v>1102</v>
      </c>
      <c r="D155" s="10" t="s">
        <v>377</v>
      </c>
      <c r="E155" s="10" t="s">
        <v>161</v>
      </c>
      <c r="F155" s="53" t="s">
        <v>149</v>
      </c>
      <c r="G155" s="10" t="s">
        <v>372</v>
      </c>
      <c r="H155" s="10" t="s">
        <v>244</v>
      </c>
      <c r="I155" s="50">
        <v>52972</v>
      </c>
      <c r="J155" s="10" t="s">
        <v>378</v>
      </c>
      <c r="K155" s="11"/>
      <c r="L155" s="12"/>
      <c r="M155" s="12"/>
      <c r="N155" s="12"/>
      <c r="O155" s="12"/>
      <c r="P155" s="12"/>
      <c r="Q155" s="12">
        <v>66000</v>
      </c>
      <c r="R155" s="12"/>
      <c r="S155" s="12"/>
      <c r="T155" s="12"/>
      <c r="U155" s="12"/>
      <c r="V155" s="12"/>
      <c r="W155" s="12"/>
      <c r="X155" s="95">
        <v>66000</v>
      </c>
      <c r="Y155" s="73"/>
      <c r="Z155" s="10" t="s">
        <v>374</v>
      </c>
      <c r="AA155" s="10" t="s">
        <v>375</v>
      </c>
      <c r="AB155" s="2" t="s">
        <v>376</v>
      </c>
      <c r="AC155" s="78">
        <v>0</v>
      </c>
      <c r="AD155" s="84">
        <f t="shared" si="5"/>
        <v>0</v>
      </c>
    </row>
    <row r="156" spans="1:32" s="1" customFormat="1" ht="12" hidden="1" customHeight="1" x14ac:dyDescent="0.25">
      <c r="A156" s="49">
        <v>100000</v>
      </c>
      <c r="B156" s="15" t="s">
        <v>0</v>
      </c>
      <c r="C156" s="49">
        <v>1103</v>
      </c>
      <c r="D156" s="15" t="s">
        <v>379</v>
      </c>
      <c r="E156" s="15" t="s">
        <v>161</v>
      </c>
      <c r="F156" s="52" t="s">
        <v>149</v>
      </c>
      <c r="G156" s="15" t="s">
        <v>372</v>
      </c>
      <c r="H156" s="15" t="s">
        <v>244</v>
      </c>
      <c r="I156" s="49">
        <v>52973</v>
      </c>
      <c r="J156" s="15" t="s">
        <v>380</v>
      </c>
      <c r="K156" s="16"/>
      <c r="L156" s="17"/>
      <c r="M156" s="17"/>
      <c r="N156" s="17"/>
      <c r="O156" s="17"/>
      <c r="P156" s="17"/>
      <c r="Q156" s="17">
        <v>66000</v>
      </c>
      <c r="R156" s="17"/>
      <c r="S156" s="17"/>
      <c r="T156" s="17"/>
      <c r="U156" s="17"/>
      <c r="V156" s="17"/>
      <c r="W156" s="17"/>
      <c r="X156" s="92">
        <v>66000</v>
      </c>
      <c r="Y156" s="69"/>
      <c r="Z156" s="15" t="s">
        <v>374</v>
      </c>
      <c r="AA156" s="15" t="s">
        <v>375</v>
      </c>
      <c r="AB156" s="6" t="s">
        <v>376</v>
      </c>
      <c r="AC156" s="78">
        <v>0</v>
      </c>
      <c r="AD156" s="84">
        <f t="shared" si="5"/>
        <v>0</v>
      </c>
    </row>
    <row r="157" spans="1:32" s="1" customFormat="1" ht="12" hidden="1" customHeight="1" x14ac:dyDescent="0.25">
      <c r="A157" s="50">
        <v>100000</v>
      </c>
      <c r="B157" s="10" t="s">
        <v>0</v>
      </c>
      <c r="C157" s="50">
        <v>1104</v>
      </c>
      <c r="D157" s="10" t="s">
        <v>381</v>
      </c>
      <c r="E157" s="10" t="s">
        <v>161</v>
      </c>
      <c r="F157" s="53" t="s">
        <v>149</v>
      </c>
      <c r="G157" s="10" t="s">
        <v>372</v>
      </c>
      <c r="H157" s="10" t="s">
        <v>244</v>
      </c>
      <c r="I157" s="50">
        <v>52974</v>
      </c>
      <c r="J157" s="10" t="s">
        <v>382</v>
      </c>
      <c r="K157" s="11"/>
      <c r="L157" s="12"/>
      <c r="M157" s="12"/>
      <c r="N157" s="12"/>
      <c r="O157" s="12"/>
      <c r="P157" s="12"/>
      <c r="Q157" s="12">
        <v>66000</v>
      </c>
      <c r="R157" s="12"/>
      <c r="S157" s="12"/>
      <c r="T157" s="12"/>
      <c r="U157" s="12"/>
      <c r="V157" s="12"/>
      <c r="W157" s="12"/>
      <c r="X157" s="95">
        <v>66000</v>
      </c>
      <c r="Y157" s="73"/>
      <c r="Z157" s="10" t="s">
        <v>374</v>
      </c>
      <c r="AA157" s="10" t="s">
        <v>375</v>
      </c>
      <c r="AB157" s="2" t="s">
        <v>376</v>
      </c>
      <c r="AC157" s="78">
        <v>0</v>
      </c>
      <c r="AD157" s="84">
        <f t="shared" si="5"/>
        <v>0</v>
      </c>
    </row>
    <row r="158" spans="1:32" s="1" customFormat="1" ht="12" hidden="1" customHeight="1" x14ac:dyDescent="0.25">
      <c r="A158" s="49">
        <v>100000</v>
      </c>
      <c r="B158" s="15" t="s">
        <v>0</v>
      </c>
      <c r="C158" s="49">
        <v>1105</v>
      </c>
      <c r="D158" s="15" t="s">
        <v>383</v>
      </c>
      <c r="E158" s="15" t="s">
        <v>161</v>
      </c>
      <c r="F158" s="52" t="s">
        <v>149</v>
      </c>
      <c r="G158" s="15" t="s">
        <v>372</v>
      </c>
      <c r="H158" s="15" t="s">
        <v>244</v>
      </c>
      <c r="I158" s="49">
        <v>52975</v>
      </c>
      <c r="J158" s="15" t="s">
        <v>384</v>
      </c>
      <c r="K158" s="16"/>
      <c r="L158" s="17"/>
      <c r="M158" s="17"/>
      <c r="N158" s="17"/>
      <c r="O158" s="17"/>
      <c r="P158" s="17"/>
      <c r="Q158" s="17">
        <v>66000</v>
      </c>
      <c r="R158" s="17"/>
      <c r="S158" s="17"/>
      <c r="T158" s="17"/>
      <c r="U158" s="17"/>
      <c r="V158" s="17"/>
      <c r="W158" s="17"/>
      <c r="X158" s="92">
        <v>66000</v>
      </c>
      <c r="Y158" s="69"/>
      <c r="Z158" s="15" t="s">
        <v>374</v>
      </c>
      <c r="AA158" s="15" t="s">
        <v>375</v>
      </c>
      <c r="AB158" s="6" t="s">
        <v>376</v>
      </c>
      <c r="AC158" s="78">
        <v>0</v>
      </c>
      <c r="AD158" s="84">
        <f t="shared" si="5"/>
        <v>0</v>
      </c>
    </row>
    <row r="159" spans="1:32" s="1" customFormat="1" ht="12" hidden="1" customHeight="1" x14ac:dyDescent="0.25">
      <c r="A159" s="50">
        <v>100000</v>
      </c>
      <c r="B159" s="10" t="s">
        <v>0</v>
      </c>
      <c r="C159" s="50">
        <v>1106</v>
      </c>
      <c r="D159" s="10" t="s">
        <v>385</v>
      </c>
      <c r="E159" s="10" t="s">
        <v>161</v>
      </c>
      <c r="F159" s="53" t="s">
        <v>149</v>
      </c>
      <c r="G159" s="10" t="s">
        <v>372</v>
      </c>
      <c r="H159" s="10" t="s">
        <v>244</v>
      </c>
      <c r="I159" s="50">
        <v>52976</v>
      </c>
      <c r="J159" s="10" t="s">
        <v>386</v>
      </c>
      <c r="K159" s="11"/>
      <c r="L159" s="12"/>
      <c r="M159" s="12"/>
      <c r="N159" s="12"/>
      <c r="O159" s="12"/>
      <c r="P159" s="12"/>
      <c r="Q159" s="12">
        <v>66000</v>
      </c>
      <c r="R159" s="12"/>
      <c r="S159" s="12"/>
      <c r="T159" s="12"/>
      <c r="U159" s="12"/>
      <c r="V159" s="12"/>
      <c r="W159" s="12"/>
      <c r="X159" s="95">
        <v>66000</v>
      </c>
      <c r="Y159" s="73"/>
      <c r="Z159" s="10" t="s">
        <v>374</v>
      </c>
      <c r="AA159" s="10" t="s">
        <v>375</v>
      </c>
      <c r="AB159" s="2" t="s">
        <v>376</v>
      </c>
      <c r="AC159" s="78">
        <v>0</v>
      </c>
      <c r="AD159" s="84">
        <f t="shared" si="5"/>
        <v>0</v>
      </c>
    </row>
    <row r="160" spans="1:32" s="1" customFormat="1" ht="12" hidden="1" customHeight="1" x14ac:dyDescent="0.25">
      <c r="A160" s="49">
        <v>100000</v>
      </c>
      <c r="B160" s="15" t="s">
        <v>0</v>
      </c>
      <c r="C160" s="49">
        <v>1107</v>
      </c>
      <c r="D160" s="15" t="s">
        <v>387</v>
      </c>
      <c r="E160" s="15" t="s">
        <v>161</v>
      </c>
      <c r="F160" s="52" t="s">
        <v>149</v>
      </c>
      <c r="G160" s="15" t="s">
        <v>372</v>
      </c>
      <c r="H160" s="15" t="s">
        <v>244</v>
      </c>
      <c r="I160" s="49">
        <v>52977</v>
      </c>
      <c r="J160" s="15" t="s">
        <v>388</v>
      </c>
      <c r="K160" s="16"/>
      <c r="L160" s="17"/>
      <c r="M160" s="17"/>
      <c r="N160" s="17"/>
      <c r="O160" s="17"/>
      <c r="P160" s="17"/>
      <c r="Q160" s="17">
        <v>66000</v>
      </c>
      <c r="R160" s="17"/>
      <c r="S160" s="17"/>
      <c r="T160" s="17"/>
      <c r="U160" s="17"/>
      <c r="V160" s="17"/>
      <c r="W160" s="17"/>
      <c r="X160" s="92">
        <v>66000</v>
      </c>
      <c r="Y160" s="69"/>
      <c r="Z160" s="15" t="s">
        <v>374</v>
      </c>
      <c r="AA160" s="15" t="s">
        <v>375</v>
      </c>
      <c r="AB160" s="6" t="s">
        <v>376</v>
      </c>
      <c r="AC160" s="78">
        <v>0</v>
      </c>
      <c r="AD160" s="84">
        <f t="shared" si="5"/>
        <v>0</v>
      </c>
    </row>
    <row r="161" spans="1:32" s="1" customFormat="1" ht="12" hidden="1" customHeight="1" x14ac:dyDescent="0.25">
      <c r="A161" s="50">
        <v>100000</v>
      </c>
      <c r="B161" s="10" t="s">
        <v>0</v>
      </c>
      <c r="C161" s="50">
        <v>1108</v>
      </c>
      <c r="D161" s="10" t="s">
        <v>389</v>
      </c>
      <c r="E161" s="10" t="s">
        <v>161</v>
      </c>
      <c r="F161" s="53" t="s">
        <v>149</v>
      </c>
      <c r="G161" s="10" t="s">
        <v>372</v>
      </c>
      <c r="H161" s="10" t="s">
        <v>244</v>
      </c>
      <c r="I161" s="50">
        <v>52978</v>
      </c>
      <c r="J161" s="10" t="s">
        <v>390</v>
      </c>
      <c r="K161" s="11"/>
      <c r="L161" s="12"/>
      <c r="M161" s="12"/>
      <c r="N161" s="12"/>
      <c r="O161" s="12"/>
      <c r="P161" s="12"/>
      <c r="Q161" s="12">
        <v>66000</v>
      </c>
      <c r="R161" s="12"/>
      <c r="S161" s="12"/>
      <c r="T161" s="12"/>
      <c r="U161" s="12"/>
      <c r="V161" s="12"/>
      <c r="W161" s="12"/>
      <c r="X161" s="95">
        <v>66000</v>
      </c>
      <c r="Y161" s="73"/>
      <c r="Z161" s="10" t="s">
        <v>374</v>
      </c>
      <c r="AA161" s="10" t="s">
        <v>375</v>
      </c>
      <c r="AB161" s="2" t="s">
        <v>376</v>
      </c>
      <c r="AC161" s="78">
        <v>0</v>
      </c>
      <c r="AD161" s="84">
        <f t="shared" si="5"/>
        <v>0</v>
      </c>
    </row>
    <row r="162" spans="1:32" s="1" customFormat="1" ht="12" hidden="1" customHeight="1" x14ac:dyDescent="0.25">
      <c r="A162" s="49">
        <v>100000</v>
      </c>
      <c r="B162" s="15" t="s">
        <v>0</v>
      </c>
      <c r="C162" s="49">
        <v>1109</v>
      </c>
      <c r="D162" s="15" t="s">
        <v>391</v>
      </c>
      <c r="E162" s="15" t="s">
        <v>161</v>
      </c>
      <c r="F162" s="52" t="s">
        <v>149</v>
      </c>
      <c r="G162" s="15" t="s">
        <v>372</v>
      </c>
      <c r="H162" s="15" t="s">
        <v>244</v>
      </c>
      <c r="I162" s="49">
        <v>52979</v>
      </c>
      <c r="J162" s="15" t="s">
        <v>392</v>
      </c>
      <c r="K162" s="16"/>
      <c r="L162" s="17"/>
      <c r="M162" s="17"/>
      <c r="N162" s="17"/>
      <c r="O162" s="17"/>
      <c r="P162" s="17"/>
      <c r="Q162" s="17">
        <v>66000</v>
      </c>
      <c r="R162" s="17"/>
      <c r="S162" s="17"/>
      <c r="T162" s="17"/>
      <c r="U162" s="17"/>
      <c r="V162" s="17"/>
      <c r="W162" s="17"/>
      <c r="X162" s="92">
        <v>66000</v>
      </c>
      <c r="Y162" s="69"/>
      <c r="Z162" s="15" t="s">
        <v>374</v>
      </c>
      <c r="AA162" s="15" t="s">
        <v>375</v>
      </c>
      <c r="AB162" s="6" t="s">
        <v>376</v>
      </c>
      <c r="AC162" s="78">
        <v>0</v>
      </c>
      <c r="AD162" s="84">
        <f t="shared" si="5"/>
        <v>0</v>
      </c>
    </row>
    <row r="163" spans="1:32" s="1" customFormat="1" ht="12" hidden="1" customHeight="1" x14ac:dyDescent="0.25">
      <c r="A163" s="50">
        <v>100000</v>
      </c>
      <c r="B163" s="10" t="s">
        <v>0</v>
      </c>
      <c r="C163" s="50">
        <v>171414</v>
      </c>
      <c r="D163" s="10" t="s">
        <v>201</v>
      </c>
      <c r="E163" s="10" t="s">
        <v>260</v>
      </c>
      <c r="F163" s="53" t="s">
        <v>143</v>
      </c>
      <c r="G163" s="10" t="s">
        <v>135</v>
      </c>
      <c r="H163" s="10" t="s">
        <v>244</v>
      </c>
      <c r="I163" s="50">
        <v>52985</v>
      </c>
      <c r="J163" s="10" t="s">
        <v>393</v>
      </c>
      <c r="K163" s="11"/>
      <c r="L163" s="12"/>
      <c r="M163" s="12"/>
      <c r="N163" s="12"/>
      <c r="O163" s="12"/>
      <c r="P163" s="12"/>
      <c r="Q163" s="12">
        <v>69905</v>
      </c>
      <c r="R163" s="12"/>
      <c r="S163" s="12"/>
      <c r="T163" s="12"/>
      <c r="U163" s="12"/>
      <c r="V163" s="12"/>
      <c r="W163" s="12"/>
      <c r="X163" s="95">
        <v>69905</v>
      </c>
      <c r="Y163" s="73"/>
      <c r="Z163" s="10" t="s">
        <v>394</v>
      </c>
      <c r="AA163" s="10" t="s">
        <v>395</v>
      </c>
      <c r="AB163" s="2" t="s">
        <v>396</v>
      </c>
      <c r="AC163" s="78">
        <v>0</v>
      </c>
      <c r="AD163" s="84"/>
    </row>
    <row r="164" spans="1:32" s="1" customFormat="1" ht="12" hidden="1" customHeight="1" x14ac:dyDescent="0.25">
      <c r="A164" s="49">
        <v>100000</v>
      </c>
      <c r="B164" s="15" t="s">
        <v>0</v>
      </c>
      <c r="C164" s="49">
        <v>171414</v>
      </c>
      <c r="D164" s="15" t="s">
        <v>201</v>
      </c>
      <c r="E164" s="15" t="s">
        <v>397</v>
      </c>
      <c r="F164" s="52" t="s">
        <v>143</v>
      </c>
      <c r="G164" s="15" t="s">
        <v>135</v>
      </c>
      <c r="H164" s="15" t="s">
        <v>143</v>
      </c>
      <c r="I164" s="49">
        <v>52990</v>
      </c>
      <c r="J164" s="15" t="s">
        <v>398</v>
      </c>
      <c r="K164" s="16">
        <v>3</v>
      </c>
      <c r="L164" s="17">
        <v>187224</v>
      </c>
      <c r="M164" s="17">
        <v>51168</v>
      </c>
      <c r="N164" s="17">
        <v>27854</v>
      </c>
      <c r="O164" s="17">
        <v>14500</v>
      </c>
      <c r="P164" s="17">
        <v>69350</v>
      </c>
      <c r="Q164" s="17"/>
      <c r="R164" s="17"/>
      <c r="S164" s="17"/>
      <c r="T164" s="17"/>
      <c r="U164" s="17"/>
      <c r="V164" s="17"/>
      <c r="W164" s="17"/>
      <c r="X164" s="92">
        <v>350096</v>
      </c>
      <c r="Y164" s="69"/>
      <c r="Z164" s="15" t="s">
        <v>399</v>
      </c>
      <c r="AA164" s="15" t="s">
        <v>400</v>
      </c>
      <c r="AB164" s="6" t="s">
        <v>401</v>
      </c>
      <c r="AC164" s="78">
        <v>0</v>
      </c>
      <c r="AD164" s="84">
        <f>X164*AC164</f>
        <v>0</v>
      </c>
    </row>
    <row r="165" spans="1:32" s="1" customFormat="1" ht="12" hidden="1" customHeight="1" x14ac:dyDescent="0.25">
      <c r="A165" s="49">
        <v>700011</v>
      </c>
      <c r="B165" s="15" t="s">
        <v>106</v>
      </c>
      <c r="C165" s="49">
        <v>2000</v>
      </c>
      <c r="D165" s="15" t="s">
        <v>638</v>
      </c>
      <c r="E165" s="15" t="s">
        <v>161</v>
      </c>
      <c r="F165" s="52" t="s">
        <v>149</v>
      </c>
      <c r="G165" s="15" t="s">
        <v>135</v>
      </c>
      <c r="H165" s="15" t="s">
        <v>143</v>
      </c>
      <c r="I165" s="49">
        <v>52991</v>
      </c>
      <c r="J165" s="6" t="s">
        <v>2424</v>
      </c>
      <c r="K165" s="7">
        <v>8.4</v>
      </c>
      <c r="L165" s="8">
        <v>347976</v>
      </c>
      <c r="M165" s="8">
        <v>142956</v>
      </c>
      <c r="N165" s="8">
        <v>73224</v>
      </c>
      <c r="O165" s="8"/>
      <c r="P165" s="8"/>
      <c r="Q165" s="8"/>
      <c r="R165" s="8"/>
      <c r="S165" s="8"/>
      <c r="T165" s="8"/>
      <c r="U165" s="8">
        <v>126000</v>
      </c>
      <c r="V165" s="8"/>
      <c r="W165" s="8"/>
      <c r="X165" s="94">
        <v>690156</v>
      </c>
      <c r="Y165" s="71"/>
      <c r="Z165" s="9" t="s">
        <v>2425</v>
      </c>
      <c r="AA165" s="6" t="s">
        <v>2426</v>
      </c>
      <c r="AB165" s="6" t="s">
        <v>2274</v>
      </c>
      <c r="AC165" s="78">
        <v>0</v>
      </c>
      <c r="AD165" s="84">
        <f>X165*AC165</f>
        <v>0</v>
      </c>
    </row>
    <row r="166" spans="1:32" s="1" customFormat="1" ht="12" hidden="1" customHeight="1" x14ac:dyDescent="0.25">
      <c r="A166" s="50">
        <v>100000</v>
      </c>
      <c r="B166" s="10" t="s">
        <v>0</v>
      </c>
      <c r="C166" s="50">
        <v>1211</v>
      </c>
      <c r="D166" s="10" t="s">
        <v>402</v>
      </c>
      <c r="E166" s="10" t="s">
        <v>133</v>
      </c>
      <c r="F166" s="53" t="s">
        <v>143</v>
      </c>
      <c r="G166" s="10" t="s">
        <v>144</v>
      </c>
      <c r="H166" s="10" t="s">
        <v>143</v>
      </c>
      <c r="I166" s="50">
        <v>52992</v>
      </c>
      <c r="J166" s="10" t="s">
        <v>403</v>
      </c>
      <c r="K166" s="11">
        <v>5.48</v>
      </c>
      <c r="L166" s="12">
        <v>376159</v>
      </c>
      <c r="M166" s="12">
        <v>7267</v>
      </c>
      <c r="N166" s="12">
        <v>21583</v>
      </c>
      <c r="O166" s="12"/>
      <c r="P166" s="12"/>
      <c r="Q166" s="12"/>
      <c r="R166" s="12"/>
      <c r="S166" s="12"/>
      <c r="T166" s="12"/>
      <c r="U166" s="12"/>
      <c r="V166" s="12"/>
      <c r="W166" s="12"/>
      <c r="X166" s="96">
        <v>405009</v>
      </c>
      <c r="Y166" s="74"/>
      <c r="Z166" s="14" t="s">
        <v>404</v>
      </c>
      <c r="AA166" s="10" t="s">
        <v>147</v>
      </c>
      <c r="AB166" s="53" t="s">
        <v>322</v>
      </c>
      <c r="AC166" s="78">
        <v>0</v>
      </c>
      <c r="AD166" s="84">
        <f t="shared" ref="AD166:AD171" si="6">(X166+Y166)*AC166</f>
        <v>0</v>
      </c>
      <c r="AE166" s="63"/>
      <c r="AF166" s="63"/>
    </row>
    <row r="167" spans="1:32" s="1" customFormat="1" ht="12" hidden="1" customHeight="1" x14ac:dyDescent="0.25">
      <c r="A167" s="49">
        <v>100000</v>
      </c>
      <c r="B167" s="15" t="s">
        <v>0</v>
      </c>
      <c r="C167" s="49">
        <v>1611</v>
      </c>
      <c r="D167" s="15" t="s">
        <v>178</v>
      </c>
      <c r="E167" s="15" t="s">
        <v>161</v>
      </c>
      <c r="F167" s="52" t="s">
        <v>143</v>
      </c>
      <c r="G167" s="15" t="s">
        <v>405</v>
      </c>
      <c r="H167" s="15" t="s">
        <v>143</v>
      </c>
      <c r="I167" s="49">
        <v>52993</v>
      </c>
      <c r="J167" s="15" t="s">
        <v>406</v>
      </c>
      <c r="K167" s="16">
        <v>0.5</v>
      </c>
      <c r="L167" s="17">
        <v>8759</v>
      </c>
      <c r="M167" s="17">
        <v>151</v>
      </c>
      <c r="N167" s="17">
        <v>455</v>
      </c>
      <c r="O167" s="17"/>
      <c r="P167" s="17"/>
      <c r="Q167" s="17"/>
      <c r="R167" s="17"/>
      <c r="S167" s="17"/>
      <c r="T167" s="17"/>
      <c r="U167" s="17"/>
      <c r="V167" s="17"/>
      <c r="W167" s="17"/>
      <c r="X167" s="84">
        <v>9365</v>
      </c>
      <c r="Y167" s="47"/>
      <c r="Z167" s="15" t="s">
        <v>407</v>
      </c>
      <c r="AA167" s="15" t="s">
        <v>147</v>
      </c>
      <c r="AB167" s="52" t="s">
        <v>322</v>
      </c>
      <c r="AC167" s="78">
        <v>0</v>
      </c>
      <c r="AD167" s="84">
        <f t="shared" si="6"/>
        <v>0</v>
      </c>
      <c r="AE167" s="63"/>
      <c r="AF167" s="63"/>
    </row>
    <row r="168" spans="1:32" s="1" customFormat="1" ht="12" hidden="1" customHeight="1" x14ac:dyDescent="0.25">
      <c r="A168" s="50">
        <v>200226</v>
      </c>
      <c r="B168" s="10" t="s">
        <v>78</v>
      </c>
      <c r="C168" s="50">
        <v>1611</v>
      </c>
      <c r="D168" s="10" t="s">
        <v>178</v>
      </c>
      <c r="E168" s="10" t="s">
        <v>143</v>
      </c>
      <c r="F168" s="53" t="s">
        <v>143</v>
      </c>
      <c r="G168" s="10" t="s">
        <v>405</v>
      </c>
      <c r="H168" s="10" t="s">
        <v>143</v>
      </c>
      <c r="I168" s="50">
        <v>52994</v>
      </c>
      <c r="J168" s="10" t="s">
        <v>1927</v>
      </c>
      <c r="K168" s="11">
        <v>0.5</v>
      </c>
      <c r="L168" s="12">
        <v>8759</v>
      </c>
      <c r="M168" s="12">
        <v>151</v>
      </c>
      <c r="N168" s="12">
        <v>455</v>
      </c>
      <c r="O168" s="12"/>
      <c r="P168" s="12"/>
      <c r="Q168" s="12"/>
      <c r="R168" s="12"/>
      <c r="S168" s="12"/>
      <c r="T168" s="12"/>
      <c r="U168" s="12"/>
      <c r="V168" s="12"/>
      <c r="W168" s="12"/>
      <c r="X168" s="96">
        <v>9365</v>
      </c>
      <c r="Y168" s="74"/>
      <c r="Z168" s="10" t="s">
        <v>1928</v>
      </c>
      <c r="AA168" s="10" t="s">
        <v>147</v>
      </c>
      <c r="AB168" s="53" t="s">
        <v>322</v>
      </c>
      <c r="AC168" s="78">
        <v>0</v>
      </c>
      <c r="AD168" s="84">
        <f t="shared" si="6"/>
        <v>0</v>
      </c>
      <c r="AE168" s="63"/>
      <c r="AF168" s="63"/>
    </row>
    <row r="169" spans="1:32" s="1" customFormat="1" ht="12" hidden="1" customHeight="1" x14ac:dyDescent="0.25">
      <c r="A169" s="49">
        <v>700036</v>
      </c>
      <c r="B169" s="15" t="s">
        <v>108</v>
      </c>
      <c r="C169" s="49">
        <v>1611</v>
      </c>
      <c r="D169" s="15" t="s">
        <v>178</v>
      </c>
      <c r="E169" s="15" t="s">
        <v>143</v>
      </c>
      <c r="F169" s="52" t="s">
        <v>143</v>
      </c>
      <c r="G169" s="15" t="s">
        <v>405</v>
      </c>
      <c r="H169" s="15" t="s">
        <v>143</v>
      </c>
      <c r="I169" s="49">
        <v>52995</v>
      </c>
      <c r="J169" s="15" t="s">
        <v>2533</v>
      </c>
      <c r="K169" s="16">
        <v>5.35</v>
      </c>
      <c r="L169" s="17">
        <v>104317</v>
      </c>
      <c r="M169" s="17">
        <v>1622</v>
      </c>
      <c r="N169" s="17">
        <v>6585</v>
      </c>
      <c r="O169" s="17"/>
      <c r="P169" s="17"/>
      <c r="Q169" s="17"/>
      <c r="R169" s="17"/>
      <c r="S169" s="17"/>
      <c r="T169" s="17"/>
      <c r="U169" s="17"/>
      <c r="V169" s="17"/>
      <c r="W169" s="17"/>
      <c r="X169" s="84">
        <v>112524</v>
      </c>
      <c r="Y169" s="47"/>
      <c r="Z169" s="18" t="s">
        <v>2534</v>
      </c>
      <c r="AA169" s="15" t="s">
        <v>147</v>
      </c>
      <c r="AB169" s="52" t="s">
        <v>322</v>
      </c>
      <c r="AC169" s="78">
        <v>0</v>
      </c>
      <c r="AD169" s="84">
        <f t="shared" si="6"/>
        <v>0</v>
      </c>
      <c r="AE169" s="63"/>
      <c r="AF169" s="63"/>
    </row>
    <row r="170" spans="1:32" s="1" customFormat="1" ht="12" hidden="1" customHeight="1" x14ac:dyDescent="0.25">
      <c r="A170" s="50">
        <v>100000</v>
      </c>
      <c r="B170" s="10" t="s">
        <v>0</v>
      </c>
      <c r="C170" s="50">
        <v>211600</v>
      </c>
      <c r="D170" s="10" t="s">
        <v>408</v>
      </c>
      <c r="E170" s="10" t="s">
        <v>143</v>
      </c>
      <c r="F170" s="53" t="s">
        <v>224</v>
      </c>
      <c r="G170" s="10" t="s">
        <v>144</v>
      </c>
      <c r="H170" s="10" t="s">
        <v>150</v>
      </c>
      <c r="I170" s="50">
        <v>52996</v>
      </c>
      <c r="J170" s="2" t="s">
        <v>409</v>
      </c>
      <c r="K170" s="3">
        <v>0.77</v>
      </c>
      <c r="L170" s="4">
        <v>25225</v>
      </c>
      <c r="M170" s="4">
        <v>360</v>
      </c>
      <c r="N170" s="4">
        <v>1880</v>
      </c>
      <c r="O170" s="4"/>
      <c r="P170" s="4"/>
      <c r="Q170" s="4"/>
      <c r="R170" s="4"/>
      <c r="S170" s="4"/>
      <c r="T170" s="4"/>
      <c r="U170" s="4"/>
      <c r="V170" s="4"/>
      <c r="W170" s="4"/>
      <c r="X170" s="93">
        <v>27465</v>
      </c>
      <c r="Y170" s="70"/>
      <c r="Z170" s="5" t="s">
        <v>410</v>
      </c>
      <c r="AA170" s="2" t="s">
        <v>147</v>
      </c>
      <c r="AB170" s="2" t="s">
        <v>411</v>
      </c>
      <c r="AC170" s="78">
        <v>0</v>
      </c>
      <c r="AD170" s="84">
        <f t="shared" si="6"/>
        <v>0</v>
      </c>
      <c r="AE170" s="63"/>
      <c r="AF170" s="63"/>
    </row>
    <row r="171" spans="1:32" s="1" customFormat="1" ht="12" hidden="1" customHeight="1" x14ac:dyDescent="0.25">
      <c r="A171" s="50">
        <v>200217</v>
      </c>
      <c r="B171" s="10" t="s">
        <v>72</v>
      </c>
      <c r="C171" s="50">
        <v>211600</v>
      </c>
      <c r="D171" s="10" t="s">
        <v>408</v>
      </c>
      <c r="E171" s="10" t="s">
        <v>143</v>
      </c>
      <c r="F171" s="53" t="s">
        <v>149</v>
      </c>
      <c r="G171" s="10" t="s">
        <v>144</v>
      </c>
      <c r="H171" s="10" t="s">
        <v>150</v>
      </c>
      <c r="I171" s="50">
        <v>52997</v>
      </c>
      <c r="J171" s="2" t="s">
        <v>1864</v>
      </c>
      <c r="K171" s="3">
        <v>1.1599999999999999</v>
      </c>
      <c r="L171" s="4">
        <v>58030</v>
      </c>
      <c r="M171" s="4">
        <v>480</v>
      </c>
      <c r="N171" s="4">
        <v>4324</v>
      </c>
      <c r="O171" s="4"/>
      <c r="P171" s="4"/>
      <c r="Q171" s="4"/>
      <c r="R171" s="4"/>
      <c r="S171" s="4"/>
      <c r="T171" s="4"/>
      <c r="U171" s="4"/>
      <c r="V171" s="4"/>
      <c r="W171" s="4"/>
      <c r="X171" s="93">
        <v>62834</v>
      </c>
      <c r="Y171" s="70"/>
      <c r="Z171" s="5" t="s">
        <v>1865</v>
      </c>
      <c r="AA171" s="2" t="s">
        <v>147</v>
      </c>
      <c r="AB171" s="2" t="s">
        <v>1866</v>
      </c>
      <c r="AC171" s="78">
        <v>0</v>
      </c>
      <c r="AD171" s="84">
        <f t="shared" si="6"/>
        <v>0</v>
      </c>
      <c r="AE171" s="63"/>
      <c r="AF171" s="63"/>
    </row>
    <row r="172" spans="1:32" s="1" customFormat="1" ht="12" hidden="1" customHeight="1" x14ac:dyDescent="0.25">
      <c r="A172" s="49">
        <v>700000</v>
      </c>
      <c r="B172" s="15" t="s">
        <v>104</v>
      </c>
      <c r="C172" s="49">
        <v>2000</v>
      </c>
      <c r="D172" s="15" t="s">
        <v>638</v>
      </c>
      <c r="E172" s="15" t="s">
        <v>161</v>
      </c>
      <c r="F172" s="52" t="s">
        <v>149</v>
      </c>
      <c r="G172" s="15" t="s">
        <v>135</v>
      </c>
      <c r="H172" s="15" t="s">
        <v>143</v>
      </c>
      <c r="I172" s="49">
        <v>52998</v>
      </c>
      <c r="J172" s="15" t="s">
        <v>2271</v>
      </c>
      <c r="K172" s="16">
        <v>3.6</v>
      </c>
      <c r="L172" s="17">
        <v>149136</v>
      </c>
      <c r="M172" s="17">
        <v>61260</v>
      </c>
      <c r="N172" s="17">
        <v>31380</v>
      </c>
      <c r="O172" s="17"/>
      <c r="P172" s="17">
        <v>43200</v>
      </c>
      <c r="Q172" s="17"/>
      <c r="R172" s="17"/>
      <c r="S172" s="17"/>
      <c r="T172" s="17"/>
      <c r="U172" s="17">
        <v>54000</v>
      </c>
      <c r="V172" s="17"/>
      <c r="W172" s="17"/>
      <c r="X172" s="92">
        <v>338976</v>
      </c>
      <c r="Y172" s="69"/>
      <c r="Z172" s="18" t="s">
        <v>2272</v>
      </c>
      <c r="AA172" s="15" t="s">
        <v>2273</v>
      </c>
      <c r="AB172" s="6" t="s">
        <v>2274</v>
      </c>
      <c r="AC172" s="78">
        <v>0</v>
      </c>
      <c r="AD172" s="84">
        <f t="shared" ref="AD172:AD180" si="7">X172*AC172</f>
        <v>0</v>
      </c>
    </row>
    <row r="173" spans="1:32" s="1" customFormat="1" ht="12" hidden="1" customHeight="1" x14ac:dyDescent="0.25">
      <c r="A173" s="49">
        <v>100000</v>
      </c>
      <c r="B173" s="15" t="s">
        <v>0</v>
      </c>
      <c r="C173" s="49">
        <v>211600</v>
      </c>
      <c r="D173" s="15" t="s">
        <v>408</v>
      </c>
      <c r="E173" s="15" t="s">
        <v>412</v>
      </c>
      <c r="F173" s="52" t="s">
        <v>224</v>
      </c>
      <c r="G173" s="15" t="s">
        <v>135</v>
      </c>
      <c r="H173" s="15" t="s">
        <v>225</v>
      </c>
      <c r="I173" s="49">
        <v>52999</v>
      </c>
      <c r="J173" s="6" t="s">
        <v>413</v>
      </c>
      <c r="K173" s="7">
        <v>1</v>
      </c>
      <c r="L173" s="8">
        <v>122075</v>
      </c>
      <c r="M173" s="8">
        <v>24771</v>
      </c>
      <c r="N173" s="8">
        <v>10896</v>
      </c>
      <c r="O173" s="8"/>
      <c r="P173" s="8"/>
      <c r="Q173" s="8"/>
      <c r="R173" s="8"/>
      <c r="S173" s="8"/>
      <c r="T173" s="8"/>
      <c r="U173" s="8"/>
      <c r="V173" s="8"/>
      <c r="W173" s="8"/>
      <c r="X173" s="94">
        <v>157742</v>
      </c>
      <c r="Y173" s="71"/>
      <c r="Z173" s="9" t="s">
        <v>414</v>
      </c>
      <c r="AA173" s="6" t="s">
        <v>415</v>
      </c>
      <c r="AB173" s="6" t="s">
        <v>416</v>
      </c>
      <c r="AC173" s="78">
        <v>0</v>
      </c>
      <c r="AD173" s="84">
        <f t="shared" si="7"/>
        <v>0</v>
      </c>
    </row>
    <row r="174" spans="1:32" s="1" customFormat="1" ht="12" hidden="1" customHeight="1" x14ac:dyDescent="0.25">
      <c r="A174" s="50">
        <v>700011</v>
      </c>
      <c r="B174" s="10" t="s">
        <v>106</v>
      </c>
      <c r="C174" s="50">
        <v>2000</v>
      </c>
      <c r="D174" s="10" t="s">
        <v>638</v>
      </c>
      <c r="E174" s="10" t="s">
        <v>142</v>
      </c>
      <c r="F174" s="53" t="s">
        <v>149</v>
      </c>
      <c r="G174" s="10" t="s">
        <v>135</v>
      </c>
      <c r="H174" s="10" t="s">
        <v>143</v>
      </c>
      <c r="I174" s="50">
        <v>53001</v>
      </c>
      <c r="J174" s="10" t="s">
        <v>2427</v>
      </c>
      <c r="K174" s="11"/>
      <c r="L174" s="12"/>
      <c r="M174" s="12"/>
      <c r="N174" s="12"/>
      <c r="O174" s="12"/>
      <c r="P174" s="12">
        <v>1400000</v>
      </c>
      <c r="Q174" s="12"/>
      <c r="R174" s="12"/>
      <c r="S174" s="12"/>
      <c r="T174" s="12"/>
      <c r="U174" s="12"/>
      <c r="V174" s="12"/>
      <c r="W174" s="12"/>
      <c r="X174" s="95">
        <v>1400000</v>
      </c>
      <c r="Y174" s="73"/>
      <c r="Z174" s="10" t="s">
        <v>2428</v>
      </c>
      <c r="AA174" s="10" t="s">
        <v>2429</v>
      </c>
      <c r="AB174" s="2" t="s">
        <v>2430</v>
      </c>
      <c r="AC174" s="78">
        <v>0</v>
      </c>
      <c r="AD174" s="84">
        <f t="shared" si="7"/>
        <v>0</v>
      </c>
    </row>
    <row r="175" spans="1:32" s="1" customFormat="1" ht="12" hidden="1" customHeight="1" x14ac:dyDescent="0.25">
      <c r="A175" s="49">
        <v>700011</v>
      </c>
      <c r="B175" s="15" t="s">
        <v>106</v>
      </c>
      <c r="C175" s="49">
        <v>2000</v>
      </c>
      <c r="D175" s="15" t="s">
        <v>638</v>
      </c>
      <c r="E175" s="15" t="s">
        <v>143</v>
      </c>
      <c r="F175" s="52" t="s">
        <v>143</v>
      </c>
      <c r="G175" s="15" t="s">
        <v>431</v>
      </c>
      <c r="H175" s="15" t="s">
        <v>143</v>
      </c>
      <c r="I175" s="49">
        <v>53002</v>
      </c>
      <c r="J175" s="15" t="s">
        <v>2431</v>
      </c>
      <c r="K175" s="16"/>
      <c r="L175" s="17">
        <v>85629</v>
      </c>
      <c r="M175" s="17"/>
      <c r="N175" s="17"/>
      <c r="O175" s="17"/>
      <c r="P175" s="17"/>
      <c r="Q175" s="17"/>
      <c r="R175" s="17"/>
      <c r="S175" s="17"/>
      <c r="T175" s="17"/>
      <c r="U175" s="17"/>
      <c r="V175" s="17"/>
      <c r="W175" s="17"/>
      <c r="X175" s="92">
        <v>85629</v>
      </c>
      <c r="Y175" s="69"/>
      <c r="Z175" s="15" t="s">
        <v>556</v>
      </c>
      <c r="AA175" s="15" t="s">
        <v>557</v>
      </c>
      <c r="AB175" s="6" t="s">
        <v>556</v>
      </c>
      <c r="AC175" s="78">
        <v>0</v>
      </c>
      <c r="AD175" s="84">
        <f t="shared" si="7"/>
        <v>0</v>
      </c>
    </row>
    <row r="176" spans="1:32" s="1" customFormat="1" ht="12" hidden="1" customHeight="1" x14ac:dyDescent="0.25">
      <c r="A176" s="50">
        <v>700011</v>
      </c>
      <c r="B176" s="10" t="s">
        <v>106</v>
      </c>
      <c r="C176" s="50">
        <v>2000</v>
      </c>
      <c r="D176" s="10" t="s">
        <v>638</v>
      </c>
      <c r="E176" s="10" t="s">
        <v>155</v>
      </c>
      <c r="F176" s="53" t="s">
        <v>149</v>
      </c>
      <c r="G176" s="10" t="s">
        <v>135</v>
      </c>
      <c r="H176" s="10" t="s">
        <v>143</v>
      </c>
      <c r="I176" s="50">
        <v>53003</v>
      </c>
      <c r="J176" s="10" t="s">
        <v>2432</v>
      </c>
      <c r="K176" s="11">
        <v>1</v>
      </c>
      <c r="L176" s="12">
        <v>61063</v>
      </c>
      <c r="M176" s="12">
        <v>19548</v>
      </c>
      <c r="N176" s="12">
        <v>9249</v>
      </c>
      <c r="O176" s="12"/>
      <c r="P176" s="12"/>
      <c r="Q176" s="12"/>
      <c r="R176" s="12"/>
      <c r="S176" s="12"/>
      <c r="T176" s="12"/>
      <c r="U176" s="12"/>
      <c r="V176" s="12"/>
      <c r="W176" s="12"/>
      <c r="X176" s="95">
        <v>89860</v>
      </c>
      <c r="Y176" s="73"/>
      <c r="Z176" s="14" t="s">
        <v>2433</v>
      </c>
      <c r="AA176" s="10" t="s">
        <v>2434</v>
      </c>
      <c r="AB176" s="2" t="s">
        <v>2435</v>
      </c>
      <c r="AC176" s="78">
        <v>0</v>
      </c>
      <c r="AD176" s="84">
        <f t="shared" si="7"/>
        <v>0</v>
      </c>
    </row>
    <row r="177" spans="1:32" s="1" customFormat="1" ht="12" customHeight="1" x14ac:dyDescent="0.25">
      <c r="A177" s="49">
        <v>100000</v>
      </c>
      <c r="B177" s="15" t="s">
        <v>0</v>
      </c>
      <c r="C177" s="49">
        <v>211600</v>
      </c>
      <c r="D177" s="15" t="s">
        <v>408</v>
      </c>
      <c r="E177" s="15" t="s">
        <v>417</v>
      </c>
      <c r="F177" s="52" t="s">
        <v>224</v>
      </c>
      <c r="G177" s="15" t="s">
        <v>135</v>
      </c>
      <c r="H177" s="15" t="s">
        <v>150</v>
      </c>
      <c r="I177" s="49">
        <v>53004</v>
      </c>
      <c r="J177" s="6" t="s">
        <v>418</v>
      </c>
      <c r="K177" s="7">
        <v>3</v>
      </c>
      <c r="L177" s="8">
        <v>191003</v>
      </c>
      <c r="M177" s="8">
        <v>49741</v>
      </c>
      <c r="N177" s="8">
        <v>27957</v>
      </c>
      <c r="O177" s="8"/>
      <c r="P177" s="8"/>
      <c r="Q177" s="8"/>
      <c r="R177" s="8"/>
      <c r="S177" s="8"/>
      <c r="T177" s="8"/>
      <c r="U177" s="8"/>
      <c r="V177" s="8"/>
      <c r="W177" s="8"/>
      <c r="X177" s="94">
        <v>268701</v>
      </c>
      <c r="Y177" s="71">
        <v>257773</v>
      </c>
      <c r="Z177" s="9" t="s">
        <v>419</v>
      </c>
      <c r="AA177" s="6" t="s">
        <v>420</v>
      </c>
      <c r="AB177" s="6" t="s">
        <v>421</v>
      </c>
      <c r="AC177" s="78">
        <v>0.1</v>
      </c>
      <c r="AD177" s="84">
        <f t="shared" si="7"/>
        <v>26870.100000000002</v>
      </c>
      <c r="AE177" s="85" t="s">
        <v>3808</v>
      </c>
      <c r="AF177" s="85" t="s">
        <v>3816</v>
      </c>
    </row>
    <row r="178" spans="1:32" s="1" customFormat="1" ht="12" hidden="1" customHeight="1" x14ac:dyDescent="0.25">
      <c r="A178" s="49">
        <v>700011</v>
      </c>
      <c r="B178" s="15" t="s">
        <v>106</v>
      </c>
      <c r="C178" s="49">
        <v>2000</v>
      </c>
      <c r="D178" s="15" t="s">
        <v>638</v>
      </c>
      <c r="E178" s="15" t="s">
        <v>133</v>
      </c>
      <c r="F178" s="52" t="s">
        <v>149</v>
      </c>
      <c r="G178" s="15" t="s">
        <v>135</v>
      </c>
      <c r="H178" s="15" t="s">
        <v>143</v>
      </c>
      <c r="I178" s="49">
        <v>53005</v>
      </c>
      <c r="J178" s="15" t="s">
        <v>2436</v>
      </c>
      <c r="K178" s="16">
        <v>1</v>
      </c>
      <c r="L178" s="17">
        <v>47392</v>
      </c>
      <c r="M178" s="17">
        <v>15155</v>
      </c>
      <c r="N178" s="17">
        <v>8879</v>
      </c>
      <c r="O178" s="17"/>
      <c r="P178" s="17"/>
      <c r="Q178" s="17"/>
      <c r="R178" s="17"/>
      <c r="S178" s="17"/>
      <c r="T178" s="17"/>
      <c r="U178" s="17"/>
      <c r="V178" s="17"/>
      <c r="W178" s="17"/>
      <c r="X178" s="92">
        <v>71426</v>
      </c>
      <c r="Y178" s="69"/>
      <c r="Z178" s="18" t="s">
        <v>2437</v>
      </c>
      <c r="AA178" s="15" t="s">
        <v>2393</v>
      </c>
      <c r="AB178" s="6" t="s">
        <v>2438</v>
      </c>
      <c r="AC178" s="78">
        <v>0</v>
      </c>
      <c r="AD178" s="84">
        <f t="shared" si="7"/>
        <v>0</v>
      </c>
    </row>
    <row r="179" spans="1:32" s="1" customFormat="1" ht="12" hidden="1" customHeight="1" x14ac:dyDescent="0.25">
      <c r="A179" s="50">
        <v>700011</v>
      </c>
      <c r="B179" s="10" t="s">
        <v>106</v>
      </c>
      <c r="C179" s="50">
        <v>2000</v>
      </c>
      <c r="D179" s="10" t="s">
        <v>638</v>
      </c>
      <c r="E179" s="10" t="s">
        <v>256</v>
      </c>
      <c r="F179" s="53" t="s">
        <v>149</v>
      </c>
      <c r="G179" s="10" t="s">
        <v>135</v>
      </c>
      <c r="H179" s="10" t="s">
        <v>143</v>
      </c>
      <c r="I179" s="50">
        <v>53006</v>
      </c>
      <c r="J179" s="10" t="s">
        <v>2439</v>
      </c>
      <c r="K179" s="11">
        <v>1</v>
      </c>
      <c r="L179" s="12">
        <v>80389</v>
      </c>
      <c r="M179" s="12">
        <v>19127</v>
      </c>
      <c r="N179" s="12">
        <v>9771</v>
      </c>
      <c r="O179" s="12"/>
      <c r="P179" s="12"/>
      <c r="Q179" s="12"/>
      <c r="R179" s="12"/>
      <c r="S179" s="12"/>
      <c r="T179" s="12"/>
      <c r="U179" s="12"/>
      <c r="V179" s="12"/>
      <c r="W179" s="12"/>
      <c r="X179" s="95">
        <v>109287</v>
      </c>
      <c r="Y179" s="73"/>
      <c r="Z179" s="14" t="s">
        <v>2440</v>
      </c>
      <c r="AA179" s="10" t="s">
        <v>2434</v>
      </c>
      <c r="AB179" s="2" t="s">
        <v>2441</v>
      </c>
      <c r="AC179" s="78">
        <v>0</v>
      </c>
      <c r="AD179" s="84">
        <f t="shared" si="7"/>
        <v>0</v>
      </c>
    </row>
    <row r="180" spans="1:32" s="1" customFormat="1" ht="12" hidden="1" customHeight="1" x14ac:dyDescent="0.25">
      <c r="A180" s="50">
        <v>100000</v>
      </c>
      <c r="B180" s="10" t="s">
        <v>0</v>
      </c>
      <c r="C180" s="50">
        <v>1211</v>
      </c>
      <c r="D180" s="10" t="s">
        <v>402</v>
      </c>
      <c r="E180" s="10" t="s">
        <v>155</v>
      </c>
      <c r="F180" s="53" t="s">
        <v>143</v>
      </c>
      <c r="G180" s="10" t="s">
        <v>135</v>
      </c>
      <c r="H180" s="10" t="s">
        <v>244</v>
      </c>
      <c r="I180" s="50">
        <v>53009</v>
      </c>
      <c r="J180" s="2" t="s">
        <v>422</v>
      </c>
      <c r="K180" s="3"/>
      <c r="L180" s="4"/>
      <c r="M180" s="4"/>
      <c r="N180" s="4"/>
      <c r="O180" s="4"/>
      <c r="P180" s="4"/>
      <c r="Q180" s="4">
        <v>471817</v>
      </c>
      <c r="R180" s="4"/>
      <c r="S180" s="4"/>
      <c r="T180" s="4"/>
      <c r="U180" s="4"/>
      <c r="V180" s="4"/>
      <c r="W180" s="4"/>
      <c r="X180" s="93">
        <v>471817</v>
      </c>
      <c r="Y180" s="70"/>
      <c r="Z180" s="5" t="s">
        <v>423</v>
      </c>
      <c r="AA180" s="2" t="s">
        <v>424</v>
      </c>
      <c r="AB180" s="2" t="s">
        <v>425</v>
      </c>
      <c r="AC180" s="78">
        <v>0</v>
      </c>
      <c r="AD180" s="84">
        <f t="shared" si="7"/>
        <v>0</v>
      </c>
    </row>
    <row r="181" spans="1:32" s="1" customFormat="1" ht="12" hidden="1" customHeight="1" x14ac:dyDescent="0.25">
      <c r="A181" s="49">
        <v>100000</v>
      </c>
      <c r="B181" s="15" t="s">
        <v>0</v>
      </c>
      <c r="C181" s="49">
        <v>1313</v>
      </c>
      <c r="D181" s="15" t="s">
        <v>347</v>
      </c>
      <c r="E181" s="15" t="s">
        <v>155</v>
      </c>
      <c r="F181" s="52" t="s">
        <v>348</v>
      </c>
      <c r="G181" s="15" t="s">
        <v>135</v>
      </c>
      <c r="H181" s="15" t="s">
        <v>143</v>
      </c>
      <c r="I181" s="49">
        <v>53010</v>
      </c>
      <c r="J181" s="6" t="s">
        <v>426</v>
      </c>
      <c r="K181" s="7"/>
      <c r="L181" s="8"/>
      <c r="M181" s="8"/>
      <c r="N181" s="8"/>
      <c r="O181" s="8"/>
      <c r="P181" s="8">
        <v>15000</v>
      </c>
      <c r="Q181" s="8"/>
      <c r="R181" s="8"/>
      <c r="S181" s="8"/>
      <c r="T181" s="8"/>
      <c r="U181" s="8"/>
      <c r="V181" s="8"/>
      <c r="W181" s="8"/>
      <c r="X181" s="94">
        <v>15000</v>
      </c>
      <c r="Y181" s="71"/>
      <c r="Z181" s="9" t="s">
        <v>427</v>
      </c>
      <c r="AA181" s="6" t="s">
        <v>428</v>
      </c>
      <c r="AB181" s="6" t="s">
        <v>429</v>
      </c>
      <c r="AC181" s="78">
        <f>VLOOKUP(I181,Sheet1!A:K,8,FALSE)</f>
        <v>0</v>
      </c>
      <c r="AD181" s="84">
        <f>VLOOKUP(I181,Sheet1!A:K,9,FALSE)</f>
        <v>0</v>
      </c>
    </row>
    <row r="182" spans="1:32" s="1" customFormat="1" ht="12" hidden="1" customHeight="1" x14ac:dyDescent="0.25">
      <c r="A182" s="50">
        <v>100000</v>
      </c>
      <c r="B182" s="10" t="s">
        <v>0</v>
      </c>
      <c r="C182" s="50">
        <v>110111</v>
      </c>
      <c r="D182" s="10" t="s">
        <v>430</v>
      </c>
      <c r="E182" s="10" t="s">
        <v>161</v>
      </c>
      <c r="F182" s="53" t="s">
        <v>149</v>
      </c>
      <c r="G182" s="10" t="s">
        <v>431</v>
      </c>
      <c r="H182" s="10" t="s">
        <v>143</v>
      </c>
      <c r="I182" s="50">
        <v>53012</v>
      </c>
      <c r="J182" s="10" t="s">
        <v>432</v>
      </c>
      <c r="K182" s="11"/>
      <c r="L182" s="12"/>
      <c r="M182" s="12"/>
      <c r="N182" s="12"/>
      <c r="O182" s="12"/>
      <c r="P182" s="12">
        <v>117991</v>
      </c>
      <c r="Q182" s="12"/>
      <c r="R182" s="12"/>
      <c r="S182" s="12"/>
      <c r="T182" s="12"/>
      <c r="U182" s="12"/>
      <c r="V182" s="12"/>
      <c r="W182" s="12"/>
      <c r="X182" s="95">
        <v>117991</v>
      </c>
      <c r="Y182" s="73"/>
      <c r="Z182" s="14" t="s">
        <v>433</v>
      </c>
      <c r="AA182" s="10" t="s">
        <v>434</v>
      </c>
      <c r="AB182" s="5" t="s">
        <v>435</v>
      </c>
      <c r="AC182" s="78">
        <v>0</v>
      </c>
      <c r="AD182" s="84">
        <f t="shared" ref="AD182:AD191" si="8">X182*AC182</f>
        <v>0</v>
      </c>
    </row>
    <row r="183" spans="1:32" s="1" customFormat="1" ht="12" hidden="1" customHeight="1" x14ac:dyDescent="0.25">
      <c r="A183" s="49">
        <v>100000</v>
      </c>
      <c r="B183" s="15" t="s">
        <v>0</v>
      </c>
      <c r="C183" s="49">
        <v>110211</v>
      </c>
      <c r="D183" s="15" t="s">
        <v>436</v>
      </c>
      <c r="E183" s="15" t="s">
        <v>161</v>
      </c>
      <c r="F183" s="52" t="s">
        <v>149</v>
      </c>
      <c r="G183" s="15" t="s">
        <v>431</v>
      </c>
      <c r="H183" s="15" t="s">
        <v>143</v>
      </c>
      <c r="I183" s="49">
        <v>53013</v>
      </c>
      <c r="J183" s="15" t="s">
        <v>437</v>
      </c>
      <c r="K183" s="16"/>
      <c r="L183" s="17"/>
      <c r="M183" s="17"/>
      <c r="N183" s="17"/>
      <c r="O183" s="17"/>
      <c r="P183" s="17">
        <v>81653</v>
      </c>
      <c r="Q183" s="17"/>
      <c r="R183" s="17"/>
      <c r="S183" s="17"/>
      <c r="T183" s="17"/>
      <c r="U183" s="17"/>
      <c r="V183" s="17"/>
      <c r="W183" s="17"/>
      <c r="X183" s="92">
        <v>81653</v>
      </c>
      <c r="Y183" s="69"/>
      <c r="Z183" s="18" t="s">
        <v>433</v>
      </c>
      <c r="AA183" s="15" t="s">
        <v>434</v>
      </c>
      <c r="AB183" s="9" t="s">
        <v>435</v>
      </c>
      <c r="AC183" s="78">
        <v>0</v>
      </c>
      <c r="AD183" s="84">
        <f t="shared" si="8"/>
        <v>0</v>
      </c>
    </row>
    <row r="184" spans="1:32" s="1" customFormat="1" ht="12" hidden="1" customHeight="1" x14ac:dyDescent="0.25">
      <c r="A184" s="50">
        <v>100000</v>
      </c>
      <c r="B184" s="10" t="s">
        <v>0</v>
      </c>
      <c r="C184" s="50">
        <v>110411</v>
      </c>
      <c r="D184" s="10" t="s">
        <v>438</v>
      </c>
      <c r="E184" s="10" t="s">
        <v>161</v>
      </c>
      <c r="F184" s="53" t="s">
        <v>149</v>
      </c>
      <c r="G184" s="10" t="s">
        <v>431</v>
      </c>
      <c r="H184" s="10" t="s">
        <v>143</v>
      </c>
      <c r="I184" s="50">
        <v>53015</v>
      </c>
      <c r="J184" s="10" t="s">
        <v>439</v>
      </c>
      <c r="K184" s="11"/>
      <c r="L184" s="12"/>
      <c r="M184" s="12"/>
      <c r="N184" s="12"/>
      <c r="O184" s="12"/>
      <c r="P184" s="12">
        <v>75123</v>
      </c>
      <c r="Q184" s="12"/>
      <c r="R184" s="12"/>
      <c r="S184" s="12"/>
      <c r="T184" s="12"/>
      <c r="U184" s="12"/>
      <c r="V184" s="12"/>
      <c r="W184" s="12"/>
      <c r="X184" s="95">
        <v>75123</v>
      </c>
      <c r="Y184" s="73"/>
      <c r="Z184" s="14" t="s">
        <v>433</v>
      </c>
      <c r="AA184" s="10" t="s">
        <v>434</v>
      </c>
      <c r="AB184" s="5" t="s">
        <v>435</v>
      </c>
      <c r="AC184" s="78">
        <v>0</v>
      </c>
      <c r="AD184" s="84">
        <f t="shared" si="8"/>
        <v>0</v>
      </c>
    </row>
    <row r="185" spans="1:32" s="1" customFormat="1" ht="12" hidden="1" customHeight="1" x14ac:dyDescent="0.25">
      <c r="A185" s="49">
        <v>100000</v>
      </c>
      <c r="B185" s="15" t="s">
        <v>0</v>
      </c>
      <c r="C185" s="49">
        <v>110511</v>
      </c>
      <c r="D185" s="15" t="s">
        <v>440</v>
      </c>
      <c r="E185" s="15" t="s">
        <v>161</v>
      </c>
      <c r="F185" s="52" t="s">
        <v>149</v>
      </c>
      <c r="G185" s="15" t="s">
        <v>431</v>
      </c>
      <c r="H185" s="15" t="s">
        <v>143</v>
      </c>
      <c r="I185" s="49">
        <v>53016</v>
      </c>
      <c r="J185" s="15" t="s">
        <v>441</v>
      </c>
      <c r="K185" s="16"/>
      <c r="L185" s="17"/>
      <c r="M185" s="17"/>
      <c r="N185" s="17"/>
      <c r="O185" s="17"/>
      <c r="P185" s="17">
        <v>141806</v>
      </c>
      <c r="Q185" s="17"/>
      <c r="R185" s="17"/>
      <c r="S185" s="17"/>
      <c r="T185" s="17"/>
      <c r="U185" s="17"/>
      <c r="V185" s="17"/>
      <c r="W185" s="17"/>
      <c r="X185" s="92">
        <v>141806</v>
      </c>
      <c r="Y185" s="69"/>
      <c r="Z185" s="18" t="s">
        <v>433</v>
      </c>
      <c r="AA185" s="15" t="s">
        <v>434</v>
      </c>
      <c r="AB185" s="9" t="s">
        <v>435</v>
      </c>
      <c r="AC185" s="78">
        <v>0</v>
      </c>
      <c r="AD185" s="84">
        <f t="shared" si="8"/>
        <v>0</v>
      </c>
    </row>
    <row r="186" spans="1:32" s="1" customFormat="1" ht="12" hidden="1" customHeight="1" x14ac:dyDescent="0.25">
      <c r="A186" s="50">
        <v>100000</v>
      </c>
      <c r="B186" s="10" t="s">
        <v>0</v>
      </c>
      <c r="C186" s="50">
        <v>110611</v>
      </c>
      <c r="D186" s="10" t="s">
        <v>442</v>
      </c>
      <c r="E186" s="10" t="s">
        <v>161</v>
      </c>
      <c r="F186" s="53" t="s">
        <v>149</v>
      </c>
      <c r="G186" s="10" t="s">
        <v>431</v>
      </c>
      <c r="H186" s="10" t="s">
        <v>143</v>
      </c>
      <c r="I186" s="50">
        <v>53017</v>
      </c>
      <c r="J186" s="10" t="s">
        <v>443</v>
      </c>
      <c r="K186" s="11"/>
      <c r="L186" s="12"/>
      <c r="M186" s="12"/>
      <c r="N186" s="12"/>
      <c r="O186" s="12"/>
      <c r="P186" s="12">
        <v>285338</v>
      </c>
      <c r="Q186" s="12"/>
      <c r="R186" s="12"/>
      <c r="S186" s="12"/>
      <c r="T186" s="12"/>
      <c r="U186" s="12"/>
      <c r="V186" s="12"/>
      <c r="W186" s="12"/>
      <c r="X186" s="95">
        <v>285338</v>
      </c>
      <c r="Y186" s="73"/>
      <c r="Z186" s="14" t="s">
        <v>433</v>
      </c>
      <c r="AA186" s="10" t="s">
        <v>434</v>
      </c>
      <c r="AB186" s="5" t="s">
        <v>435</v>
      </c>
      <c r="AC186" s="78">
        <v>0</v>
      </c>
      <c r="AD186" s="84">
        <f t="shared" si="8"/>
        <v>0</v>
      </c>
    </row>
    <row r="187" spans="1:32" s="1" customFormat="1" ht="12" hidden="1" customHeight="1" x14ac:dyDescent="0.25">
      <c r="A187" s="49">
        <v>100000</v>
      </c>
      <c r="B187" s="15" t="s">
        <v>0</v>
      </c>
      <c r="C187" s="49">
        <v>110711</v>
      </c>
      <c r="D187" s="15" t="s">
        <v>444</v>
      </c>
      <c r="E187" s="15" t="s">
        <v>161</v>
      </c>
      <c r="F187" s="52" t="s">
        <v>149</v>
      </c>
      <c r="G187" s="15" t="s">
        <v>431</v>
      </c>
      <c r="H187" s="15" t="s">
        <v>143</v>
      </c>
      <c r="I187" s="49">
        <v>53018</v>
      </c>
      <c r="J187" s="15" t="s">
        <v>445</v>
      </c>
      <c r="K187" s="16"/>
      <c r="L187" s="17"/>
      <c r="M187" s="17"/>
      <c r="N187" s="17"/>
      <c r="O187" s="17"/>
      <c r="P187" s="17">
        <v>9752</v>
      </c>
      <c r="Q187" s="17"/>
      <c r="R187" s="17"/>
      <c r="S187" s="17"/>
      <c r="T187" s="17"/>
      <c r="U187" s="17"/>
      <c r="V187" s="17"/>
      <c r="W187" s="17"/>
      <c r="X187" s="92">
        <v>9752</v>
      </c>
      <c r="Y187" s="69"/>
      <c r="Z187" s="18" t="s">
        <v>433</v>
      </c>
      <c r="AA187" s="15" t="s">
        <v>434</v>
      </c>
      <c r="AB187" s="9" t="s">
        <v>435</v>
      </c>
      <c r="AC187" s="78">
        <v>0</v>
      </c>
      <c r="AD187" s="84">
        <f t="shared" si="8"/>
        <v>0</v>
      </c>
    </row>
    <row r="188" spans="1:32" s="1" customFormat="1" ht="12" hidden="1" customHeight="1" x14ac:dyDescent="0.25">
      <c r="A188" s="50">
        <v>100000</v>
      </c>
      <c r="B188" s="10" t="s">
        <v>0</v>
      </c>
      <c r="C188" s="50">
        <v>110811</v>
      </c>
      <c r="D188" s="10" t="s">
        <v>446</v>
      </c>
      <c r="E188" s="10" t="s">
        <v>161</v>
      </c>
      <c r="F188" s="53" t="s">
        <v>149</v>
      </c>
      <c r="G188" s="10" t="s">
        <v>431</v>
      </c>
      <c r="H188" s="10" t="s">
        <v>143</v>
      </c>
      <c r="I188" s="50">
        <v>53019</v>
      </c>
      <c r="J188" s="10" t="s">
        <v>447</v>
      </c>
      <c r="K188" s="11"/>
      <c r="L188" s="12"/>
      <c r="M188" s="12"/>
      <c r="N188" s="12"/>
      <c r="O188" s="12"/>
      <c r="P188" s="12">
        <v>316014</v>
      </c>
      <c r="Q188" s="12"/>
      <c r="R188" s="12"/>
      <c r="S188" s="12"/>
      <c r="T188" s="12"/>
      <c r="U188" s="12"/>
      <c r="V188" s="12"/>
      <c r="W188" s="12"/>
      <c r="X188" s="95">
        <v>316014</v>
      </c>
      <c r="Y188" s="73"/>
      <c r="Z188" s="14" t="s">
        <v>433</v>
      </c>
      <c r="AA188" s="10" t="s">
        <v>434</v>
      </c>
      <c r="AB188" s="5" t="s">
        <v>435</v>
      </c>
      <c r="AC188" s="78">
        <v>0</v>
      </c>
      <c r="AD188" s="84">
        <f t="shared" si="8"/>
        <v>0</v>
      </c>
    </row>
    <row r="189" spans="1:32" s="1" customFormat="1" ht="12" hidden="1" customHeight="1" x14ac:dyDescent="0.25">
      <c r="A189" s="49">
        <v>100000</v>
      </c>
      <c r="B189" s="15" t="s">
        <v>0</v>
      </c>
      <c r="C189" s="49">
        <v>110911</v>
      </c>
      <c r="D189" s="15" t="s">
        <v>448</v>
      </c>
      <c r="E189" s="15" t="s">
        <v>161</v>
      </c>
      <c r="F189" s="52" t="s">
        <v>149</v>
      </c>
      <c r="G189" s="15" t="s">
        <v>431</v>
      </c>
      <c r="H189" s="15" t="s">
        <v>143</v>
      </c>
      <c r="I189" s="49">
        <v>53020</v>
      </c>
      <c r="J189" s="15" t="s">
        <v>449</v>
      </c>
      <c r="K189" s="16"/>
      <c r="L189" s="17"/>
      <c r="M189" s="17"/>
      <c r="N189" s="17"/>
      <c r="O189" s="17"/>
      <c r="P189" s="17">
        <v>10105</v>
      </c>
      <c r="Q189" s="17"/>
      <c r="R189" s="17"/>
      <c r="S189" s="17"/>
      <c r="T189" s="17"/>
      <c r="U189" s="17"/>
      <c r="V189" s="17"/>
      <c r="W189" s="17"/>
      <c r="X189" s="92">
        <v>10105</v>
      </c>
      <c r="Y189" s="69"/>
      <c r="Z189" s="18" t="s">
        <v>433</v>
      </c>
      <c r="AA189" s="15" t="s">
        <v>434</v>
      </c>
      <c r="AB189" s="9" t="s">
        <v>435</v>
      </c>
      <c r="AC189" s="78">
        <v>0</v>
      </c>
      <c r="AD189" s="84">
        <f t="shared" si="8"/>
        <v>0</v>
      </c>
    </row>
    <row r="190" spans="1:32" s="1" customFormat="1" ht="12" hidden="1" customHeight="1" x14ac:dyDescent="0.25">
      <c r="A190" s="50">
        <v>100000</v>
      </c>
      <c r="B190" s="10" t="s">
        <v>0</v>
      </c>
      <c r="C190" s="50">
        <v>171414</v>
      </c>
      <c r="D190" s="10" t="s">
        <v>201</v>
      </c>
      <c r="E190" s="10" t="s">
        <v>450</v>
      </c>
      <c r="F190" s="53" t="s">
        <v>143</v>
      </c>
      <c r="G190" s="10" t="s">
        <v>135</v>
      </c>
      <c r="H190" s="10" t="s">
        <v>143</v>
      </c>
      <c r="I190" s="50">
        <v>53023</v>
      </c>
      <c r="J190" s="10" t="s">
        <v>451</v>
      </c>
      <c r="K190" s="11">
        <v>0.32</v>
      </c>
      <c r="L190" s="12">
        <v>11733</v>
      </c>
      <c r="M190" s="12">
        <v>30603</v>
      </c>
      <c r="N190" s="12">
        <v>15520</v>
      </c>
      <c r="O190" s="12"/>
      <c r="P190" s="12"/>
      <c r="Q190" s="12"/>
      <c r="R190" s="12"/>
      <c r="S190" s="12"/>
      <c r="T190" s="12"/>
      <c r="U190" s="12"/>
      <c r="V190" s="12"/>
      <c r="W190" s="12"/>
      <c r="X190" s="95">
        <v>57856</v>
      </c>
      <c r="Y190" s="73"/>
      <c r="Z190" s="10" t="s">
        <v>452</v>
      </c>
      <c r="AA190" s="10" t="s">
        <v>453</v>
      </c>
      <c r="AB190" s="2" t="s">
        <v>454</v>
      </c>
      <c r="AC190" s="78">
        <v>0</v>
      </c>
      <c r="AD190" s="84">
        <f t="shared" si="8"/>
        <v>0</v>
      </c>
    </row>
    <row r="191" spans="1:32" s="1" customFormat="1" ht="12" hidden="1" customHeight="1" x14ac:dyDescent="0.25">
      <c r="A191" s="49">
        <v>100000</v>
      </c>
      <c r="B191" s="15" t="s">
        <v>0</v>
      </c>
      <c r="C191" s="49">
        <v>211600</v>
      </c>
      <c r="D191" s="15" t="s">
        <v>408</v>
      </c>
      <c r="E191" s="15" t="s">
        <v>305</v>
      </c>
      <c r="F191" s="52" t="s">
        <v>149</v>
      </c>
      <c r="G191" s="15" t="s">
        <v>135</v>
      </c>
      <c r="H191" s="15" t="s">
        <v>150</v>
      </c>
      <c r="I191" s="49">
        <v>53024</v>
      </c>
      <c r="J191" s="6" t="s">
        <v>455</v>
      </c>
      <c r="K191" s="7">
        <v>3</v>
      </c>
      <c r="L191" s="8">
        <v>166379</v>
      </c>
      <c r="M191" s="8">
        <v>46882</v>
      </c>
      <c r="N191" s="8">
        <v>27290</v>
      </c>
      <c r="O191" s="8"/>
      <c r="P191" s="8">
        <v>49450</v>
      </c>
      <c r="Q191" s="8">
        <v>12000</v>
      </c>
      <c r="R191" s="8"/>
      <c r="S191" s="8"/>
      <c r="T191" s="8"/>
      <c r="U191" s="8"/>
      <c r="V191" s="8"/>
      <c r="W191" s="8"/>
      <c r="X191" s="94">
        <v>302001</v>
      </c>
      <c r="Y191" s="71">
        <v>75000</v>
      </c>
      <c r="Z191" s="9" t="s">
        <v>456</v>
      </c>
      <c r="AA191" s="6" t="s">
        <v>457</v>
      </c>
      <c r="AB191" s="6" t="s">
        <v>458</v>
      </c>
      <c r="AC191" s="78">
        <v>0</v>
      </c>
      <c r="AD191" s="84">
        <f t="shared" si="8"/>
        <v>0</v>
      </c>
    </row>
    <row r="192" spans="1:32" s="1" customFormat="1" ht="12" hidden="1" customHeight="1" x14ac:dyDescent="0.25">
      <c r="A192" s="50">
        <v>100000</v>
      </c>
      <c r="B192" s="10" t="s">
        <v>0</v>
      </c>
      <c r="C192" s="50">
        <v>1914</v>
      </c>
      <c r="D192" s="10" t="s">
        <v>304</v>
      </c>
      <c r="E192" s="10" t="s">
        <v>273</v>
      </c>
      <c r="F192" s="53" t="s">
        <v>149</v>
      </c>
      <c r="G192" s="10" t="s">
        <v>135</v>
      </c>
      <c r="H192" s="10" t="s">
        <v>249</v>
      </c>
      <c r="I192" s="50">
        <v>53029</v>
      </c>
      <c r="J192" s="2" t="s">
        <v>459</v>
      </c>
      <c r="K192" s="3">
        <v>3</v>
      </c>
      <c r="L192" s="4">
        <v>171351</v>
      </c>
      <c r="M192" s="4">
        <v>48038</v>
      </c>
      <c r="N192" s="4">
        <v>27427</v>
      </c>
      <c r="O192" s="4"/>
      <c r="P192" s="4"/>
      <c r="Q192" s="4">
        <v>10000</v>
      </c>
      <c r="R192" s="4"/>
      <c r="S192" s="4"/>
      <c r="T192" s="4"/>
      <c r="U192" s="4">
        <v>250000</v>
      </c>
      <c r="V192" s="4"/>
      <c r="W192" s="4"/>
      <c r="X192" s="93">
        <v>506816</v>
      </c>
      <c r="Y192" s="70"/>
      <c r="Z192" s="5" t="s">
        <v>460</v>
      </c>
      <c r="AA192" s="2" t="s">
        <v>461</v>
      </c>
      <c r="AB192" s="2" t="s">
        <v>462</v>
      </c>
      <c r="AC192" s="78">
        <f>VLOOKUP(I192,Sheet1!A:K,8,FALSE)</f>
        <v>0</v>
      </c>
      <c r="AD192" s="84">
        <f>VLOOKUP(I192,Sheet1!A:K,9,FALSE)</f>
        <v>0</v>
      </c>
    </row>
    <row r="193" spans="1:32" s="1" customFormat="1" ht="12" hidden="1" customHeight="1" x14ac:dyDescent="0.25">
      <c r="A193" s="49">
        <v>700043</v>
      </c>
      <c r="B193" s="15" t="s">
        <v>110</v>
      </c>
      <c r="C193" s="49">
        <v>171416</v>
      </c>
      <c r="D193" s="15" t="s">
        <v>2678</v>
      </c>
      <c r="E193" s="15" t="s">
        <v>260</v>
      </c>
      <c r="F193" s="52" t="s">
        <v>143</v>
      </c>
      <c r="G193" s="15" t="s">
        <v>135</v>
      </c>
      <c r="H193" s="15" t="s">
        <v>143</v>
      </c>
      <c r="I193" s="49">
        <v>53038</v>
      </c>
      <c r="J193" s="15" t="s">
        <v>2683</v>
      </c>
      <c r="K193" s="16"/>
      <c r="L193" s="17"/>
      <c r="M193" s="17"/>
      <c r="N193" s="17"/>
      <c r="O193" s="17"/>
      <c r="P193" s="17">
        <v>25000</v>
      </c>
      <c r="Q193" s="17"/>
      <c r="R193" s="17"/>
      <c r="S193" s="17"/>
      <c r="T193" s="17"/>
      <c r="U193" s="17"/>
      <c r="V193" s="17"/>
      <c r="W193" s="17"/>
      <c r="X193" s="92">
        <v>25000</v>
      </c>
      <c r="Y193" s="69"/>
      <c r="Z193" s="18" t="s">
        <v>2684</v>
      </c>
      <c r="AA193" s="15" t="s">
        <v>2685</v>
      </c>
      <c r="AB193" s="9" t="s">
        <v>2686</v>
      </c>
      <c r="AC193" s="78">
        <f>VLOOKUP(I193,Sheet1!A:K,8,FALSE)</f>
        <v>0</v>
      </c>
      <c r="AD193" s="84">
        <f>VLOOKUP(I193,Sheet1!A:K,9,FALSE)</f>
        <v>0</v>
      </c>
    </row>
    <row r="194" spans="1:32" s="1" customFormat="1" ht="12" hidden="1" customHeight="1" x14ac:dyDescent="0.25">
      <c r="A194" s="50">
        <v>700043</v>
      </c>
      <c r="B194" s="10" t="s">
        <v>110</v>
      </c>
      <c r="C194" s="50">
        <v>171416</v>
      </c>
      <c r="D194" s="10" t="s">
        <v>2678</v>
      </c>
      <c r="E194" s="10" t="s">
        <v>133</v>
      </c>
      <c r="F194" s="53" t="s">
        <v>143</v>
      </c>
      <c r="G194" s="10" t="s">
        <v>135</v>
      </c>
      <c r="H194" s="10" t="s">
        <v>143</v>
      </c>
      <c r="I194" s="50">
        <v>53039</v>
      </c>
      <c r="J194" s="2" t="s">
        <v>2687</v>
      </c>
      <c r="K194" s="3"/>
      <c r="L194" s="4"/>
      <c r="M194" s="4"/>
      <c r="N194" s="4"/>
      <c r="O194" s="4">
        <v>207500</v>
      </c>
      <c r="P194" s="4">
        <v>10000</v>
      </c>
      <c r="Q194" s="4"/>
      <c r="R194" s="4"/>
      <c r="S194" s="4"/>
      <c r="T194" s="4"/>
      <c r="U194" s="4"/>
      <c r="V194" s="4"/>
      <c r="W194" s="4"/>
      <c r="X194" s="93">
        <v>217500</v>
      </c>
      <c r="Y194" s="70"/>
      <c r="Z194" s="5" t="s">
        <v>2688</v>
      </c>
      <c r="AA194" s="2" t="s">
        <v>2689</v>
      </c>
      <c r="AB194" s="5" t="s">
        <v>2690</v>
      </c>
      <c r="AC194" s="78">
        <f>VLOOKUP(I194,Sheet1!A:K,8,FALSE)</f>
        <v>0</v>
      </c>
      <c r="AD194" s="84">
        <f>VLOOKUP(I194,Sheet1!A:K,9,FALSE)</f>
        <v>0</v>
      </c>
    </row>
    <row r="195" spans="1:32" s="1" customFormat="1" ht="12" hidden="1" customHeight="1" x14ac:dyDescent="0.25">
      <c r="A195" s="49">
        <v>700043</v>
      </c>
      <c r="B195" s="15" t="s">
        <v>110</v>
      </c>
      <c r="C195" s="49">
        <v>171416</v>
      </c>
      <c r="D195" s="15" t="s">
        <v>2678</v>
      </c>
      <c r="E195" s="15" t="s">
        <v>142</v>
      </c>
      <c r="F195" s="52" t="s">
        <v>143</v>
      </c>
      <c r="G195" s="15" t="s">
        <v>135</v>
      </c>
      <c r="H195" s="15" t="s">
        <v>244</v>
      </c>
      <c r="I195" s="49">
        <v>53040</v>
      </c>
      <c r="J195" s="15" t="s">
        <v>2691</v>
      </c>
      <c r="K195" s="16"/>
      <c r="L195" s="17"/>
      <c r="M195" s="17"/>
      <c r="N195" s="17"/>
      <c r="O195" s="17"/>
      <c r="P195" s="17"/>
      <c r="Q195" s="17">
        <v>16800</v>
      </c>
      <c r="R195" s="17"/>
      <c r="S195" s="17"/>
      <c r="T195" s="17"/>
      <c r="U195" s="17"/>
      <c r="V195" s="17"/>
      <c r="W195" s="17"/>
      <c r="X195" s="92">
        <v>16800</v>
      </c>
      <c r="Y195" s="69"/>
      <c r="Z195" s="15" t="s">
        <v>2692</v>
      </c>
      <c r="AA195" s="15" t="s">
        <v>395</v>
      </c>
      <c r="AB195" s="6" t="s">
        <v>2693</v>
      </c>
      <c r="AC195" s="78">
        <f>VLOOKUP(I195,Sheet1!A:K,8,FALSE)</f>
        <v>0</v>
      </c>
      <c r="AD195" s="84">
        <f>VLOOKUP(I195,Sheet1!A:K,9,FALSE)</f>
        <v>0</v>
      </c>
    </row>
    <row r="196" spans="1:32" s="1" customFormat="1" ht="12" hidden="1" customHeight="1" x14ac:dyDescent="0.25">
      <c r="A196" s="50">
        <v>100000</v>
      </c>
      <c r="B196" s="10" t="s">
        <v>0</v>
      </c>
      <c r="C196" s="50">
        <v>171414</v>
      </c>
      <c r="D196" s="10" t="s">
        <v>201</v>
      </c>
      <c r="E196" s="10" t="s">
        <v>468</v>
      </c>
      <c r="F196" s="53" t="s">
        <v>143</v>
      </c>
      <c r="G196" s="10" t="s">
        <v>135</v>
      </c>
      <c r="H196" s="10" t="s">
        <v>143</v>
      </c>
      <c r="I196" s="50">
        <v>53041</v>
      </c>
      <c r="J196" s="10" t="s">
        <v>469</v>
      </c>
      <c r="K196" s="11">
        <v>4</v>
      </c>
      <c r="L196" s="12">
        <v>190359</v>
      </c>
      <c r="M196" s="12">
        <v>63075</v>
      </c>
      <c r="N196" s="12">
        <v>35541</v>
      </c>
      <c r="O196" s="12">
        <v>25200</v>
      </c>
      <c r="P196" s="12">
        <v>165000</v>
      </c>
      <c r="Q196" s="12"/>
      <c r="R196" s="12">
        <v>2800</v>
      </c>
      <c r="S196" s="12"/>
      <c r="T196" s="12"/>
      <c r="U196" s="12"/>
      <c r="V196" s="12"/>
      <c r="W196" s="12"/>
      <c r="X196" s="95">
        <v>481975</v>
      </c>
      <c r="Y196" s="73"/>
      <c r="Z196" s="10" t="s">
        <v>470</v>
      </c>
      <c r="AA196" s="10" t="s">
        <v>471</v>
      </c>
      <c r="AB196" s="2" t="s">
        <v>472</v>
      </c>
      <c r="AC196" s="78">
        <v>0</v>
      </c>
      <c r="AD196" s="84">
        <f>X196*AC196</f>
        <v>0</v>
      </c>
    </row>
    <row r="197" spans="1:32" s="1" customFormat="1" ht="12" hidden="1" customHeight="1" x14ac:dyDescent="0.25">
      <c r="A197" s="49">
        <v>200217</v>
      </c>
      <c r="B197" s="15" t="s">
        <v>72</v>
      </c>
      <c r="C197" s="49">
        <v>211600</v>
      </c>
      <c r="D197" s="15" t="s">
        <v>408</v>
      </c>
      <c r="E197" s="15" t="s">
        <v>161</v>
      </c>
      <c r="F197" s="52" t="s">
        <v>149</v>
      </c>
      <c r="G197" s="15" t="s">
        <v>135</v>
      </c>
      <c r="H197" s="15" t="s">
        <v>244</v>
      </c>
      <c r="I197" s="49">
        <v>53042</v>
      </c>
      <c r="J197" s="6" t="s">
        <v>1867</v>
      </c>
      <c r="K197" s="7"/>
      <c r="L197" s="8"/>
      <c r="M197" s="8"/>
      <c r="N197" s="8"/>
      <c r="O197" s="8"/>
      <c r="P197" s="8"/>
      <c r="Q197" s="8">
        <v>32150</v>
      </c>
      <c r="R197" s="8"/>
      <c r="S197" s="8"/>
      <c r="T197" s="8"/>
      <c r="U197" s="8"/>
      <c r="V197" s="8"/>
      <c r="W197" s="8"/>
      <c r="X197" s="94">
        <v>32150</v>
      </c>
      <c r="Y197" s="71"/>
      <c r="Z197" s="9" t="s">
        <v>1868</v>
      </c>
      <c r="AA197" s="6" t="s">
        <v>1869</v>
      </c>
      <c r="AB197" s="6" t="s">
        <v>1870</v>
      </c>
      <c r="AC197" s="78">
        <v>0</v>
      </c>
      <c r="AD197" s="84">
        <f>X197*AC197</f>
        <v>0</v>
      </c>
    </row>
    <row r="198" spans="1:32" s="1" customFormat="1" ht="12" hidden="1" customHeight="1" x14ac:dyDescent="0.25">
      <c r="A198" s="49">
        <v>100000</v>
      </c>
      <c r="B198" s="15" t="s">
        <v>0</v>
      </c>
      <c r="C198" s="49">
        <v>1914</v>
      </c>
      <c r="D198" s="15" t="s">
        <v>304</v>
      </c>
      <c r="E198" s="15" t="s">
        <v>142</v>
      </c>
      <c r="F198" s="52" t="s">
        <v>149</v>
      </c>
      <c r="G198" s="15" t="s">
        <v>372</v>
      </c>
      <c r="H198" s="15" t="s">
        <v>143</v>
      </c>
      <c r="I198" s="49">
        <v>53043</v>
      </c>
      <c r="J198" s="15" t="s">
        <v>473</v>
      </c>
      <c r="K198" s="16"/>
      <c r="L198" s="17"/>
      <c r="M198" s="17"/>
      <c r="N198" s="17"/>
      <c r="O198" s="17"/>
      <c r="P198" s="17">
        <v>1445645</v>
      </c>
      <c r="Q198" s="17"/>
      <c r="R198" s="17"/>
      <c r="S198" s="17"/>
      <c r="T198" s="17"/>
      <c r="U198" s="17"/>
      <c r="V198" s="17"/>
      <c r="W198" s="17"/>
      <c r="X198" s="92">
        <v>1445645</v>
      </c>
      <c r="Y198" s="69"/>
      <c r="Z198" s="18" t="s">
        <v>474</v>
      </c>
      <c r="AA198" s="15" t="s">
        <v>475</v>
      </c>
      <c r="AB198" s="6" t="s">
        <v>476</v>
      </c>
      <c r="AC198" s="78">
        <f>VLOOKUP(I198,Sheet1!A:K,8,FALSE)</f>
        <v>0</v>
      </c>
      <c r="AD198" s="84">
        <f>VLOOKUP(I198,Sheet1!A:K,9,FALSE)</f>
        <v>0</v>
      </c>
    </row>
    <row r="199" spans="1:32" s="1" customFormat="1" ht="12" hidden="1" customHeight="1" x14ac:dyDescent="0.25">
      <c r="A199" s="50">
        <v>100000</v>
      </c>
      <c r="B199" s="10" t="s">
        <v>0</v>
      </c>
      <c r="C199" s="50">
        <v>1914</v>
      </c>
      <c r="D199" s="10" t="s">
        <v>304</v>
      </c>
      <c r="E199" s="10" t="s">
        <v>256</v>
      </c>
      <c r="F199" s="53" t="s">
        <v>149</v>
      </c>
      <c r="G199" s="10" t="s">
        <v>135</v>
      </c>
      <c r="H199" s="10" t="s">
        <v>143</v>
      </c>
      <c r="I199" s="50">
        <v>53046</v>
      </c>
      <c r="J199" s="2" t="s">
        <v>477</v>
      </c>
      <c r="K199" s="3"/>
      <c r="L199" s="4"/>
      <c r="M199" s="4"/>
      <c r="N199" s="4"/>
      <c r="O199" s="4"/>
      <c r="P199" s="4">
        <v>137795</v>
      </c>
      <c r="Q199" s="4"/>
      <c r="R199" s="4"/>
      <c r="S199" s="4"/>
      <c r="T199" s="4"/>
      <c r="U199" s="4"/>
      <c r="V199" s="4"/>
      <c r="W199" s="4"/>
      <c r="X199" s="93">
        <v>137795</v>
      </c>
      <c r="Y199" s="70"/>
      <c r="Z199" s="5" t="s">
        <v>478</v>
      </c>
      <c r="AA199" s="2" t="s">
        <v>479</v>
      </c>
      <c r="AB199" s="5" t="s">
        <v>480</v>
      </c>
      <c r="AC199" s="78">
        <f>VLOOKUP(I199,Sheet1!A:K,8,FALSE)</f>
        <v>0</v>
      </c>
      <c r="AD199" s="84">
        <f>VLOOKUP(I199,Sheet1!A:K,9,FALSE)</f>
        <v>0</v>
      </c>
    </row>
    <row r="200" spans="1:32" s="1" customFormat="1" ht="12" hidden="1" customHeight="1" x14ac:dyDescent="0.25">
      <c r="A200" s="49">
        <v>100000</v>
      </c>
      <c r="B200" s="15" t="s">
        <v>0</v>
      </c>
      <c r="C200" s="49">
        <v>1914</v>
      </c>
      <c r="D200" s="15" t="s">
        <v>304</v>
      </c>
      <c r="E200" s="15" t="s">
        <v>133</v>
      </c>
      <c r="F200" s="52" t="s">
        <v>149</v>
      </c>
      <c r="G200" s="15" t="s">
        <v>135</v>
      </c>
      <c r="H200" s="15" t="s">
        <v>143</v>
      </c>
      <c r="I200" s="49">
        <v>53047</v>
      </c>
      <c r="J200" s="6" t="s">
        <v>481</v>
      </c>
      <c r="K200" s="7"/>
      <c r="L200" s="8"/>
      <c r="M200" s="8"/>
      <c r="N200" s="8"/>
      <c r="O200" s="8"/>
      <c r="P200" s="8"/>
      <c r="Q200" s="8">
        <v>250000</v>
      </c>
      <c r="R200" s="8"/>
      <c r="S200" s="8"/>
      <c r="T200" s="8"/>
      <c r="U200" s="8"/>
      <c r="V200" s="8"/>
      <c r="W200" s="8"/>
      <c r="X200" s="94">
        <v>250000</v>
      </c>
      <c r="Y200" s="71"/>
      <c r="Z200" s="9" t="s">
        <v>482</v>
      </c>
      <c r="AA200" s="6" t="s">
        <v>483</v>
      </c>
      <c r="AB200" s="9" t="s">
        <v>484</v>
      </c>
      <c r="AC200" s="78">
        <f>VLOOKUP(I200,Sheet1!A:K,8,FALSE)</f>
        <v>0</v>
      </c>
      <c r="AD200" s="84">
        <f>VLOOKUP(I200,Sheet1!A:K,9,FALSE)</f>
        <v>0</v>
      </c>
    </row>
    <row r="201" spans="1:32" s="1" customFormat="1" ht="12" hidden="1" customHeight="1" x14ac:dyDescent="0.25">
      <c r="A201" s="50">
        <v>100000</v>
      </c>
      <c r="B201" s="10" t="s">
        <v>0</v>
      </c>
      <c r="C201" s="50">
        <v>1914</v>
      </c>
      <c r="D201" s="10" t="s">
        <v>304</v>
      </c>
      <c r="E201" s="10" t="s">
        <v>155</v>
      </c>
      <c r="F201" s="53" t="s">
        <v>149</v>
      </c>
      <c r="G201" s="10" t="s">
        <v>372</v>
      </c>
      <c r="H201" s="10" t="s">
        <v>143</v>
      </c>
      <c r="I201" s="50">
        <v>53048</v>
      </c>
      <c r="J201" s="2" t="s">
        <v>485</v>
      </c>
      <c r="K201" s="3"/>
      <c r="L201" s="4"/>
      <c r="M201" s="4"/>
      <c r="N201" s="4"/>
      <c r="O201" s="4">
        <v>350000</v>
      </c>
      <c r="P201" s="4"/>
      <c r="Q201" s="4"/>
      <c r="R201" s="4"/>
      <c r="S201" s="4"/>
      <c r="T201" s="4"/>
      <c r="U201" s="4"/>
      <c r="V201" s="4"/>
      <c r="W201" s="4"/>
      <c r="X201" s="93">
        <v>350000</v>
      </c>
      <c r="Y201" s="70"/>
      <c r="Z201" s="5" t="s">
        <v>486</v>
      </c>
      <c r="AA201" s="2" t="s">
        <v>487</v>
      </c>
      <c r="AB201" s="2" t="s">
        <v>488</v>
      </c>
      <c r="AC201" s="78">
        <f>VLOOKUP(I201,Sheet1!A:K,8,FALSE)</f>
        <v>0</v>
      </c>
      <c r="AD201" s="84">
        <f>VLOOKUP(I201,Sheet1!A:K,9,FALSE)</f>
        <v>0</v>
      </c>
    </row>
    <row r="202" spans="1:32" s="1" customFormat="1" ht="12" hidden="1" customHeight="1" x14ac:dyDescent="0.25">
      <c r="A202" s="49">
        <v>100000</v>
      </c>
      <c r="B202" s="15" t="s">
        <v>0</v>
      </c>
      <c r="C202" s="49">
        <v>1914</v>
      </c>
      <c r="D202" s="15" t="s">
        <v>304</v>
      </c>
      <c r="E202" s="15" t="s">
        <v>167</v>
      </c>
      <c r="F202" s="52" t="s">
        <v>149</v>
      </c>
      <c r="G202" s="15" t="s">
        <v>372</v>
      </c>
      <c r="H202" s="15" t="s">
        <v>143</v>
      </c>
      <c r="I202" s="49">
        <v>53049</v>
      </c>
      <c r="J202" s="6" t="s">
        <v>489</v>
      </c>
      <c r="K202" s="7"/>
      <c r="L202" s="8"/>
      <c r="M202" s="8"/>
      <c r="N202" s="8"/>
      <c r="O202" s="8">
        <v>400000</v>
      </c>
      <c r="P202" s="8"/>
      <c r="Q202" s="8"/>
      <c r="R202" s="8"/>
      <c r="S202" s="8"/>
      <c r="T202" s="8"/>
      <c r="U202" s="8"/>
      <c r="V202" s="8"/>
      <c r="W202" s="8"/>
      <c r="X202" s="94">
        <v>400000</v>
      </c>
      <c r="Y202" s="71"/>
      <c r="Z202" s="9" t="s">
        <v>490</v>
      </c>
      <c r="AA202" s="6" t="s">
        <v>491</v>
      </c>
      <c r="AB202" s="9" t="s">
        <v>492</v>
      </c>
      <c r="AC202" s="78">
        <f>VLOOKUP(I202,Sheet1!A:K,8,FALSE)</f>
        <v>0</v>
      </c>
      <c r="AD202" s="84">
        <f>VLOOKUP(I202,Sheet1!A:K,9,FALSE)</f>
        <v>0</v>
      </c>
    </row>
    <row r="203" spans="1:32" s="1" customFormat="1" ht="12" hidden="1" customHeight="1" x14ac:dyDescent="0.25">
      <c r="A203" s="50">
        <v>100000</v>
      </c>
      <c r="B203" s="10" t="s">
        <v>0</v>
      </c>
      <c r="C203" s="50">
        <v>1914</v>
      </c>
      <c r="D203" s="10" t="s">
        <v>304</v>
      </c>
      <c r="E203" s="10" t="s">
        <v>278</v>
      </c>
      <c r="F203" s="53" t="s">
        <v>149</v>
      </c>
      <c r="G203" s="10" t="s">
        <v>135</v>
      </c>
      <c r="H203" s="10" t="s">
        <v>249</v>
      </c>
      <c r="I203" s="50">
        <v>53050</v>
      </c>
      <c r="J203" s="2" t="s">
        <v>493</v>
      </c>
      <c r="K203" s="3"/>
      <c r="L203" s="4">
        <v>1019225</v>
      </c>
      <c r="M203" s="4"/>
      <c r="N203" s="4">
        <v>14779</v>
      </c>
      <c r="O203" s="4"/>
      <c r="P203" s="4"/>
      <c r="Q203" s="4"/>
      <c r="R203" s="4"/>
      <c r="S203" s="4"/>
      <c r="T203" s="4"/>
      <c r="U203" s="4"/>
      <c r="V203" s="4"/>
      <c r="W203" s="4"/>
      <c r="X203" s="93">
        <v>1034004</v>
      </c>
      <c r="Y203" s="70"/>
      <c r="Z203" s="5" t="s">
        <v>494</v>
      </c>
      <c r="AA203" s="2" t="s">
        <v>495</v>
      </c>
      <c r="AB203" s="2" t="s">
        <v>496</v>
      </c>
      <c r="AC203" s="78">
        <f>VLOOKUP(I203,Sheet1!A:K,8,FALSE)</f>
        <v>0</v>
      </c>
      <c r="AD203" s="84">
        <f>VLOOKUP(I203,Sheet1!A:K,9,FALSE)</f>
        <v>0</v>
      </c>
    </row>
    <row r="204" spans="1:32" s="1" customFormat="1" ht="12" hidden="1" customHeight="1" x14ac:dyDescent="0.25">
      <c r="A204" s="49">
        <v>700043</v>
      </c>
      <c r="B204" s="15" t="s">
        <v>110</v>
      </c>
      <c r="C204" s="49">
        <v>171416</v>
      </c>
      <c r="D204" s="15" t="s">
        <v>2678</v>
      </c>
      <c r="E204" s="15" t="s">
        <v>155</v>
      </c>
      <c r="F204" s="52" t="s">
        <v>143</v>
      </c>
      <c r="G204" s="15" t="s">
        <v>135</v>
      </c>
      <c r="H204" s="15" t="s">
        <v>143</v>
      </c>
      <c r="I204" s="49">
        <v>53052</v>
      </c>
      <c r="J204" s="15" t="s">
        <v>2694</v>
      </c>
      <c r="K204" s="16">
        <v>1</v>
      </c>
      <c r="L204" s="17">
        <v>45224</v>
      </c>
      <c r="M204" s="17">
        <v>13735</v>
      </c>
      <c r="N204" s="17">
        <v>8821</v>
      </c>
      <c r="O204" s="17"/>
      <c r="P204" s="17"/>
      <c r="Q204" s="17"/>
      <c r="R204" s="17"/>
      <c r="S204" s="17"/>
      <c r="T204" s="17"/>
      <c r="U204" s="17"/>
      <c r="V204" s="17"/>
      <c r="W204" s="17"/>
      <c r="X204" s="92">
        <v>67780</v>
      </c>
      <c r="Y204" s="69"/>
      <c r="Z204" s="15" t="s">
        <v>2695</v>
      </c>
      <c r="AA204" s="15" t="s">
        <v>2696</v>
      </c>
      <c r="AB204" s="6" t="s">
        <v>2697</v>
      </c>
      <c r="AC204" s="78">
        <f>VLOOKUP(I204,Sheet1!A:K,8,FALSE)</f>
        <v>0</v>
      </c>
      <c r="AD204" s="84">
        <f>VLOOKUP(I204,Sheet1!A:K,9,FALSE)</f>
        <v>0</v>
      </c>
    </row>
    <row r="205" spans="1:32" s="1" customFormat="1" ht="12" hidden="1" customHeight="1" x14ac:dyDescent="0.25">
      <c r="A205" s="50">
        <v>700043</v>
      </c>
      <c r="B205" s="10" t="s">
        <v>110</v>
      </c>
      <c r="C205" s="50">
        <v>171416</v>
      </c>
      <c r="D205" s="10" t="s">
        <v>2678</v>
      </c>
      <c r="E205" s="10" t="s">
        <v>161</v>
      </c>
      <c r="F205" s="53" t="s">
        <v>143</v>
      </c>
      <c r="G205" s="10" t="s">
        <v>144</v>
      </c>
      <c r="H205" s="10" t="s">
        <v>143</v>
      </c>
      <c r="I205" s="50">
        <v>53053</v>
      </c>
      <c r="J205" s="10" t="s">
        <v>2698</v>
      </c>
      <c r="K205" s="3">
        <v>7.17</v>
      </c>
      <c r="L205" s="4">
        <v>297966</v>
      </c>
      <c r="M205" s="4">
        <v>5173</v>
      </c>
      <c r="N205" s="4">
        <v>22199</v>
      </c>
      <c r="O205" s="4"/>
      <c r="P205" s="4"/>
      <c r="Q205" s="4"/>
      <c r="R205" s="4"/>
      <c r="S205" s="4"/>
      <c r="T205" s="4"/>
      <c r="U205" s="4"/>
      <c r="V205" s="4"/>
      <c r="W205" s="4"/>
      <c r="X205" s="96">
        <v>325338</v>
      </c>
      <c r="Y205" s="74"/>
      <c r="Z205" s="14" t="s">
        <v>2699</v>
      </c>
      <c r="AA205" s="10" t="s">
        <v>2696</v>
      </c>
      <c r="AB205" s="53" t="s">
        <v>2700</v>
      </c>
      <c r="AC205" s="78">
        <v>0</v>
      </c>
      <c r="AD205" s="84">
        <f>(X205+Y205)*AC205</f>
        <v>0</v>
      </c>
      <c r="AE205" s="63"/>
      <c r="AF205" s="63"/>
    </row>
    <row r="206" spans="1:32" s="1" customFormat="1" ht="12" hidden="1" customHeight="1" x14ac:dyDescent="0.25">
      <c r="A206" s="49">
        <v>200208</v>
      </c>
      <c r="B206" s="15" t="s">
        <v>70</v>
      </c>
      <c r="C206" s="49">
        <v>1616</v>
      </c>
      <c r="D206" s="15" t="s">
        <v>1847</v>
      </c>
      <c r="E206" s="15" t="s">
        <v>161</v>
      </c>
      <c r="F206" s="52" t="s">
        <v>149</v>
      </c>
      <c r="G206" s="15" t="s">
        <v>431</v>
      </c>
      <c r="H206" s="15" t="s">
        <v>143</v>
      </c>
      <c r="I206" s="49">
        <v>53054</v>
      </c>
      <c r="J206" s="6" t="s">
        <v>1852</v>
      </c>
      <c r="K206" s="7"/>
      <c r="L206" s="8"/>
      <c r="M206" s="8"/>
      <c r="N206" s="8"/>
      <c r="O206" s="8"/>
      <c r="P206" s="8">
        <v>4718</v>
      </c>
      <c r="Q206" s="8"/>
      <c r="R206" s="8"/>
      <c r="S206" s="8"/>
      <c r="T206" s="8"/>
      <c r="U206" s="8"/>
      <c r="V206" s="8"/>
      <c r="W206" s="8"/>
      <c r="X206" s="94">
        <v>4718</v>
      </c>
      <c r="Y206" s="71"/>
      <c r="Z206" s="9" t="s">
        <v>1853</v>
      </c>
      <c r="AA206" s="6" t="s">
        <v>1854</v>
      </c>
      <c r="AB206" s="9" t="s">
        <v>1855</v>
      </c>
      <c r="AC206" s="78">
        <f>VLOOKUP(I206,Sheet1!A:K,8,FALSE)</f>
        <v>0</v>
      </c>
      <c r="AD206" s="84">
        <f>VLOOKUP(I206,Sheet1!A:K,9,FALSE)</f>
        <v>0</v>
      </c>
    </row>
    <row r="207" spans="1:32" s="1" customFormat="1" ht="12" hidden="1" customHeight="1" x14ac:dyDescent="0.25">
      <c r="A207" s="49">
        <v>720048</v>
      </c>
      <c r="B207" s="15" t="s">
        <v>115</v>
      </c>
      <c r="C207" s="49">
        <v>1515</v>
      </c>
      <c r="D207" s="15" t="s">
        <v>2811</v>
      </c>
      <c r="E207" s="15" t="s">
        <v>202</v>
      </c>
      <c r="F207" s="52" t="s">
        <v>143</v>
      </c>
      <c r="G207" s="15" t="s">
        <v>372</v>
      </c>
      <c r="H207" s="15" t="s">
        <v>143</v>
      </c>
      <c r="I207" s="49">
        <v>53055</v>
      </c>
      <c r="J207" s="6" t="s">
        <v>2814</v>
      </c>
      <c r="K207" s="7"/>
      <c r="L207" s="8"/>
      <c r="M207" s="8"/>
      <c r="N207" s="8"/>
      <c r="O207" s="8"/>
      <c r="P207" s="8"/>
      <c r="Q207" s="8">
        <v>3867</v>
      </c>
      <c r="R207" s="8"/>
      <c r="S207" s="8"/>
      <c r="T207" s="8"/>
      <c r="U207" s="8"/>
      <c r="V207" s="8"/>
      <c r="W207" s="8"/>
      <c r="X207" s="94">
        <v>3867</v>
      </c>
      <c r="Y207" s="71"/>
      <c r="Z207" s="9" t="s">
        <v>2815</v>
      </c>
      <c r="AA207" s="6" t="s">
        <v>2816</v>
      </c>
      <c r="AB207" s="6" t="s">
        <v>2817</v>
      </c>
      <c r="AC207" s="78">
        <f>VLOOKUP(I207,Sheet1!A:K,8,FALSE)</f>
        <v>0</v>
      </c>
      <c r="AD207" s="84">
        <f>VLOOKUP(I207,Sheet1!A:K,9,FALSE)</f>
        <v>0</v>
      </c>
    </row>
    <row r="208" spans="1:32" s="1" customFormat="1" ht="12" hidden="1" customHeight="1" x14ac:dyDescent="0.25">
      <c r="A208" s="49">
        <v>700011</v>
      </c>
      <c r="B208" s="15" t="s">
        <v>106</v>
      </c>
      <c r="C208" s="49">
        <v>2000</v>
      </c>
      <c r="D208" s="15" t="s">
        <v>638</v>
      </c>
      <c r="E208" s="15" t="s">
        <v>161</v>
      </c>
      <c r="F208" s="52" t="s">
        <v>143</v>
      </c>
      <c r="G208" s="15" t="s">
        <v>135</v>
      </c>
      <c r="H208" s="15" t="s">
        <v>150</v>
      </c>
      <c r="I208" s="49">
        <v>53056</v>
      </c>
      <c r="J208" s="15" t="s">
        <v>2442</v>
      </c>
      <c r="K208" s="16"/>
      <c r="L208" s="17"/>
      <c r="M208" s="17"/>
      <c r="N208" s="17"/>
      <c r="O208" s="21">
        <v>-122735</v>
      </c>
      <c r="P208" s="17"/>
      <c r="Q208" s="17"/>
      <c r="R208" s="17"/>
      <c r="S208" s="17"/>
      <c r="T208" s="17"/>
      <c r="U208" s="17"/>
      <c r="V208" s="17"/>
      <c r="W208" s="17"/>
      <c r="X208" s="92">
        <v>-122735</v>
      </c>
      <c r="Y208" s="69"/>
      <c r="Z208" s="18" t="s">
        <v>2443</v>
      </c>
      <c r="AA208" s="15" t="s">
        <v>2226</v>
      </c>
      <c r="AB208" s="6" t="s">
        <v>2444</v>
      </c>
      <c r="AC208" s="78">
        <v>0</v>
      </c>
      <c r="AD208" s="84">
        <f>X208*AC208</f>
        <v>0</v>
      </c>
    </row>
    <row r="209" spans="1:32" s="1" customFormat="1" ht="12" hidden="1" customHeight="1" x14ac:dyDescent="0.25">
      <c r="A209" s="49">
        <v>100000</v>
      </c>
      <c r="B209" s="15" t="s">
        <v>0</v>
      </c>
      <c r="C209" s="49">
        <v>1914</v>
      </c>
      <c r="D209" s="15" t="s">
        <v>304</v>
      </c>
      <c r="E209" s="15" t="s">
        <v>208</v>
      </c>
      <c r="F209" s="52" t="s">
        <v>149</v>
      </c>
      <c r="G209" s="15" t="s">
        <v>372</v>
      </c>
      <c r="H209" s="15" t="s">
        <v>143</v>
      </c>
      <c r="I209" s="49">
        <v>53059</v>
      </c>
      <c r="J209" s="6" t="s">
        <v>497</v>
      </c>
      <c r="K209" s="7"/>
      <c r="L209" s="8"/>
      <c r="M209" s="8"/>
      <c r="N209" s="8"/>
      <c r="O209" s="8"/>
      <c r="P209" s="8">
        <v>250000</v>
      </c>
      <c r="Q209" s="8"/>
      <c r="R209" s="8"/>
      <c r="S209" s="8"/>
      <c r="T209" s="8"/>
      <c r="U209" s="8"/>
      <c r="V209" s="8"/>
      <c r="W209" s="8"/>
      <c r="X209" s="94">
        <v>250000</v>
      </c>
      <c r="Y209" s="71"/>
      <c r="Z209" s="9" t="s">
        <v>498</v>
      </c>
      <c r="AA209" s="6" t="s">
        <v>499</v>
      </c>
      <c r="AB209" s="9" t="s">
        <v>500</v>
      </c>
      <c r="AC209" s="78">
        <f>VLOOKUP(I209,Sheet1!A:K,8,FALSE)</f>
        <v>0</v>
      </c>
      <c r="AD209" s="84">
        <f>VLOOKUP(I209,Sheet1!A:K,9,FALSE)</f>
        <v>0</v>
      </c>
    </row>
    <row r="210" spans="1:32" s="1" customFormat="1" ht="12" hidden="1" customHeight="1" x14ac:dyDescent="0.25">
      <c r="A210" s="50">
        <v>100000</v>
      </c>
      <c r="B210" s="10" t="s">
        <v>0</v>
      </c>
      <c r="C210" s="50">
        <v>1613</v>
      </c>
      <c r="D210" s="10" t="s">
        <v>463</v>
      </c>
      <c r="E210" s="10" t="s">
        <v>161</v>
      </c>
      <c r="F210" s="53" t="s">
        <v>143</v>
      </c>
      <c r="G210" s="10" t="s">
        <v>135</v>
      </c>
      <c r="H210" s="10" t="s">
        <v>143</v>
      </c>
      <c r="I210" s="50">
        <v>53060</v>
      </c>
      <c r="J210" s="2" t="s">
        <v>501</v>
      </c>
      <c r="K210" s="3">
        <v>1</v>
      </c>
      <c r="L210" s="4">
        <v>73375</v>
      </c>
      <c r="M210" s="4">
        <v>17689</v>
      </c>
      <c r="N210" s="4">
        <v>9581</v>
      </c>
      <c r="O210" s="4"/>
      <c r="P210" s="4"/>
      <c r="Q210" s="4">
        <v>2500</v>
      </c>
      <c r="R210" s="4"/>
      <c r="S210" s="4"/>
      <c r="T210" s="4"/>
      <c r="U210" s="4"/>
      <c r="V210" s="4"/>
      <c r="W210" s="4"/>
      <c r="X210" s="93">
        <v>103145</v>
      </c>
      <c r="Y210" s="70"/>
      <c r="Z210" s="5" t="s">
        <v>502</v>
      </c>
      <c r="AA210" s="2" t="s">
        <v>503</v>
      </c>
      <c r="AB210" s="2" t="s">
        <v>504</v>
      </c>
      <c r="AC210" s="78">
        <f>VLOOKUP(I210,Sheet1!A:K,8,FALSE)</f>
        <v>0</v>
      </c>
      <c r="AD210" s="84">
        <f>VLOOKUP(I210,Sheet1!A:K,9,FALSE)</f>
        <v>0</v>
      </c>
    </row>
    <row r="211" spans="1:32" s="1" customFormat="1" ht="12" hidden="1" customHeight="1" x14ac:dyDescent="0.25">
      <c r="A211" s="49">
        <v>100000</v>
      </c>
      <c r="B211" s="15" t="s">
        <v>0</v>
      </c>
      <c r="C211" s="49">
        <v>1914</v>
      </c>
      <c r="D211" s="15" t="s">
        <v>304</v>
      </c>
      <c r="E211" s="15" t="s">
        <v>299</v>
      </c>
      <c r="F211" s="52" t="s">
        <v>149</v>
      </c>
      <c r="G211" s="15" t="s">
        <v>144</v>
      </c>
      <c r="H211" s="15" t="s">
        <v>143</v>
      </c>
      <c r="I211" s="49">
        <v>53061</v>
      </c>
      <c r="J211" s="6" t="s">
        <v>505</v>
      </c>
      <c r="K211" s="7">
        <v>50.14</v>
      </c>
      <c r="L211" s="8">
        <v>2666844</v>
      </c>
      <c r="M211" s="8">
        <v>145182</v>
      </c>
      <c r="N211" s="8">
        <v>179350</v>
      </c>
      <c r="O211" s="8"/>
      <c r="P211" s="8"/>
      <c r="Q211" s="8"/>
      <c r="R211" s="8"/>
      <c r="S211" s="8"/>
      <c r="T211" s="8"/>
      <c r="U211" s="8"/>
      <c r="V211" s="8"/>
      <c r="W211" s="8"/>
      <c r="X211" s="94">
        <v>2991376</v>
      </c>
      <c r="Y211" s="71"/>
      <c r="Z211" s="9" t="s">
        <v>506</v>
      </c>
      <c r="AA211" s="6" t="s">
        <v>147</v>
      </c>
      <c r="AB211" s="6" t="s">
        <v>507</v>
      </c>
      <c r="AC211" s="78">
        <v>0</v>
      </c>
      <c r="AD211" s="84">
        <f>(X211+Y211)*AC211</f>
        <v>0</v>
      </c>
      <c r="AE211" s="63"/>
      <c r="AF211" s="63"/>
    </row>
    <row r="212" spans="1:32" s="1" customFormat="1" ht="12" hidden="1" customHeight="1" x14ac:dyDescent="0.25">
      <c r="A212" s="50">
        <v>100000</v>
      </c>
      <c r="B212" s="10" t="s">
        <v>0</v>
      </c>
      <c r="C212" s="50">
        <v>1716</v>
      </c>
      <c r="D212" s="10" t="s">
        <v>508</v>
      </c>
      <c r="E212" s="10" t="s">
        <v>142</v>
      </c>
      <c r="F212" s="53" t="s">
        <v>162</v>
      </c>
      <c r="G212" s="10" t="s">
        <v>431</v>
      </c>
      <c r="H212" s="10" t="s">
        <v>509</v>
      </c>
      <c r="I212" s="50">
        <v>53073</v>
      </c>
      <c r="J212" s="2" t="s">
        <v>510</v>
      </c>
      <c r="K212" s="3"/>
      <c r="L212" s="4"/>
      <c r="M212" s="4"/>
      <c r="N212" s="4"/>
      <c r="O212" s="4"/>
      <c r="P212" s="4">
        <v>1500000</v>
      </c>
      <c r="Q212" s="4"/>
      <c r="R212" s="4"/>
      <c r="S212" s="4"/>
      <c r="T212" s="4"/>
      <c r="U212" s="4"/>
      <c r="V212" s="4"/>
      <c r="W212" s="4"/>
      <c r="X212" s="93">
        <v>1500000</v>
      </c>
      <c r="Y212" s="70"/>
      <c r="Z212" s="5" t="s">
        <v>511</v>
      </c>
      <c r="AA212" s="2" t="s">
        <v>512</v>
      </c>
      <c r="AB212" s="5" t="s">
        <v>513</v>
      </c>
      <c r="AC212" s="78">
        <f>VLOOKUP(I212,Sheet1!A:K,8,FALSE)</f>
        <v>0</v>
      </c>
      <c r="AD212" s="84">
        <f>VLOOKUP(I212,Sheet1!A:K,9,FALSE)</f>
        <v>0</v>
      </c>
    </row>
    <row r="213" spans="1:32" s="1" customFormat="1" ht="12" hidden="1" customHeight="1" x14ac:dyDescent="0.25">
      <c r="A213" s="49">
        <v>100000</v>
      </c>
      <c r="B213" s="15" t="s">
        <v>0</v>
      </c>
      <c r="C213" s="49">
        <v>1613</v>
      </c>
      <c r="D213" s="15" t="s">
        <v>463</v>
      </c>
      <c r="E213" s="15" t="s">
        <v>161</v>
      </c>
      <c r="F213" s="52" t="s">
        <v>143</v>
      </c>
      <c r="G213" s="15" t="s">
        <v>135</v>
      </c>
      <c r="H213" s="15" t="s">
        <v>244</v>
      </c>
      <c r="I213" s="49">
        <v>53074</v>
      </c>
      <c r="J213" s="6" t="s">
        <v>514</v>
      </c>
      <c r="K213" s="7"/>
      <c r="L213" s="8"/>
      <c r="M213" s="8"/>
      <c r="N213" s="8"/>
      <c r="O213" s="8"/>
      <c r="P213" s="8"/>
      <c r="Q213" s="8">
        <v>375000</v>
      </c>
      <c r="R213" s="8"/>
      <c r="S213" s="8"/>
      <c r="T213" s="8"/>
      <c r="U213" s="8"/>
      <c r="V213" s="8"/>
      <c r="W213" s="8"/>
      <c r="X213" s="94">
        <v>375000</v>
      </c>
      <c r="Y213" s="71"/>
      <c r="Z213" s="9" t="s">
        <v>515</v>
      </c>
      <c r="AA213" s="6" t="s">
        <v>516</v>
      </c>
      <c r="AB213" s="6" t="s">
        <v>517</v>
      </c>
      <c r="AC213" s="78">
        <f>VLOOKUP(I213,Sheet1!A:K,8,FALSE)</f>
        <v>0</v>
      </c>
      <c r="AD213" s="84">
        <f>VLOOKUP(I213,Sheet1!A:K,9,FALSE)</f>
        <v>0</v>
      </c>
    </row>
    <row r="214" spans="1:32" s="1" customFormat="1" ht="12" hidden="1" customHeight="1" x14ac:dyDescent="0.25">
      <c r="A214" s="50">
        <v>100000</v>
      </c>
      <c r="B214" s="10" t="s">
        <v>0</v>
      </c>
      <c r="C214" s="50">
        <v>1415</v>
      </c>
      <c r="D214" s="10" t="s">
        <v>518</v>
      </c>
      <c r="E214" s="10" t="s">
        <v>161</v>
      </c>
      <c r="F214" s="53" t="s">
        <v>149</v>
      </c>
      <c r="G214" s="10" t="s">
        <v>135</v>
      </c>
      <c r="H214" s="10" t="s">
        <v>143</v>
      </c>
      <c r="I214" s="50">
        <v>53076</v>
      </c>
      <c r="J214" s="2" t="s">
        <v>519</v>
      </c>
      <c r="K214" s="3">
        <v>1</v>
      </c>
      <c r="L214" s="4">
        <v>124428</v>
      </c>
      <c r="M214" s="4">
        <v>25116</v>
      </c>
      <c r="N214" s="4">
        <v>10959</v>
      </c>
      <c r="O214" s="4"/>
      <c r="P214" s="4"/>
      <c r="Q214" s="4"/>
      <c r="R214" s="4"/>
      <c r="S214" s="4"/>
      <c r="T214" s="4"/>
      <c r="U214" s="4"/>
      <c r="V214" s="4"/>
      <c r="W214" s="4"/>
      <c r="X214" s="93">
        <v>160503</v>
      </c>
      <c r="Y214" s="70"/>
      <c r="Z214" s="5" t="s">
        <v>520</v>
      </c>
      <c r="AA214" s="2" t="s">
        <v>521</v>
      </c>
      <c r="AB214" s="2" t="s">
        <v>522</v>
      </c>
      <c r="AC214" s="78">
        <f>VLOOKUP(I214,Sheet1!A:K,8,FALSE)</f>
        <v>0</v>
      </c>
      <c r="AD214" s="84">
        <f>VLOOKUP(I214,Sheet1!A:K,9,FALSE)</f>
        <v>0</v>
      </c>
    </row>
    <row r="215" spans="1:32" s="1" customFormat="1" ht="12" hidden="1" customHeight="1" x14ac:dyDescent="0.25">
      <c r="A215" s="49">
        <v>700036</v>
      </c>
      <c r="B215" s="15" t="s">
        <v>108</v>
      </c>
      <c r="C215" s="49">
        <v>1611</v>
      </c>
      <c r="D215" s="15" t="s">
        <v>178</v>
      </c>
      <c r="E215" s="15" t="s">
        <v>161</v>
      </c>
      <c r="F215" s="52" t="s">
        <v>143</v>
      </c>
      <c r="G215" s="15" t="s">
        <v>135</v>
      </c>
      <c r="H215" s="15" t="s">
        <v>244</v>
      </c>
      <c r="I215" s="49">
        <v>53079</v>
      </c>
      <c r="J215" s="6" t="s">
        <v>2535</v>
      </c>
      <c r="K215" s="7"/>
      <c r="L215" s="8"/>
      <c r="M215" s="8"/>
      <c r="N215" s="8"/>
      <c r="O215" s="8"/>
      <c r="P215" s="8"/>
      <c r="Q215" s="8">
        <v>953631</v>
      </c>
      <c r="R215" s="8"/>
      <c r="S215" s="8"/>
      <c r="T215" s="8"/>
      <c r="U215" s="8"/>
      <c r="V215" s="8"/>
      <c r="W215" s="8"/>
      <c r="X215" s="94">
        <v>953631</v>
      </c>
      <c r="Y215" s="71"/>
      <c r="Z215" s="9" t="s">
        <v>2536</v>
      </c>
      <c r="AA215" s="6" t="s">
        <v>2537</v>
      </c>
      <c r="AB215" s="9" t="s">
        <v>2538</v>
      </c>
      <c r="AC215" s="78">
        <v>0</v>
      </c>
      <c r="AD215" s="84">
        <f t="shared" ref="AD215:AD224" si="9">X215*AC215</f>
        <v>0</v>
      </c>
    </row>
    <row r="216" spans="1:32" s="1" customFormat="1" ht="12" hidden="1" customHeight="1" x14ac:dyDescent="0.25">
      <c r="A216" s="50">
        <v>700036</v>
      </c>
      <c r="B216" s="10" t="s">
        <v>108</v>
      </c>
      <c r="C216" s="50">
        <v>1611</v>
      </c>
      <c r="D216" s="10" t="s">
        <v>178</v>
      </c>
      <c r="E216" s="10" t="s">
        <v>142</v>
      </c>
      <c r="F216" s="53" t="s">
        <v>143</v>
      </c>
      <c r="G216" s="10" t="s">
        <v>135</v>
      </c>
      <c r="H216" s="10" t="s">
        <v>244</v>
      </c>
      <c r="I216" s="50">
        <v>53081</v>
      </c>
      <c r="J216" s="2" t="s">
        <v>2539</v>
      </c>
      <c r="K216" s="3"/>
      <c r="L216" s="4"/>
      <c r="M216" s="4"/>
      <c r="N216" s="4"/>
      <c r="O216" s="4"/>
      <c r="P216" s="4"/>
      <c r="Q216" s="4">
        <v>175000</v>
      </c>
      <c r="R216" s="4"/>
      <c r="S216" s="4"/>
      <c r="T216" s="4"/>
      <c r="U216" s="4"/>
      <c r="V216" s="4"/>
      <c r="W216" s="4"/>
      <c r="X216" s="93">
        <v>175000</v>
      </c>
      <c r="Y216" s="70"/>
      <c r="Z216" s="5" t="s">
        <v>2540</v>
      </c>
      <c r="AA216" s="2" t="s">
        <v>2541</v>
      </c>
      <c r="AB216" s="5" t="s">
        <v>2542</v>
      </c>
      <c r="AC216" s="78">
        <v>0</v>
      </c>
      <c r="AD216" s="84">
        <f t="shared" si="9"/>
        <v>0</v>
      </c>
    </row>
    <row r="217" spans="1:32" s="1" customFormat="1" ht="12" hidden="1" customHeight="1" x14ac:dyDescent="0.25">
      <c r="A217" s="49">
        <v>700036</v>
      </c>
      <c r="B217" s="15" t="s">
        <v>108</v>
      </c>
      <c r="C217" s="49">
        <v>1611</v>
      </c>
      <c r="D217" s="15" t="s">
        <v>178</v>
      </c>
      <c r="E217" s="15" t="s">
        <v>161</v>
      </c>
      <c r="F217" s="52" t="s">
        <v>143</v>
      </c>
      <c r="G217" s="15" t="s">
        <v>583</v>
      </c>
      <c r="H217" s="15" t="s">
        <v>244</v>
      </c>
      <c r="I217" s="49">
        <v>53082</v>
      </c>
      <c r="J217" s="6" t="s">
        <v>2543</v>
      </c>
      <c r="K217" s="7"/>
      <c r="L217" s="8"/>
      <c r="M217" s="8"/>
      <c r="N217" s="8"/>
      <c r="O217" s="8"/>
      <c r="P217" s="8"/>
      <c r="Q217" s="22">
        <v>-78000</v>
      </c>
      <c r="R217" s="8"/>
      <c r="S217" s="8"/>
      <c r="T217" s="8"/>
      <c r="U217" s="8"/>
      <c r="V217" s="8"/>
      <c r="W217" s="8"/>
      <c r="X217" s="94">
        <v>-78000</v>
      </c>
      <c r="Y217" s="71"/>
      <c r="Z217" s="9" t="s">
        <v>2544</v>
      </c>
      <c r="AA217" s="6" t="s">
        <v>2545</v>
      </c>
      <c r="AB217" s="6" t="s">
        <v>2546</v>
      </c>
      <c r="AC217" s="78">
        <v>0</v>
      </c>
      <c r="AD217" s="84">
        <f t="shared" si="9"/>
        <v>0</v>
      </c>
    </row>
    <row r="218" spans="1:32" s="1" customFormat="1" ht="12" hidden="1" customHeight="1" x14ac:dyDescent="0.25">
      <c r="A218" s="50">
        <v>700036</v>
      </c>
      <c r="B218" s="10" t="s">
        <v>108</v>
      </c>
      <c r="C218" s="50">
        <v>1611</v>
      </c>
      <c r="D218" s="10" t="s">
        <v>178</v>
      </c>
      <c r="E218" s="10" t="s">
        <v>167</v>
      </c>
      <c r="F218" s="53" t="s">
        <v>143</v>
      </c>
      <c r="G218" s="10" t="s">
        <v>135</v>
      </c>
      <c r="H218" s="10" t="s">
        <v>244</v>
      </c>
      <c r="I218" s="50">
        <v>53083</v>
      </c>
      <c r="J218" s="2" t="s">
        <v>2547</v>
      </c>
      <c r="K218" s="3"/>
      <c r="L218" s="4"/>
      <c r="M218" s="4"/>
      <c r="N218" s="4"/>
      <c r="O218" s="4"/>
      <c r="P218" s="4"/>
      <c r="Q218" s="4">
        <v>38000</v>
      </c>
      <c r="R218" s="4"/>
      <c r="S218" s="4"/>
      <c r="T218" s="4"/>
      <c r="U218" s="4"/>
      <c r="V218" s="4"/>
      <c r="W218" s="4"/>
      <c r="X218" s="93">
        <v>38000</v>
      </c>
      <c r="Y218" s="70"/>
      <c r="Z218" s="5" t="s">
        <v>2548</v>
      </c>
      <c r="AA218" s="2" t="s">
        <v>2549</v>
      </c>
      <c r="AB218" s="5" t="s">
        <v>2550</v>
      </c>
      <c r="AC218" s="78">
        <v>0</v>
      </c>
      <c r="AD218" s="84">
        <f t="shared" si="9"/>
        <v>0</v>
      </c>
    </row>
    <row r="219" spans="1:32" s="1" customFormat="1" ht="12" hidden="1" customHeight="1" x14ac:dyDescent="0.25">
      <c r="A219" s="49">
        <v>700036</v>
      </c>
      <c r="B219" s="15" t="s">
        <v>108</v>
      </c>
      <c r="C219" s="49">
        <v>1611</v>
      </c>
      <c r="D219" s="15" t="s">
        <v>178</v>
      </c>
      <c r="E219" s="15" t="s">
        <v>155</v>
      </c>
      <c r="F219" s="52" t="s">
        <v>143</v>
      </c>
      <c r="G219" s="15" t="s">
        <v>135</v>
      </c>
      <c r="H219" s="15" t="s">
        <v>244</v>
      </c>
      <c r="I219" s="49">
        <v>53084</v>
      </c>
      <c r="J219" s="6" t="s">
        <v>2551</v>
      </c>
      <c r="K219" s="7"/>
      <c r="L219" s="8"/>
      <c r="M219" s="8"/>
      <c r="N219" s="8"/>
      <c r="O219" s="8"/>
      <c r="P219" s="8"/>
      <c r="Q219" s="8">
        <v>50000</v>
      </c>
      <c r="R219" s="8"/>
      <c r="S219" s="8"/>
      <c r="T219" s="8"/>
      <c r="U219" s="8"/>
      <c r="V219" s="8"/>
      <c r="W219" s="8"/>
      <c r="X219" s="94">
        <v>50000</v>
      </c>
      <c r="Y219" s="71"/>
      <c r="Z219" s="9" t="s">
        <v>2552</v>
      </c>
      <c r="AA219" s="6" t="s">
        <v>2553</v>
      </c>
      <c r="AB219" s="9" t="s">
        <v>2554</v>
      </c>
      <c r="AC219" s="78">
        <v>0</v>
      </c>
      <c r="AD219" s="84">
        <f t="shared" si="9"/>
        <v>0</v>
      </c>
    </row>
    <row r="220" spans="1:32" s="1" customFormat="1" ht="12" hidden="1" customHeight="1" x14ac:dyDescent="0.25">
      <c r="A220" s="50">
        <v>700036</v>
      </c>
      <c r="B220" s="10" t="s">
        <v>108</v>
      </c>
      <c r="C220" s="50">
        <v>1611</v>
      </c>
      <c r="D220" s="10" t="s">
        <v>178</v>
      </c>
      <c r="E220" s="10" t="s">
        <v>133</v>
      </c>
      <c r="F220" s="53" t="s">
        <v>143</v>
      </c>
      <c r="G220" s="10" t="s">
        <v>135</v>
      </c>
      <c r="H220" s="10" t="s">
        <v>244</v>
      </c>
      <c r="I220" s="50">
        <v>53085</v>
      </c>
      <c r="J220" s="2" t="s">
        <v>2555</v>
      </c>
      <c r="K220" s="3"/>
      <c r="L220" s="4"/>
      <c r="M220" s="4"/>
      <c r="N220" s="4"/>
      <c r="O220" s="4"/>
      <c r="P220" s="4"/>
      <c r="Q220" s="4">
        <v>40000</v>
      </c>
      <c r="R220" s="4"/>
      <c r="S220" s="4"/>
      <c r="T220" s="4"/>
      <c r="U220" s="4"/>
      <c r="V220" s="4"/>
      <c r="W220" s="4"/>
      <c r="X220" s="93">
        <v>40000</v>
      </c>
      <c r="Y220" s="70"/>
      <c r="Z220" s="5" t="s">
        <v>2556</v>
      </c>
      <c r="AA220" s="2" t="s">
        <v>2557</v>
      </c>
      <c r="AB220" s="5" t="s">
        <v>2558</v>
      </c>
      <c r="AC220" s="78">
        <v>0</v>
      </c>
      <c r="AD220" s="84">
        <f t="shared" si="9"/>
        <v>0</v>
      </c>
    </row>
    <row r="221" spans="1:32" s="1" customFormat="1" ht="12" hidden="1" customHeight="1" x14ac:dyDescent="0.25">
      <c r="A221" s="49">
        <v>700036</v>
      </c>
      <c r="B221" s="15" t="s">
        <v>108</v>
      </c>
      <c r="C221" s="49">
        <v>1611</v>
      </c>
      <c r="D221" s="15" t="s">
        <v>178</v>
      </c>
      <c r="E221" s="15" t="s">
        <v>256</v>
      </c>
      <c r="F221" s="52" t="s">
        <v>143</v>
      </c>
      <c r="G221" s="15" t="s">
        <v>135</v>
      </c>
      <c r="H221" s="15" t="s">
        <v>244</v>
      </c>
      <c r="I221" s="49">
        <v>53086</v>
      </c>
      <c r="J221" s="6" t="s">
        <v>2559</v>
      </c>
      <c r="K221" s="7"/>
      <c r="L221" s="8"/>
      <c r="M221" s="8"/>
      <c r="N221" s="8"/>
      <c r="O221" s="8"/>
      <c r="P221" s="8"/>
      <c r="Q221" s="8">
        <v>150000</v>
      </c>
      <c r="R221" s="8"/>
      <c r="S221" s="8"/>
      <c r="T221" s="8"/>
      <c r="U221" s="8"/>
      <c r="V221" s="8"/>
      <c r="W221" s="8"/>
      <c r="X221" s="94">
        <v>150000</v>
      </c>
      <c r="Y221" s="71"/>
      <c r="Z221" s="9" t="s">
        <v>2560</v>
      </c>
      <c r="AA221" s="6" t="s">
        <v>2561</v>
      </c>
      <c r="AB221" s="9" t="s">
        <v>2562</v>
      </c>
      <c r="AC221" s="78">
        <v>0</v>
      </c>
      <c r="AD221" s="84">
        <f t="shared" si="9"/>
        <v>0</v>
      </c>
    </row>
    <row r="222" spans="1:32" s="1" customFormat="1" ht="12" hidden="1" customHeight="1" x14ac:dyDescent="0.25">
      <c r="A222" s="50">
        <v>700036</v>
      </c>
      <c r="B222" s="10" t="s">
        <v>108</v>
      </c>
      <c r="C222" s="50">
        <v>1611</v>
      </c>
      <c r="D222" s="10" t="s">
        <v>178</v>
      </c>
      <c r="E222" s="10" t="s">
        <v>260</v>
      </c>
      <c r="F222" s="53" t="s">
        <v>143</v>
      </c>
      <c r="G222" s="10" t="s">
        <v>135</v>
      </c>
      <c r="H222" s="10" t="s">
        <v>244</v>
      </c>
      <c r="I222" s="50">
        <v>53087</v>
      </c>
      <c r="J222" s="2" t="s">
        <v>2563</v>
      </c>
      <c r="K222" s="3"/>
      <c r="L222" s="4"/>
      <c r="M222" s="4"/>
      <c r="N222" s="4"/>
      <c r="O222" s="4"/>
      <c r="P222" s="4"/>
      <c r="Q222" s="4">
        <v>182005</v>
      </c>
      <c r="R222" s="4"/>
      <c r="S222" s="4"/>
      <c r="T222" s="4"/>
      <c r="U222" s="4"/>
      <c r="V222" s="4"/>
      <c r="W222" s="4"/>
      <c r="X222" s="93">
        <v>182005</v>
      </c>
      <c r="Y222" s="70"/>
      <c r="Z222" s="5" t="s">
        <v>2564</v>
      </c>
      <c r="AA222" s="2" t="s">
        <v>2565</v>
      </c>
      <c r="AB222" s="5" t="s">
        <v>2566</v>
      </c>
      <c r="AC222" s="78">
        <v>0</v>
      </c>
      <c r="AD222" s="84">
        <f t="shared" si="9"/>
        <v>0</v>
      </c>
    </row>
    <row r="223" spans="1:32" s="1" customFormat="1" ht="12" hidden="1" customHeight="1" x14ac:dyDescent="0.25">
      <c r="A223" s="49">
        <v>700036</v>
      </c>
      <c r="B223" s="15" t="s">
        <v>108</v>
      </c>
      <c r="C223" s="49">
        <v>1611</v>
      </c>
      <c r="D223" s="15" t="s">
        <v>178</v>
      </c>
      <c r="E223" s="15" t="s">
        <v>202</v>
      </c>
      <c r="F223" s="52" t="s">
        <v>143</v>
      </c>
      <c r="G223" s="15" t="s">
        <v>135</v>
      </c>
      <c r="H223" s="15" t="s">
        <v>244</v>
      </c>
      <c r="I223" s="49">
        <v>53088</v>
      </c>
      <c r="J223" s="6" t="s">
        <v>2567</v>
      </c>
      <c r="K223" s="7"/>
      <c r="L223" s="8"/>
      <c r="M223" s="8"/>
      <c r="N223" s="8"/>
      <c r="O223" s="8"/>
      <c r="P223" s="8"/>
      <c r="Q223" s="8">
        <v>10000</v>
      </c>
      <c r="R223" s="8"/>
      <c r="S223" s="8"/>
      <c r="T223" s="8"/>
      <c r="U223" s="8"/>
      <c r="V223" s="8"/>
      <c r="W223" s="8"/>
      <c r="X223" s="94">
        <v>10000</v>
      </c>
      <c r="Y223" s="71"/>
      <c r="Z223" s="9" t="s">
        <v>2568</v>
      </c>
      <c r="AA223" s="6" t="s">
        <v>2569</v>
      </c>
      <c r="AB223" s="9" t="s">
        <v>2570</v>
      </c>
      <c r="AC223" s="78">
        <v>0</v>
      </c>
      <c r="AD223" s="84">
        <f t="shared" si="9"/>
        <v>0</v>
      </c>
    </row>
    <row r="224" spans="1:32" s="1" customFormat="1" ht="12" hidden="1" customHeight="1" x14ac:dyDescent="0.25">
      <c r="A224" s="50">
        <v>700036</v>
      </c>
      <c r="B224" s="10" t="s">
        <v>108</v>
      </c>
      <c r="C224" s="50">
        <v>1611</v>
      </c>
      <c r="D224" s="10" t="s">
        <v>178</v>
      </c>
      <c r="E224" s="10" t="s">
        <v>273</v>
      </c>
      <c r="F224" s="53" t="s">
        <v>143</v>
      </c>
      <c r="G224" s="10" t="s">
        <v>135</v>
      </c>
      <c r="H224" s="10" t="s">
        <v>244</v>
      </c>
      <c r="I224" s="50">
        <v>53090</v>
      </c>
      <c r="J224" s="10" t="s">
        <v>2571</v>
      </c>
      <c r="K224" s="11"/>
      <c r="L224" s="12"/>
      <c r="M224" s="12"/>
      <c r="N224" s="12"/>
      <c r="O224" s="12"/>
      <c r="P224" s="12"/>
      <c r="Q224" s="12">
        <v>6200</v>
      </c>
      <c r="R224" s="12"/>
      <c r="S224" s="12"/>
      <c r="T224" s="12"/>
      <c r="U224" s="12"/>
      <c r="V224" s="12"/>
      <c r="W224" s="12"/>
      <c r="X224" s="95">
        <v>6200</v>
      </c>
      <c r="Y224" s="73"/>
      <c r="Z224" s="14" t="s">
        <v>2572</v>
      </c>
      <c r="AA224" s="10" t="s">
        <v>2573</v>
      </c>
      <c r="AB224" s="5" t="s">
        <v>2574</v>
      </c>
      <c r="AC224" s="78">
        <v>0</v>
      </c>
      <c r="AD224" s="84">
        <f t="shared" si="9"/>
        <v>0</v>
      </c>
    </row>
    <row r="225" spans="1:32" s="1" customFormat="1" ht="12" hidden="1" customHeight="1" x14ac:dyDescent="0.25">
      <c r="A225" s="49">
        <v>100000</v>
      </c>
      <c r="B225" s="15" t="s">
        <v>0</v>
      </c>
      <c r="C225" s="49">
        <v>1613</v>
      </c>
      <c r="D225" s="15" t="s">
        <v>463</v>
      </c>
      <c r="E225" s="15" t="s">
        <v>161</v>
      </c>
      <c r="F225" s="52" t="s">
        <v>143</v>
      </c>
      <c r="G225" s="15" t="s">
        <v>135</v>
      </c>
      <c r="H225" s="15" t="s">
        <v>143</v>
      </c>
      <c r="I225" s="49">
        <v>53101</v>
      </c>
      <c r="J225" s="15" t="s">
        <v>523</v>
      </c>
      <c r="K225" s="16">
        <v>1</v>
      </c>
      <c r="L225" s="17">
        <v>73375</v>
      </c>
      <c r="M225" s="17">
        <v>17689</v>
      </c>
      <c r="N225" s="17">
        <v>9581</v>
      </c>
      <c r="O225" s="17"/>
      <c r="P225" s="17"/>
      <c r="Q225" s="17">
        <v>2500</v>
      </c>
      <c r="R225" s="17"/>
      <c r="S225" s="17"/>
      <c r="T225" s="17"/>
      <c r="U225" s="17"/>
      <c r="V225" s="17"/>
      <c r="W225" s="17"/>
      <c r="X225" s="92">
        <v>103145</v>
      </c>
      <c r="Y225" s="69"/>
      <c r="Z225" s="18" t="s">
        <v>524</v>
      </c>
      <c r="AA225" s="15" t="s">
        <v>525</v>
      </c>
      <c r="AB225" s="6" t="s">
        <v>526</v>
      </c>
      <c r="AC225" s="78">
        <f>VLOOKUP(I225,Sheet1!A:K,8,FALSE)</f>
        <v>0</v>
      </c>
      <c r="AD225" s="84">
        <f>VLOOKUP(I225,Sheet1!A:K,9,FALSE)</f>
        <v>0</v>
      </c>
    </row>
    <row r="226" spans="1:32" s="1" customFormat="1" ht="12" hidden="1" customHeight="1" x14ac:dyDescent="0.25">
      <c r="A226" s="50">
        <v>100000</v>
      </c>
      <c r="B226" s="10" t="s">
        <v>0</v>
      </c>
      <c r="C226" s="50">
        <v>1613</v>
      </c>
      <c r="D226" s="10" t="s">
        <v>463</v>
      </c>
      <c r="E226" s="10" t="s">
        <v>161</v>
      </c>
      <c r="F226" s="53" t="s">
        <v>143</v>
      </c>
      <c r="G226" s="10" t="s">
        <v>135</v>
      </c>
      <c r="H226" s="10" t="s">
        <v>143</v>
      </c>
      <c r="I226" s="50">
        <v>53102</v>
      </c>
      <c r="J226" s="10" t="s">
        <v>527</v>
      </c>
      <c r="K226" s="11">
        <v>1</v>
      </c>
      <c r="L226" s="12">
        <v>73375</v>
      </c>
      <c r="M226" s="12">
        <v>17689</v>
      </c>
      <c r="N226" s="12">
        <v>9581</v>
      </c>
      <c r="O226" s="12"/>
      <c r="P226" s="12"/>
      <c r="Q226" s="12">
        <v>2500</v>
      </c>
      <c r="R226" s="12"/>
      <c r="S226" s="12"/>
      <c r="T226" s="12"/>
      <c r="U226" s="12"/>
      <c r="V226" s="12"/>
      <c r="W226" s="12"/>
      <c r="X226" s="95">
        <v>103145</v>
      </c>
      <c r="Y226" s="73"/>
      <c r="Z226" s="14" t="s">
        <v>528</v>
      </c>
      <c r="AA226" s="10" t="s">
        <v>529</v>
      </c>
      <c r="AB226" s="2" t="s">
        <v>530</v>
      </c>
      <c r="AC226" s="78">
        <f>VLOOKUP(I226,Sheet1!A:K,8,FALSE)</f>
        <v>0</v>
      </c>
      <c r="AD226" s="84">
        <f>VLOOKUP(I226,Sheet1!A:K,9,FALSE)</f>
        <v>0</v>
      </c>
    </row>
    <row r="227" spans="1:32" s="1" customFormat="1" ht="12" hidden="1" customHeight="1" x14ac:dyDescent="0.25">
      <c r="A227" s="49">
        <v>100000</v>
      </c>
      <c r="B227" s="15" t="s">
        <v>0</v>
      </c>
      <c r="C227" s="49">
        <v>1613</v>
      </c>
      <c r="D227" s="15" t="s">
        <v>463</v>
      </c>
      <c r="E227" s="15" t="s">
        <v>161</v>
      </c>
      <c r="F227" s="52" t="s">
        <v>143</v>
      </c>
      <c r="G227" s="15" t="s">
        <v>135</v>
      </c>
      <c r="H227" s="15" t="s">
        <v>143</v>
      </c>
      <c r="I227" s="49">
        <v>53103</v>
      </c>
      <c r="J227" s="6" t="s">
        <v>531</v>
      </c>
      <c r="K227" s="7">
        <v>1</v>
      </c>
      <c r="L227" s="8">
        <v>82532</v>
      </c>
      <c r="M227" s="8">
        <v>18967</v>
      </c>
      <c r="N227" s="8">
        <v>9828</v>
      </c>
      <c r="O227" s="8"/>
      <c r="P227" s="8"/>
      <c r="Q227" s="8">
        <v>2500</v>
      </c>
      <c r="R227" s="8"/>
      <c r="S227" s="8"/>
      <c r="T227" s="8"/>
      <c r="U227" s="8"/>
      <c r="V227" s="8"/>
      <c r="W227" s="8"/>
      <c r="X227" s="94">
        <v>113827</v>
      </c>
      <c r="Y227" s="71"/>
      <c r="Z227" s="9" t="s">
        <v>532</v>
      </c>
      <c r="AA227" s="6" t="s">
        <v>516</v>
      </c>
      <c r="AB227" s="6" t="s">
        <v>533</v>
      </c>
      <c r="AC227" s="78">
        <f>VLOOKUP(I227,Sheet1!A:K,8,FALSE)</f>
        <v>0</v>
      </c>
      <c r="AD227" s="84">
        <f>VLOOKUP(I227,Sheet1!A:K,9,FALSE)</f>
        <v>0</v>
      </c>
    </row>
    <row r="228" spans="1:32" s="1" customFormat="1" ht="12" hidden="1" customHeight="1" x14ac:dyDescent="0.25">
      <c r="A228" s="50">
        <v>100000</v>
      </c>
      <c r="B228" s="10" t="s">
        <v>0</v>
      </c>
      <c r="C228" s="50">
        <v>1613</v>
      </c>
      <c r="D228" s="10" t="s">
        <v>463</v>
      </c>
      <c r="E228" s="10" t="s">
        <v>161</v>
      </c>
      <c r="F228" s="53" t="s">
        <v>143</v>
      </c>
      <c r="G228" s="10" t="s">
        <v>135</v>
      </c>
      <c r="H228" s="10" t="s">
        <v>143</v>
      </c>
      <c r="I228" s="50">
        <v>53104</v>
      </c>
      <c r="J228" s="10" t="s">
        <v>534</v>
      </c>
      <c r="K228" s="11">
        <v>1</v>
      </c>
      <c r="L228" s="12">
        <v>82532</v>
      </c>
      <c r="M228" s="12">
        <v>18967</v>
      </c>
      <c r="N228" s="12">
        <v>9828</v>
      </c>
      <c r="O228" s="12"/>
      <c r="P228" s="12"/>
      <c r="Q228" s="12">
        <v>2500</v>
      </c>
      <c r="R228" s="12"/>
      <c r="S228" s="12"/>
      <c r="T228" s="12"/>
      <c r="U228" s="12"/>
      <c r="V228" s="12"/>
      <c r="W228" s="12"/>
      <c r="X228" s="95">
        <v>113827</v>
      </c>
      <c r="Y228" s="73"/>
      <c r="Z228" s="14" t="s">
        <v>535</v>
      </c>
      <c r="AA228" s="10" t="s">
        <v>536</v>
      </c>
      <c r="AB228" s="2" t="s">
        <v>537</v>
      </c>
      <c r="AC228" s="78">
        <f>VLOOKUP(I228,Sheet1!A:K,8,FALSE)</f>
        <v>0</v>
      </c>
      <c r="AD228" s="84">
        <f>VLOOKUP(I228,Sheet1!A:K,9,FALSE)</f>
        <v>0</v>
      </c>
    </row>
    <row r="229" spans="1:32" s="1" customFormat="1" ht="12" customHeight="1" x14ac:dyDescent="0.25">
      <c r="A229" s="49">
        <v>700039</v>
      </c>
      <c r="B229" s="15" t="s">
        <v>109</v>
      </c>
      <c r="C229" s="49">
        <v>211512</v>
      </c>
      <c r="D229" s="52" t="s">
        <v>213</v>
      </c>
      <c r="E229" s="15" t="s">
        <v>161</v>
      </c>
      <c r="F229" s="52" t="s">
        <v>134</v>
      </c>
      <c r="G229" s="15" t="s">
        <v>173</v>
      </c>
      <c r="H229" s="15" t="s">
        <v>143</v>
      </c>
      <c r="I229" s="49">
        <v>53105</v>
      </c>
      <c r="J229" s="6" t="s">
        <v>2658</v>
      </c>
      <c r="K229" s="7">
        <v>7</v>
      </c>
      <c r="L229" s="8">
        <v>364854</v>
      </c>
      <c r="M229" s="8">
        <v>119840</v>
      </c>
      <c r="N229" s="8">
        <v>63049</v>
      </c>
      <c r="O229" s="8"/>
      <c r="P229" s="8"/>
      <c r="Q229" s="8"/>
      <c r="R229" s="8"/>
      <c r="S229" s="8"/>
      <c r="T229" s="8"/>
      <c r="U229" s="8"/>
      <c r="V229" s="8"/>
      <c r="W229" s="8"/>
      <c r="X229" s="94">
        <v>547743</v>
      </c>
      <c r="Y229" s="71"/>
      <c r="Z229" s="55" t="s">
        <v>2659</v>
      </c>
      <c r="AA229" s="52" t="s">
        <v>2614</v>
      </c>
      <c r="AB229" s="52" t="s">
        <v>2615</v>
      </c>
      <c r="AC229" s="78">
        <v>1</v>
      </c>
      <c r="AD229" s="84">
        <f>X229*AC229</f>
        <v>547743</v>
      </c>
      <c r="AE229" s="85" t="s">
        <v>2995</v>
      </c>
      <c r="AF229" s="85" t="s">
        <v>2996</v>
      </c>
    </row>
    <row r="230" spans="1:32" s="1" customFormat="1" ht="12" hidden="1" customHeight="1" x14ac:dyDescent="0.25">
      <c r="A230" s="49">
        <v>100000</v>
      </c>
      <c r="B230" s="15" t="s">
        <v>0</v>
      </c>
      <c r="C230" s="49">
        <v>1912</v>
      </c>
      <c r="D230" s="15" t="s">
        <v>538</v>
      </c>
      <c r="E230" s="15" t="s">
        <v>161</v>
      </c>
      <c r="F230" s="52" t="s">
        <v>143</v>
      </c>
      <c r="G230" s="15" t="s">
        <v>135</v>
      </c>
      <c r="H230" s="15" t="s">
        <v>143</v>
      </c>
      <c r="I230" s="49">
        <v>53106</v>
      </c>
      <c r="J230" s="6" t="s">
        <v>539</v>
      </c>
      <c r="K230" s="7"/>
      <c r="L230" s="8"/>
      <c r="M230" s="8"/>
      <c r="N230" s="8"/>
      <c r="O230" s="8"/>
      <c r="P230" s="8">
        <v>176000</v>
      </c>
      <c r="Q230" s="8"/>
      <c r="R230" s="8"/>
      <c r="S230" s="8"/>
      <c r="T230" s="8"/>
      <c r="U230" s="8"/>
      <c r="V230" s="8"/>
      <c r="W230" s="8"/>
      <c r="X230" s="94">
        <v>176000</v>
      </c>
      <c r="Y230" s="71"/>
      <c r="Z230" s="9" t="s">
        <v>540</v>
      </c>
      <c r="AA230" s="6" t="s">
        <v>541</v>
      </c>
      <c r="AB230" s="6" t="s">
        <v>542</v>
      </c>
      <c r="AC230" s="78">
        <f>VLOOKUP(I230,Sheet1!A:K,8,FALSE)</f>
        <v>0</v>
      </c>
      <c r="AD230" s="84">
        <f>VLOOKUP(I230,Sheet1!A:K,9,FALSE)</f>
        <v>0</v>
      </c>
    </row>
    <row r="231" spans="1:32" s="1" customFormat="1" ht="12" hidden="1" customHeight="1" x14ac:dyDescent="0.25">
      <c r="A231" s="50">
        <v>100000</v>
      </c>
      <c r="B231" s="10" t="s">
        <v>0</v>
      </c>
      <c r="C231" s="50">
        <v>1915</v>
      </c>
      <c r="D231" s="10" t="s">
        <v>141</v>
      </c>
      <c r="E231" s="10" t="s">
        <v>167</v>
      </c>
      <c r="F231" s="53" t="s">
        <v>143</v>
      </c>
      <c r="G231" s="10" t="s">
        <v>405</v>
      </c>
      <c r="H231" s="10" t="s">
        <v>143</v>
      </c>
      <c r="I231" s="50">
        <v>53107</v>
      </c>
      <c r="J231" s="10" t="s">
        <v>543</v>
      </c>
      <c r="K231" s="11">
        <v>0.35</v>
      </c>
      <c r="L231" s="12">
        <v>42671</v>
      </c>
      <c r="M231" s="12">
        <v>378</v>
      </c>
      <c r="N231" s="12">
        <v>2219</v>
      </c>
      <c r="O231" s="12"/>
      <c r="P231" s="12"/>
      <c r="Q231" s="12"/>
      <c r="R231" s="12"/>
      <c r="S231" s="12"/>
      <c r="T231" s="12"/>
      <c r="U231" s="12"/>
      <c r="V231" s="12"/>
      <c r="W231" s="12"/>
      <c r="X231" s="96">
        <v>45268</v>
      </c>
      <c r="Y231" s="74">
        <v>45267</v>
      </c>
      <c r="Z231" s="14" t="s">
        <v>544</v>
      </c>
      <c r="AA231" s="10" t="s">
        <v>147</v>
      </c>
      <c r="AB231" s="53" t="s">
        <v>545</v>
      </c>
      <c r="AC231" s="78">
        <v>0</v>
      </c>
      <c r="AD231" s="84">
        <f>(X231+Y231)*AC231</f>
        <v>0</v>
      </c>
      <c r="AE231" s="63"/>
      <c r="AF231" s="63"/>
    </row>
    <row r="232" spans="1:32" s="1" customFormat="1" ht="12" hidden="1" customHeight="1" x14ac:dyDescent="0.25">
      <c r="A232" s="49">
        <v>100000</v>
      </c>
      <c r="B232" s="15" t="s">
        <v>0</v>
      </c>
      <c r="C232" s="49">
        <v>1415</v>
      </c>
      <c r="D232" s="15" t="s">
        <v>518</v>
      </c>
      <c r="E232" s="15" t="s">
        <v>167</v>
      </c>
      <c r="F232" s="52" t="s">
        <v>149</v>
      </c>
      <c r="G232" s="15" t="s">
        <v>135</v>
      </c>
      <c r="H232" s="15" t="s">
        <v>143</v>
      </c>
      <c r="I232" s="49">
        <v>53111</v>
      </c>
      <c r="J232" s="6" t="s">
        <v>546</v>
      </c>
      <c r="K232" s="7">
        <v>1</v>
      </c>
      <c r="L232" s="8">
        <v>109716</v>
      </c>
      <c r="M232" s="8">
        <v>22957</v>
      </c>
      <c r="N232" s="8">
        <v>10562</v>
      </c>
      <c r="O232" s="8"/>
      <c r="P232" s="8"/>
      <c r="Q232" s="8"/>
      <c r="R232" s="8"/>
      <c r="S232" s="8"/>
      <c r="T232" s="8"/>
      <c r="U232" s="8"/>
      <c r="V232" s="8"/>
      <c r="W232" s="8"/>
      <c r="X232" s="94">
        <v>143235</v>
      </c>
      <c r="Y232" s="71"/>
      <c r="Z232" s="9" t="s">
        <v>547</v>
      </c>
      <c r="AA232" s="6" t="s">
        <v>548</v>
      </c>
      <c r="AB232" s="6" t="s">
        <v>549</v>
      </c>
      <c r="AC232" s="78">
        <f>VLOOKUP(I232,Sheet1!A:K,8,FALSE)</f>
        <v>0</v>
      </c>
      <c r="AD232" s="84">
        <f>VLOOKUP(I232,Sheet1!A:K,9,FALSE)</f>
        <v>0</v>
      </c>
    </row>
    <row r="233" spans="1:32" s="1" customFormat="1" ht="12" hidden="1" customHeight="1" x14ac:dyDescent="0.25">
      <c r="A233" s="50">
        <v>100000</v>
      </c>
      <c r="B233" s="10" t="s">
        <v>0</v>
      </c>
      <c r="C233" s="50">
        <v>1716</v>
      </c>
      <c r="D233" s="10" t="s">
        <v>508</v>
      </c>
      <c r="E233" s="10" t="s">
        <v>167</v>
      </c>
      <c r="F233" s="53" t="s">
        <v>162</v>
      </c>
      <c r="G233" s="10" t="s">
        <v>135</v>
      </c>
      <c r="H233" s="10" t="s">
        <v>509</v>
      </c>
      <c r="I233" s="50">
        <v>53113</v>
      </c>
      <c r="J233" s="10" t="s">
        <v>550</v>
      </c>
      <c r="K233" s="11"/>
      <c r="L233" s="12"/>
      <c r="M233" s="12"/>
      <c r="N233" s="12"/>
      <c r="O233" s="12"/>
      <c r="P233" s="12">
        <v>250000</v>
      </c>
      <c r="Q233" s="12"/>
      <c r="R233" s="12"/>
      <c r="S233" s="12"/>
      <c r="T233" s="12"/>
      <c r="U233" s="12"/>
      <c r="V233" s="12"/>
      <c r="W233" s="12"/>
      <c r="X233" s="95">
        <v>250000</v>
      </c>
      <c r="Y233" s="73"/>
      <c r="Z233" s="14" t="s">
        <v>551</v>
      </c>
      <c r="AA233" s="10" t="s">
        <v>552</v>
      </c>
      <c r="AB233" s="5" t="s">
        <v>553</v>
      </c>
      <c r="AC233" s="78">
        <f>VLOOKUP(I233,Sheet1!A:K,8,FALSE)</f>
        <v>0</v>
      </c>
      <c r="AD233" s="84">
        <f>VLOOKUP(I233,Sheet1!A:K,9,FALSE)</f>
        <v>0</v>
      </c>
    </row>
    <row r="234" spans="1:32" s="1" customFormat="1" ht="12" hidden="1" customHeight="1" x14ac:dyDescent="0.25">
      <c r="A234" s="50">
        <v>100000</v>
      </c>
      <c r="B234" s="10" t="s">
        <v>0</v>
      </c>
      <c r="C234" s="50">
        <v>1713</v>
      </c>
      <c r="D234" s="10" t="s">
        <v>554</v>
      </c>
      <c r="E234" s="10" t="s">
        <v>143</v>
      </c>
      <c r="F234" s="53" t="s">
        <v>143</v>
      </c>
      <c r="G234" s="10" t="s">
        <v>431</v>
      </c>
      <c r="H234" s="10" t="s">
        <v>143</v>
      </c>
      <c r="I234" s="50">
        <v>53118</v>
      </c>
      <c r="J234" s="10" t="s">
        <v>555</v>
      </c>
      <c r="K234" s="11"/>
      <c r="L234" s="12">
        <v>22253</v>
      </c>
      <c r="M234" s="12"/>
      <c r="N234" s="12"/>
      <c r="O234" s="12"/>
      <c r="P234" s="12"/>
      <c r="Q234" s="12"/>
      <c r="R234" s="12"/>
      <c r="S234" s="12"/>
      <c r="T234" s="12"/>
      <c r="U234" s="12"/>
      <c r="V234" s="12"/>
      <c r="W234" s="12"/>
      <c r="X234" s="95">
        <v>22253</v>
      </c>
      <c r="Y234" s="73"/>
      <c r="Z234" s="10" t="s">
        <v>556</v>
      </c>
      <c r="AA234" s="10" t="s">
        <v>557</v>
      </c>
      <c r="AB234" s="2" t="s">
        <v>556</v>
      </c>
      <c r="AC234" s="78">
        <f>VLOOKUP(I234,Sheet1!A:K,8,FALSE)</f>
        <v>0</v>
      </c>
      <c r="AD234" s="84">
        <f>VLOOKUP(I234,Sheet1!A:K,9,FALSE)</f>
        <v>0</v>
      </c>
    </row>
    <row r="235" spans="1:32" s="1" customFormat="1" ht="12" hidden="1" customHeight="1" x14ac:dyDescent="0.25">
      <c r="A235" s="49">
        <v>100000</v>
      </c>
      <c r="B235" s="15" t="s">
        <v>0</v>
      </c>
      <c r="C235" s="49">
        <v>1713</v>
      </c>
      <c r="D235" s="15" t="s">
        <v>554</v>
      </c>
      <c r="E235" s="15" t="s">
        <v>208</v>
      </c>
      <c r="F235" s="52" t="s">
        <v>348</v>
      </c>
      <c r="G235" s="15" t="s">
        <v>135</v>
      </c>
      <c r="H235" s="15" t="s">
        <v>143</v>
      </c>
      <c r="I235" s="49">
        <v>53119</v>
      </c>
      <c r="J235" s="6" t="s">
        <v>558</v>
      </c>
      <c r="K235" s="23">
        <v>-2</v>
      </c>
      <c r="L235" s="22">
        <v>-161317</v>
      </c>
      <c r="M235" s="22">
        <v>-85888</v>
      </c>
      <c r="N235" s="22">
        <v>-36569</v>
      </c>
      <c r="O235" s="8"/>
      <c r="P235" s="8">
        <v>37500</v>
      </c>
      <c r="Q235" s="8"/>
      <c r="R235" s="8"/>
      <c r="S235" s="8"/>
      <c r="T235" s="8"/>
      <c r="U235" s="8"/>
      <c r="V235" s="8"/>
      <c r="W235" s="8"/>
      <c r="X235" s="94">
        <v>-246274</v>
      </c>
      <c r="Y235" s="71"/>
      <c r="Z235" s="9" t="s">
        <v>559</v>
      </c>
      <c r="AA235" s="6" t="s">
        <v>560</v>
      </c>
      <c r="AB235" s="6" t="s">
        <v>561</v>
      </c>
      <c r="AC235" s="78">
        <f>VLOOKUP(I235,Sheet1!A:K,8,FALSE)</f>
        <v>0</v>
      </c>
      <c r="AD235" s="84">
        <f>VLOOKUP(I235,Sheet1!A:K,9,FALSE)</f>
        <v>0</v>
      </c>
    </row>
    <row r="236" spans="1:32" s="1" customFormat="1" ht="12" hidden="1" customHeight="1" x14ac:dyDescent="0.25">
      <c r="A236" s="49">
        <v>200208</v>
      </c>
      <c r="B236" s="15" t="s">
        <v>70</v>
      </c>
      <c r="C236" s="49">
        <v>1616</v>
      </c>
      <c r="D236" s="15" t="s">
        <v>1847</v>
      </c>
      <c r="E236" s="15" t="s">
        <v>161</v>
      </c>
      <c r="F236" s="52" t="s">
        <v>348</v>
      </c>
      <c r="G236" s="15" t="s">
        <v>583</v>
      </c>
      <c r="H236" s="15" t="s">
        <v>143</v>
      </c>
      <c r="I236" s="49">
        <v>53120</v>
      </c>
      <c r="J236" s="6" t="s">
        <v>1856</v>
      </c>
      <c r="K236" s="7"/>
      <c r="L236" s="8"/>
      <c r="M236" s="8"/>
      <c r="N236" s="8"/>
      <c r="O236" s="8"/>
      <c r="P236" s="22">
        <v>-377559</v>
      </c>
      <c r="Q236" s="8"/>
      <c r="R236" s="8"/>
      <c r="S236" s="8"/>
      <c r="T236" s="8"/>
      <c r="U236" s="8"/>
      <c r="V236" s="8"/>
      <c r="W236" s="8"/>
      <c r="X236" s="94">
        <v>-377559</v>
      </c>
      <c r="Y236" s="71"/>
      <c r="Z236" s="9" t="s">
        <v>1857</v>
      </c>
      <c r="AA236" s="6" t="s">
        <v>1858</v>
      </c>
      <c r="AB236" s="6" t="s">
        <v>1859</v>
      </c>
      <c r="AC236" s="78">
        <f>VLOOKUP(I236,Sheet1!A:K,8,FALSE)</f>
        <v>0</v>
      </c>
      <c r="AD236" s="84">
        <f>VLOOKUP(I236,Sheet1!A:K,9,FALSE)</f>
        <v>0</v>
      </c>
    </row>
    <row r="237" spans="1:32" s="1" customFormat="1" ht="12" hidden="1" customHeight="1" x14ac:dyDescent="0.25">
      <c r="A237" s="50">
        <v>100000</v>
      </c>
      <c r="B237" s="10" t="s">
        <v>0</v>
      </c>
      <c r="C237" s="50">
        <v>1713</v>
      </c>
      <c r="D237" s="10" t="s">
        <v>554</v>
      </c>
      <c r="E237" s="10" t="s">
        <v>167</v>
      </c>
      <c r="F237" s="53" t="s">
        <v>149</v>
      </c>
      <c r="G237" s="10" t="s">
        <v>135</v>
      </c>
      <c r="H237" s="10" t="s">
        <v>244</v>
      </c>
      <c r="I237" s="50">
        <v>53121</v>
      </c>
      <c r="J237" s="2" t="s">
        <v>562</v>
      </c>
      <c r="K237" s="3"/>
      <c r="L237" s="4"/>
      <c r="M237" s="4"/>
      <c r="N237" s="4"/>
      <c r="O237" s="4"/>
      <c r="P237" s="4"/>
      <c r="Q237" s="4">
        <v>357000</v>
      </c>
      <c r="R237" s="4"/>
      <c r="S237" s="4"/>
      <c r="T237" s="4"/>
      <c r="U237" s="4"/>
      <c r="V237" s="4"/>
      <c r="W237" s="4"/>
      <c r="X237" s="93">
        <v>357000</v>
      </c>
      <c r="Y237" s="70"/>
      <c r="Z237" s="5" t="s">
        <v>563</v>
      </c>
      <c r="AA237" s="2" t="s">
        <v>564</v>
      </c>
      <c r="AB237" s="5" t="s">
        <v>565</v>
      </c>
      <c r="AC237" s="78">
        <f>VLOOKUP(I237,Sheet1!A:K,8,FALSE)</f>
        <v>0</v>
      </c>
      <c r="AD237" s="84">
        <f>VLOOKUP(I237,Sheet1!A:K,9,FALSE)</f>
        <v>0</v>
      </c>
    </row>
    <row r="238" spans="1:32" s="1" customFormat="1" ht="12" hidden="1" customHeight="1" x14ac:dyDescent="0.25">
      <c r="A238" s="49">
        <v>100000</v>
      </c>
      <c r="B238" s="15" t="s">
        <v>0</v>
      </c>
      <c r="C238" s="49">
        <v>1713</v>
      </c>
      <c r="D238" s="15" t="s">
        <v>554</v>
      </c>
      <c r="E238" s="15" t="s">
        <v>155</v>
      </c>
      <c r="F238" s="52" t="s">
        <v>149</v>
      </c>
      <c r="G238" s="15" t="s">
        <v>135</v>
      </c>
      <c r="H238" s="15" t="s">
        <v>143</v>
      </c>
      <c r="I238" s="49">
        <v>53122</v>
      </c>
      <c r="J238" s="6" t="s">
        <v>566</v>
      </c>
      <c r="K238" s="7"/>
      <c r="L238" s="8"/>
      <c r="M238" s="8"/>
      <c r="N238" s="8"/>
      <c r="O238" s="8">
        <v>250000</v>
      </c>
      <c r="P238" s="8"/>
      <c r="Q238" s="8"/>
      <c r="R238" s="8"/>
      <c r="S238" s="8"/>
      <c r="T238" s="8"/>
      <c r="U238" s="8"/>
      <c r="V238" s="8"/>
      <c r="W238" s="8"/>
      <c r="X238" s="94">
        <v>250000</v>
      </c>
      <c r="Y238" s="71"/>
      <c r="Z238" s="9" t="s">
        <v>567</v>
      </c>
      <c r="AA238" s="6" t="s">
        <v>560</v>
      </c>
      <c r="AB238" s="6" t="s">
        <v>568</v>
      </c>
      <c r="AC238" s="78">
        <f>VLOOKUP(I238,Sheet1!A:K,8,FALSE)</f>
        <v>0</v>
      </c>
      <c r="AD238" s="84">
        <f>VLOOKUP(I238,Sheet1!A:K,9,FALSE)</f>
        <v>0</v>
      </c>
    </row>
    <row r="239" spans="1:32" s="1" customFormat="1" ht="12" hidden="1" customHeight="1" x14ac:dyDescent="0.25">
      <c r="A239" s="50">
        <v>100000</v>
      </c>
      <c r="B239" s="10" t="s">
        <v>0</v>
      </c>
      <c r="C239" s="50">
        <v>1713</v>
      </c>
      <c r="D239" s="10" t="s">
        <v>554</v>
      </c>
      <c r="E239" s="10" t="s">
        <v>133</v>
      </c>
      <c r="F239" s="53" t="s">
        <v>143</v>
      </c>
      <c r="G239" s="10" t="s">
        <v>372</v>
      </c>
      <c r="H239" s="10" t="s">
        <v>150</v>
      </c>
      <c r="I239" s="50">
        <v>53123</v>
      </c>
      <c r="J239" s="2" t="s">
        <v>569</v>
      </c>
      <c r="K239" s="3"/>
      <c r="L239" s="4"/>
      <c r="M239" s="4"/>
      <c r="N239" s="4"/>
      <c r="O239" s="4"/>
      <c r="P239" s="4">
        <v>578000</v>
      </c>
      <c r="Q239" s="4"/>
      <c r="R239" s="4"/>
      <c r="S239" s="4"/>
      <c r="T239" s="4"/>
      <c r="U239" s="4"/>
      <c r="V239" s="4"/>
      <c r="W239" s="4"/>
      <c r="X239" s="93">
        <v>578000</v>
      </c>
      <c r="Y239" s="70"/>
      <c r="Z239" s="5" t="s">
        <v>570</v>
      </c>
      <c r="AA239" s="2" t="s">
        <v>571</v>
      </c>
      <c r="AB239" s="2" t="s">
        <v>572</v>
      </c>
      <c r="AC239" s="78">
        <f>VLOOKUP(I239,Sheet1!A:K,8,FALSE)</f>
        <v>0</v>
      </c>
      <c r="AD239" s="84">
        <f>VLOOKUP(I239,Sheet1!A:K,9,FALSE)</f>
        <v>0</v>
      </c>
    </row>
    <row r="240" spans="1:32" s="1" customFormat="1" ht="12" hidden="1" customHeight="1" x14ac:dyDescent="0.25">
      <c r="A240" s="49">
        <v>100000</v>
      </c>
      <c r="B240" s="15" t="s">
        <v>0</v>
      </c>
      <c r="C240" s="49">
        <v>1713</v>
      </c>
      <c r="D240" s="15" t="s">
        <v>554</v>
      </c>
      <c r="E240" s="15" t="s">
        <v>273</v>
      </c>
      <c r="F240" s="52" t="s">
        <v>134</v>
      </c>
      <c r="G240" s="15" t="s">
        <v>573</v>
      </c>
      <c r="H240" s="15" t="s">
        <v>150</v>
      </c>
      <c r="I240" s="49">
        <v>53124</v>
      </c>
      <c r="J240" s="6" t="s">
        <v>574</v>
      </c>
      <c r="K240" s="7"/>
      <c r="L240" s="8"/>
      <c r="M240" s="8"/>
      <c r="N240" s="8"/>
      <c r="O240" s="8"/>
      <c r="P240" s="8"/>
      <c r="Q240" s="8"/>
      <c r="R240" s="8"/>
      <c r="S240" s="8"/>
      <c r="T240" s="8"/>
      <c r="U240" s="8"/>
      <c r="V240" s="8">
        <v>200000</v>
      </c>
      <c r="W240" s="8"/>
      <c r="X240" s="94">
        <v>200000</v>
      </c>
      <c r="Y240" s="71"/>
      <c r="Z240" s="9" t="s">
        <v>575</v>
      </c>
      <c r="AA240" s="6" t="s">
        <v>576</v>
      </c>
      <c r="AB240" s="6" t="s">
        <v>577</v>
      </c>
      <c r="AC240" s="78">
        <f>VLOOKUP(I240,Sheet1!A:K,8,FALSE)</f>
        <v>0</v>
      </c>
      <c r="AD240" s="84">
        <f>VLOOKUP(I240,Sheet1!A:K,9,FALSE)</f>
        <v>0</v>
      </c>
    </row>
    <row r="241" spans="1:30" s="1" customFormat="1" ht="12" hidden="1" customHeight="1" x14ac:dyDescent="0.25">
      <c r="A241" s="50">
        <v>100000</v>
      </c>
      <c r="B241" s="10" t="s">
        <v>0</v>
      </c>
      <c r="C241" s="50">
        <v>1713</v>
      </c>
      <c r="D241" s="10" t="s">
        <v>554</v>
      </c>
      <c r="E241" s="10" t="s">
        <v>161</v>
      </c>
      <c r="F241" s="53" t="s">
        <v>348</v>
      </c>
      <c r="G241" s="10" t="s">
        <v>372</v>
      </c>
      <c r="H241" s="10" t="s">
        <v>509</v>
      </c>
      <c r="I241" s="50">
        <v>53128</v>
      </c>
      <c r="J241" s="2" t="s">
        <v>578</v>
      </c>
      <c r="K241" s="3"/>
      <c r="L241" s="4"/>
      <c r="M241" s="4"/>
      <c r="N241" s="4"/>
      <c r="O241" s="4"/>
      <c r="P241" s="4">
        <v>350000</v>
      </c>
      <c r="Q241" s="4"/>
      <c r="R241" s="4"/>
      <c r="S241" s="4"/>
      <c r="T241" s="4"/>
      <c r="U241" s="4"/>
      <c r="V241" s="4"/>
      <c r="W241" s="4"/>
      <c r="X241" s="93">
        <v>350000</v>
      </c>
      <c r="Y241" s="70"/>
      <c r="Z241" s="5" t="s">
        <v>579</v>
      </c>
      <c r="AA241" s="2" t="s">
        <v>580</v>
      </c>
      <c r="AB241" s="2" t="s">
        <v>581</v>
      </c>
      <c r="AC241" s="78">
        <f>VLOOKUP(I241,Sheet1!A:K,8,FALSE)</f>
        <v>0</v>
      </c>
      <c r="AD241" s="84">
        <f>VLOOKUP(I241,Sheet1!A:K,9,FALSE)</f>
        <v>0</v>
      </c>
    </row>
    <row r="242" spans="1:30" s="1" customFormat="1" ht="12" hidden="1" customHeight="1" x14ac:dyDescent="0.25">
      <c r="A242" s="49">
        <v>100000</v>
      </c>
      <c r="B242" s="15" t="s">
        <v>0</v>
      </c>
      <c r="C242" s="49">
        <v>9912</v>
      </c>
      <c r="D242" s="15" t="s">
        <v>582</v>
      </c>
      <c r="E242" s="15" t="s">
        <v>133</v>
      </c>
      <c r="F242" s="52" t="s">
        <v>143</v>
      </c>
      <c r="G242" s="15" t="s">
        <v>583</v>
      </c>
      <c r="H242" s="15" t="s">
        <v>244</v>
      </c>
      <c r="I242" s="49">
        <v>53130</v>
      </c>
      <c r="J242" s="6" t="s">
        <v>584</v>
      </c>
      <c r="K242" s="7"/>
      <c r="L242" s="8"/>
      <c r="M242" s="8"/>
      <c r="N242" s="8"/>
      <c r="O242" s="8"/>
      <c r="P242" s="8"/>
      <c r="Q242" s="22">
        <v>-30000</v>
      </c>
      <c r="R242" s="8"/>
      <c r="S242" s="8"/>
      <c r="T242" s="8"/>
      <c r="U242" s="8"/>
      <c r="V242" s="8"/>
      <c r="W242" s="8"/>
      <c r="X242" s="94">
        <v>-30000</v>
      </c>
      <c r="Y242" s="71"/>
      <c r="Z242" s="9" t="s">
        <v>585</v>
      </c>
      <c r="AA242" s="6" t="s">
        <v>586</v>
      </c>
      <c r="AB242" s="9" t="s">
        <v>587</v>
      </c>
      <c r="AC242" s="78">
        <f>VLOOKUP(I242,Sheet1!A:K,8,FALSE)</f>
        <v>0</v>
      </c>
      <c r="AD242" s="84">
        <f>VLOOKUP(I242,Sheet1!A:K,9,FALSE)</f>
        <v>0</v>
      </c>
    </row>
    <row r="243" spans="1:30" s="1" customFormat="1" ht="12" hidden="1" customHeight="1" x14ac:dyDescent="0.25">
      <c r="A243" s="49">
        <v>700043</v>
      </c>
      <c r="B243" s="15" t="s">
        <v>110</v>
      </c>
      <c r="C243" s="49">
        <v>171416</v>
      </c>
      <c r="D243" s="15" t="s">
        <v>2678</v>
      </c>
      <c r="E243" s="15" t="s">
        <v>256</v>
      </c>
      <c r="F243" s="52" t="s">
        <v>143</v>
      </c>
      <c r="G243" s="15" t="s">
        <v>135</v>
      </c>
      <c r="H243" s="15" t="s">
        <v>143</v>
      </c>
      <c r="I243" s="49">
        <v>53131</v>
      </c>
      <c r="J243" s="15" t="s">
        <v>2701</v>
      </c>
      <c r="K243" s="16"/>
      <c r="L243" s="17"/>
      <c r="M243" s="17"/>
      <c r="N243" s="17"/>
      <c r="O243" s="17"/>
      <c r="P243" s="17">
        <v>8568</v>
      </c>
      <c r="Q243" s="17"/>
      <c r="R243" s="17">
        <v>73040</v>
      </c>
      <c r="S243" s="17"/>
      <c r="T243" s="17"/>
      <c r="U243" s="17"/>
      <c r="V243" s="17"/>
      <c r="W243" s="17"/>
      <c r="X243" s="92">
        <v>81608</v>
      </c>
      <c r="Y243" s="69"/>
      <c r="Z243" s="15" t="s">
        <v>2702</v>
      </c>
      <c r="AA243" s="15" t="s">
        <v>2703</v>
      </c>
      <c r="AB243" s="6" t="s">
        <v>2702</v>
      </c>
      <c r="AC243" s="78">
        <f>VLOOKUP(I243,Sheet1!A:K,8,FALSE)</f>
        <v>0</v>
      </c>
      <c r="AD243" s="84">
        <f>VLOOKUP(I243,Sheet1!A:K,9,FALSE)</f>
        <v>0</v>
      </c>
    </row>
    <row r="244" spans="1:30" s="1" customFormat="1" ht="12" hidden="1" customHeight="1" x14ac:dyDescent="0.25">
      <c r="A244" s="50">
        <v>100000</v>
      </c>
      <c r="B244" s="10" t="s">
        <v>0</v>
      </c>
      <c r="C244" s="50">
        <v>1216</v>
      </c>
      <c r="D244" s="10" t="s">
        <v>588</v>
      </c>
      <c r="E244" s="10" t="s">
        <v>161</v>
      </c>
      <c r="F244" s="53" t="s">
        <v>143</v>
      </c>
      <c r="G244" s="10" t="s">
        <v>431</v>
      </c>
      <c r="H244" s="10" t="s">
        <v>143</v>
      </c>
      <c r="I244" s="50">
        <v>53151</v>
      </c>
      <c r="J244" s="2" t="s">
        <v>589</v>
      </c>
      <c r="K244" s="19">
        <v>-0.5</v>
      </c>
      <c r="L244" s="20">
        <v>-64674</v>
      </c>
      <c r="M244" s="20">
        <v>-12918</v>
      </c>
      <c r="N244" s="20">
        <v>-5544</v>
      </c>
      <c r="O244" s="4"/>
      <c r="P244" s="4">
        <v>180000</v>
      </c>
      <c r="Q244" s="4"/>
      <c r="R244" s="4"/>
      <c r="S244" s="4"/>
      <c r="T244" s="4"/>
      <c r="U244" s="4"/>
      <c r="V244" s="4"/>
      <c r="W244" s="4"/>
      <c r="X244" s="93">
        <v>96864</v>
      </c>
      <c r="Y244" s="70"/>
      <c r="Z244" s="5" t="s">
        <v>590</v>
      </c>
      <c r="AA244" s="2" t="s">
        <v>591</v>
      </c>
      <c r="AB244" s="5" t="s">
        <v>592</v>
      </c>
      <c r="AC244" s="78">
        <f>VLOOKUP(I244,Sheet1!A:K,8,FALSE)</f>
        <v>0</v>
      </c>
      <c r="AD244" s="84">
        <f>VLOOKUP(I244,Sheet1!A:K,9,FALSE)</f>
        <v>0</v>
      </c>
    </row>
    <row r="245" spans="1:30" s="1" customFormat="1" ht="12" hidden="1" customHeight="1" x14ac:dyDescent="0.25">
      <c r="A245" s="49">
        <v>100000</v>
      </c>
      <c r="B245" s="15" t="s">
        <v>0</v>
      </c>
      <c r="C245" s="49">
        <v>1613</v>
      </c>
      <c r="D245" s="15" t="s">
        <v>463</v>
      </c>
      <c r="E245" s="15" t="s">
        <v>161</v>
      </c>
      <c r="F245" s="52" t="s">
        <v>143</v>
      </c>
      <c r="G245" s="15" t="s">
        <v>135</v>
      </c>
      <c r="H245" s="15" t="s">
        <v>143</v>
      </c>
      <c r="I245" s="49">
        <v>53155</v>
      </c>
      <c r="J245" s="15" t="s">
        <v>593</v>
      </c>
      <c r="K245" s="16">
        <v>1</v>
      </c>
      <c r="L245" s="17">
        <v>73375</v>
      </c>
      <c r="M245" s="17">
        <v>17689</v>
      </c>
      <c r="N245" s="17">
        <v>9581</v>
      </c>
      <c r="O245" s="17"/>
      <c r="P245" s="17"/>
      <c r="Q245" s="17">
        <v>2500</v>
      </c>
      <c r="R245" s="17"/>
      <c r="S245" s="17"/>
      <c r="T245" s="17"/>
      <c r="U245" s="17"/>
      <c r="V245" s="17"/>
      <c r="W245" s="17"/>
      <c r="X245" s="92">
        <v>103145</v>
      </c>
      <c r="Y245" s="69"/>
      <c r="Z245" s="18" t="s">
        <v>594</v>
      </c>
      <c r="AA245" s="15" t="s">
        <v>595</v>
      </c>
      <c r="AB245" s="6" t="s">
        <v>596</v>
      </c>
      <c r="AC245" s="78">
        <f>VLOOKUP(I245,Sheet1!A:K,8,FALSE)</f>
        <v>0</v>
      </c>
      <c r="AD245" s="84">
        <f>VLOOKUP(I245,Sheet1!A:K,9,FALSE)</f>
        <v>0</v>
      </c>
    </row>
    <row r="246" spans="1:30" s="1" customFormat="1" ht="12" hidden="1" customHeight="1" x14ac:dyDescent="0.25">
      <c r="A246" s="50">
        <v>100000</v>
      </c>
      <c r="B246" s="10" t="s">
        <v>0</v>
      </c>
      <c r="C246" s="50">
        <v>1613</v>
      </c>
      <c r="D246" s="10" t="s">
        <v>463</v>
      </c>
      <c r="E246" s="10" t="s">
        <v>161</v>
      </c>
      <c r="F246" s="53" t="s">
        <v>143</v>
      </c>
      <c r="G246" s="10" t="s">
        <v>135</v>
      </c>
      <c r="H246" s="10" t="s">
        <v>143</v>
      </c>
      <c r="I246" s="50">
        <v>53157</v>
      </c>
      <c r="J246" s="2" t="s">
        <v>597</v>
      </c>
      <c r="K246" s="3">
        <v>1</v>
      </c>
      <c r="L246" s="4">
        <v>73375</v>
      </c>
      <c r="M246" s="4">
        <v>17689</v>
      </c>
      <c r="N246" s="4">
        <v>9581</v>
      </c>
      <c r="O246" s="4"/>
      <c r="P246" s="4"/>
      <c r="Q246" s="4">
        <v>2500</v>
      </c>
      <c r="R246" s="4"/>
      <c r="S246" s="4"/>
      <c r="T246" s="4"/>
      <c r="U246" s="4"/>
      <c r="V246" s="4"/>
      <c r="W246" s="4"/>
      <c r="X246" s="93">
        <v>103145</v>
      </c>
      <c r="Y246" s="70"/>
      <c r="Z246" s="5" t="s">
        <v>598</v>
      </c>
      <c r="AA246" s="2" t="s">
        <v>516</v>
      </c>
      <c r="AB246" s="2" t="s">
        <v>599</v>
      </c>
      <c r="AC246" s="78">
        <f>VLOOKUP(I246,Sheet1!A:K,8,FALSE)</f>
        <v>0</v>
      </c>
      <c r="AD246" s="84">
        <f>VLOOKUP(I246,Sheet1!A:K,9,FALSE)</f>
        <v>0</v>
      </c>
    </row>
    <row r="247" spans="1:30" s="1" customFormat="1" ht="12" hidden="1" customHeight="1" x14ac:dyDescent="0.25">
      <c r="A247" s="49">
        <v>100000</v>
      </c>
      <c r="B247" s="15" t="s">
        <v>0</v>
      </c>
      <c r="C247" s="49">
        <v>1613</v>
      </c>
      <c r="D247" s="15" t="s">
        <v>463</v>
      </c>
      <c r="E247" s="15" t="s">
        <v>161</v>
      </c>
      <c r="F247" s="52" t="s">
        <v>143</v>
      </c>
      <c r="G247" s="15" t="s">
        <v>135</v>
      </c>
      <c r="H247" s="15" t="s">
        <v>143</v>
      </c>
      <c r="I247" s="49">
        <v>53158</v>
      </c>
      <c r="J247" s="6" t="s">
        <v>597</v>
      </c>
      <c r="K247" s="7">
        <v>1</v>
      </c>
      <c r="L247" s="8">
        <v>73375</v>
      </c>
      <c r="M247" s="8">
        <v>17689</v>
      </c>
      <c r="N247" s="8">
        <v>9581</v>
      </c>
      <c r="O247" s="8"/>
      <c r="P247" s="8"/>
      <c r="Q247" s="8">
        <v>2500</v>
      </c>
      <c r="R247" s="8"/>
      <c r="S247" s="8"/>
      <c r="T247" s="8"/>
      <c r="U247" s="8"/>
      <c r="V247" s="8"/>
      <c r="W247" s="8"/>
      <c r="X247" s="94">
        <v>103145</v>
      </c>
      <c r="Y247" s="71"/>
      <c r="Z247" s="9" t="s">
        <v>598</v>
      </c>
      <c r="AA247" s="6" t="s">
        <v>516</v>
      </c>
      <c r="AB247" s="6" t="s">
        <v>600</v>
      </c>
      <c r="AC247" s="78">
        <f>VLOOKUP(I247,Sheet1!A:K,8,FALSE)</f>
        <v>0</v>
      </c>
      <c r="AD247" s="84">
        <f>VLOOKUP(I247,Sheet1!A:K,9,FALSE)</f>
        <v>0</v>
      </c>
    </row>
    <row r="248" spans="1:30" s="1" customFormat="1" ht="12" hidden="1" customHeight="1" x14ac:dyDescent="0.25">
      <c r="A248" s="50">
        <v>100000</v>
      </c>
      <c r="B248" s="10" t="s">
        <v>0</v>
      </c>
      <c r="C248" s="50">
        <v>1613</v>
      </c>
      <c r="D248" s="10" t="s">
        <v>463</v>
      </c>
      <c r="E248" s="10" t="s">
        <v>161</v>
      </c>
      <c r="F248" s="53" t="s">
        <v>143</v>
      </c>
      <c r="G248" s="10" t="s">
        <v>135</v>
      </c>
      <c r="H248" s="10" t="s">
        <v>143</v>
      </c>
      <c r="I248" s="50">
        <v>53159</v>
      </c>
      <c r="J248" s="2" t="s">
        <v>597</v>
      </c>
      <c r="K248" s="3">
        <v>1</v>
      </c>
      <c r="L248" s="4">
        <v>73375</v>
      </c>
      <c r="M248" s="4">
        <v>17689</v>
      </c>
      <c r="N248" s="4">
        <v>9581</v>
      </c>
      <c r="O248" s="4"/>
      <c r="P248" s="4"/>
      <c r="Q248" s="4">
        <v>2500</v>
      </c>
      <c r="R248" s="4"/>
      <c r="S248" s="4"/>
      <c r="T248" s="4"/>
      <c r="U248" s="4"/>
      <c r="V248" s="4"/>
      <c r="W248" s="4"/>
      <c r="X248" s="93">
        <v>103145</v>
      </c>
      <c r="Y248" s="70"/>
      <c r="Z248" s="5" t="s">
        <v>598</v>
      </c>
      <c r="AA248" s="2" t="s">
        <v>516</v>
      </c>
      <c r="AB248" s="2" t="s">
        <v>601</v>
      </c>
      <c r="AC248" s="78">
        <f>VLOOKUP(I248,Sheet1!A:K,8,FALSE)</f>
        <v>0</v>
      </c>
      <c r="AD248" s="84">
        <f>VLOOKUP(I248,Sheet1!A:K,9,FALSE)</f>
        <v>0</v>
      </c>
    </row>
    <row r="249" spans="1:30" s="1" customFormat="1" ht="12" hidden="1" customHeight="1" x14ac:dyDescent="0.25">
      <c r="A249" s="50">
        <v>200300</v>
      </c>
      <c r="B249" s="10" t="s">
        <v>80</v>
      </c>
      <c r="C249" s="50">
        <v>1614</v>
      </c>
      <c r="D249" s="10" t="s">
        <v>1957</v>
      </c>
      <c r="E249" s="10" t="s">
        <v>294</v>
      </c>
      <c r="F249" s="53" t="s">
        <v>143</v>
      </c>
      <c r="G249" s="10" t="s">
        <v>583</v>
      </c>
      <c r="H249" s="10" t="s">
        <v>143</v>
      </c>
      <c r="I249" s="50">
        <v>53176</v>
      </c>
      <c r="J249" s="10" t="s">
        <v>1958</v>
      </c>
      <c r="K249" s="11"/>
      <c r="L249" s="12"/>
      <c r="M249" s="12"/>
      <c r="N249" s="12"/>
      <c r="O249" s="12"/>
      <c r="P249" s="13">
        <v>-1500</v>
      </c>
      <c r="Q249" s="12"/>
      <c r="R249" s="12"/>
      <c r="S249" s="12"/>
      <c r="T249" s="12"/>
      <c r="U249" s="12"/>
      <c r="V249" s="12"/>
      <c r="W249" s="12"/>
      <c r="X249" s="95">
        <v>-1500</v>
      </c>
      <c r="Y249" s="73"/>
      <c r="Z249" s="10" t="s">
        <v>1959</v>
      </c>
      <c r="AA249" s="10" t="s">
        <v>1960</v>
      </c>
      <c r="AB249" s="2" t="s">
        <v>1961</v>
      </c>
      <c r="AC249" s="78">
        <f>VLOOKUP(I249,Sheet1!A:K,8,FALSE)</f>
        <v>0</v>
      </c>
      <c r="AD249" s="84">
        <f>VLOOKUP(I249,Sheet1!A:K,9,FALSE)</f>
        <v>0</v>
      </c>
    </row>
    <row r="250" spans="1:30" s="1" customFormat="1" ht="12" hidden="1" customHeight="1" x14ac:dyDescent="0.25">
      <c r="A250" s="49">
        <v>100000</v>
      </c>
      <c r="B250" s="15" t="s">
        <v>0</v>
      </c>
      <c r="C250" s="49">
        <v>1516</v>
      </c>
      <c r="D250" s="15" t="s">
        <v>602</v>
      </c>
      <c r="E250" s="15" t="s">
        <v>260</v>
      </c>
      <c r="F250" s="52" t="s">
        <v>143</v>
      </c>
      <c r="G250" s="15" t="s">
        <v>135</v>
      </c>
      <c r="H250" s="15" t="s">
        <v>143</v>
      </c>
      <c r="I250" s="49">
        <v>53177</v>
      </c>
      <c r="J250" s="15" t="s">
        <v>603</v>
      </c>
      <c r="K250" s="16"/>
      <c r="L250" s="17"/>
      <c r="M250" s="17"/>
      <c r="N250" s="17"/>
      <c r="O250" s="17"/>
      <c r="P250" s="17">
        <v>5000</v>
      </c>
      <c r="Q250" s="17"/>
      <c r="R250" s="17"/>
      <c r="S250" s="17"/>
      <c r="T250" s="17"/>
      <c r="U250" s="17"/>
      <c r="V250" s="17"/>
      <c r="W250" s="17"/>
      <c r="X250" s="92">
        <v>5000</v>
      </c>
      <c r="Y250" s="69"/>
      <c r="Z250" s="15" t="s">
        <v>604</v>
      </c>
      <c r="AA250" s="15" t="s">
        <v>605</v>
      </c>
      <c r="AB250" s="6" t="s">
        <v>606</v>
      </c>
      <c r="AC250" s="78">
        <f>VLOOKUP(I250,Sheet1!A:K,8,FALSE)</f>
        <v>0</v>
      </c>
      <c r="AD250" s="84">
        <f>VLOOKUP(I250,Sheet1!A:K,9,FALSE)</f>
        <v>0</v>
      </c>
    </row>
    <row r="251" spans="1:30" s="1" customFormat="1" ht="12" hidden="1" customHeight="1" x14ac:dyDescent="0.25">
      <c r="A251" s="50">
        <v>720000</v>
      </c>
      <c r="B251" s="10" t="s">
        <v>112</v>
      </c>
      <c r="C251" s="50">
        <v>1317</v>
      </c>
      <c r="D251" s="10" t="s">
        <v>2732</v>
      </c>
      <c r="E251" s="10" t="s">
        <v>260</v>
      </c>
      <c r="F251" s="53" t="s">
        <v>143</v>
      </c>
      <c r="G251" s="10" t="s">
        <v>135</v>
      </c>
      <c r="H251" s="10" t="s">
        <v>225</v>
      </c>
      <c r="I251" s="50">
        <v>53178</v>
      </c>
      <c r="J251" s="10" t="s">
        <v>2733</v>
      </c>
      <c r="K251" s="11"/>
      <c r="L251" s="12"/>
      <c r="M251" s="12"/>
      <c r="N251" s="12"/>
      <c r="O251" s="12"/>
      <c r="P251" s="12"/>
      <c r="Q251" s="12"/>
      <c r="R251" s="12">
        <v>966413</v>
      </c>
      <c r="S251" s="12"/>
      <c r="T251" s="12"/>
      <c r="U251" s="12"/>
      <c r="V251" s="12"/>
      <c r="W251" s="12"/>
      <c r="X251" s="95">
        <v>966413</v>
      </c>
      <c r="Y251" s="73">
        <v>998407</v>
      </c>
      <c r="Z251" s="10" t="s">
        <v>2734</v>
      </c>
      <c r="AA251" s="10" t="s">
        <v>2735</v>
      </c>
      <c r="AB251" s="2" t="s">
        <v>2736</v>
      </c>
      <c r="AC251" s="78">
        <v>0</v>
      </c>
      <c r="AD251" s="84">
        <f>X251*AC251</f>
        <v>0</v>
      </c>
    </row>
    <row r="252" spans="1:30" s="1" customFormat="1" ht="12" hidden="1" customHeight="1" x14ac:dyDescent="0.25">
      <c r="A252" s="49">
        <v>200708</v>
      </c>
      <c r="B252" s="15" t="s">
        <v>88</v>
      </c>
      <c r="C252" s="49">
        <v>2200</v>
      </c>
      <c r="D252" s="15" t="s">
        <v>2151</v>
      </c>
      <c r="E252" s="15" t="s">
        <v>161</v>
      </c>
      <c r="F252" s="52" t="s">
        <v>143</v>
      </c>
      <c r="G252" s="15" t="s">
        <v>135</v>
      </c>
      <c r="H252" s="15" t="s">
        <v>143</v>
      </c>
      <c r="I252" s="49">
        <v>53179</v>
      </c>
      <c r="J252" s="6" t="s">
        <v>2152</v>
      </c>
      <c r="K252" s="7"/>
      <c r="L252" s="8"/>
      <c r="M252" s="8"/>
      <c r="N252" s="8"/>
      <c r="O252" s="8"/>
      <c r="P252" s="8">
        <v>140032</v>
      </c>
      <c r="Q252" s="8"/>
      <c r="R252" s="22">
        <v>-2500</v>
      </c>
      <c r="S252" s="8"/>
      <c r="T252" s="8"/>
      <c r="U252" s="8"/>
      <c r="V252" s="8"/>
      <c r="W252" s="8"/>
      <c r="X252" s="94">
        <v>137532</v>
      </c>
      <c r="Y252" s="71"/>
      <c r="Z252" s="9" t="s">
        <v>2153</v>
      </c>
      <c r="AA252" s="6" t="s">
        <v>2154</v>
      </c>
      <c r="AB252" s="6" t="s">
        <v>2155</v>
      </c>
      <c r="AC252" s="78">
        <f>VLOOKUP(I252,Sheet1!A:K,8,FALSE)</f>
        <v>0</v>
      </c>
      <c r="AD252" s="84">
        <f>VLOOKUP(I252,Sheet1!A:K,9,FALSE)</f>
        <v>0</v>
      </c>
    </row>
    <row r="253" spans="1:30" s="1" customFormat="1" ht="12" hidden="1" customHeight="1" x14ac:dyDescent="0.25">
      <c r="A253" s="49">
        <v>720000</v>
      </c>
      <c r="B253" s="15" t="s">
        <v>112</v>
      </c>
      <c r="C253" s="49">
        <v>1317</v>
      </c>
      <c r="D253" s="15" t="s">
        <v>2732</v>
      </c>
      <c r="E253" s="15" t="s">
        <v>202</v>
      </c>
      <c r="F253" s="52" t="s">
        <v>224</v>
      </c>
      <c r="G253" s="15" t="s">
        <v>135</v>
      </c>
      <c r="H253" s="15" t="s">
        <v>225</v>
      </c>
      <c r="I253" s="49">
        <v>53180</v>
      </c>
      <c r="J253" s="15" t="s">
        <v>2737</v>
      </c>
      <c r="K253" s="16"/>
      <c r="L253" s="17"/>
      <c r="M253" s="17"/>
      <c r="N253" s="17"/>
      <c r="O253" s="17">
        <v>650000</v>
      </c>
      <c r="P253" s="17"/>
      <c r="Q253" s="17"/>
      <c r="R253" s="17"/>
      <c r="S253" s="17"/>
      <c r="T253" s="17"/>
      <c r="U253" s="17"/>
      <c r="V253" s="17"/>
      <c r="W253" s="17"/>
      <c r="X253" s="92">
        <v>650000</v>
      </c>
      <c r="Y253" s="69"/>
      <c r="Z253" s="15" t="s">
        <v>2738</v>
      </c>
      <c r="AA253" s="15" t="s">
        <v>2739</v>
      </c>
      <c r="AB253" s="6" t="s">
        <v>2740</v>
      </c>
      <c r="AC253" s="78">
        <v>0</v>
      </c>
      <c r="AD253" s="84">
        <f>X253*AC253</f>
        <v>0</v>
      </c>
    </row>
    <row r="254" spans="1:30" s="1" customFormat="1" ht="12" hidden="1" customHeight="1" x14ac:dyDescent="0.25">
      <c r="A254" s="50">
        <v>100000</v>
      </c>
      <c r="B254" s="10" t="s">
        <v>0</v>
      </c>
      <c r="C254" s="50">
        <v>1613</v>
      </c>
      <c r="D254" s="10" t="s">
        <v>463</v>
      </c>
      <c r="E254" s="10" t="s">
        <v>161</v>
      </c>
      <c r="F254" s="53" t="s">
        <v>143</v>
      </c>
      <c r="G254" s="10" t="s">
        <v>135</v>
      </c>
      <c r="H254" s="10" t="s">
        <v>143</v>
      </c>
      <c r="I254" s="50">
        <v>53181</v>
      </c>
      <c r="J254" s="10" t="s">
        <v>607</v>
      </c>
      <c r="K254" s="11">
        <v>1</v>
      </c>
      <c r="L254" s="12">
        <v>82532</v>
      </c>
      <c r="M254" s="12">
        <v>18967</v>
      </c>
      <c r="N254" s="12">
        <v>9828</v>
      </c>
      <c r="O254" s="12"/>
      <c r="P254" s="12"/>
      <c r="Q254" s="12">
        <v>2500</v>
      </c>
      <c r="R254" s="12"/>
      <c r="S254" s="12"/>
      <c r="T254" s="12"/>
      <c r="U254" s="12"/>
      <c r="V254" s="12"/>
      <c r="W254" s="12"/>
      <c r="X254" s="95">
        <v>113827</v>
      </c>
      <c r="Y254" s="73"/>
      <c r="Z254" s="14" t="s">
        <v>608</v>
      </c>
      <c r="AA254" s="10" t="s">
        <v>609</v>
      </c>
      <c r="AB254" s="2" t="s">
        <v>610</v>
      </c>
      <c r="AC254" s="78">
        <f>VLOOKUP(I254,Sheet1!A:K,8,FALSE)</f>
        <v>0</v>
      </c>
      <c r="AD254" s="84">
        <f>VLOOKUP(I254,Sheet1!A:K,9,FALSE)</f>
        <v>0</v>
      </c>
    </row>
    <row r="255" spans="1:30" s="1" customFormat="1" ht="12" hidden="1" customHeight="1" x14ac:dyDescent="0.25">
      <c r="A255" s="49">
        <v>100000</v>
      </c>
      <c r="B255" s="15" t="s">
        <v>0</v>
      </c>
      <c r="C255" s="49">
        <v>1613</v>
      </c>
      <c r="D255" s="15" t="s">
        <v>463</v>
      </c>
      <c r="E255" s="15" t="s">
        <v>161</v>
      </c>
      <c r="F255" s="52" t="s">
        <v>143</v>
      </c>
      <c r="G255" s="15" t="s">
        <v>135</v>
      </c>
      <c r="H255" s="15" t="s">
        <v>143</v>
      </c>
      <c r="I255" s="49">
        <v>53182</v>
      </c>
      <c r="J255" s="6" t="s">
        <v>611</v>
      </c>
      <c r="K255" s="7">
        <v>1</v>
      </c>
      <c r="L255" s="8">
        <v>138736</v>
      </c>
      <c r="M255" s="8">
        <v>27217</v>
      </c>
      <c r="N255" s="8">
        <v>11346</v>
      </c>
      <c r="O255" s="8"/>
      <c r="P255" s="8"/>
      <c r="Q255" s="8">
        <v>2500</v>
      </c>
      <c r="R255" s="8"/>
      <c r="S255" s="8"/>
      <c r="T255" s="8"/>
      <c r="U255" s="8"/>
      <c r="V255" s="8"/>
      <c r="W255" s="8"/>
      <c r="X255" s="94">
        <v>179799</v>
      </c>
      <c r="Y255" s="71">
        <v>45212</v>
      </c>
      <c r="Z255" s="9" t="s">
        <v>612</v>
      </c>
      <c r="AA255" s="6" t="s">
        <v>613</v>
      </c>
      <c r="AB255" s="6" t="s">
        <v>614</v>
      </c>
      <c r="AC255" s="78">
        <f>VLOOKUP(I255,Sheet1!A:K,8,FALSE)</f>
        <v>0</v>
      </c>
      <c r="AD255" s="84">
        <f>VLOOKUP(I255,Sheet1!A:K,9,FALSE)</f>
        <v>0</v>
      </c>
    </row>
    <row r="256" spans="1:30" s="1" customFormat="1" ht="12" hidden="1" customHeight="1" x14ac:dyDescent="0.25">
      <c r="A256" s="49">
        <v>200300</v>
      </c>
      <c r="B256" s="15" t="s">
        <v>80</v>
      </c>
      <c r="C256" s="49">
        <v>1614</v>
      </c>
      <c r="D256" s="15" t="s">
        <v>1957</v>
      </c>
      <c r="E256" s="15" t="s">
        <v>208</v>
      </c>
      <c r="F256" s="52" t="s">
        <v>143</v>
      </c>
      <c r="G256" s="15" t="s">
        <v>583</v>
      </c>
      <c r="H256" s="15" t="s">
        <v>509</v>
      </c>
      <c r="I256" s="49">
        <v>53183</v>
      </c>
      <c r="J256" s="15" t="s">
        <v>1962</v>
      </c>
      <c r="K256" s="16"/>
      <c r="L256" s="17"/>
      <c r="M256" s="17"/>
      <c r="N256" s="17"/>
      <c r="O256" s="17"/>
      <c r="P256" s="21">
        <v>-218000</v>
      </c>
      <c r="Q256" s="17"/>
      <c r="R256" s="17"/>
      <c r="S256" s="17"/>
      <c r="T256" s="17"/>
      <c r="U256" s="17"/>
      <c r="V256" s="17"/>
      <c r="W256" s="17"/>
      <c r="X256" s="92">
        <v>-218000</v>
      </c>
      <c r="Y256" s="69"/>
      <c r="Z256" s="18" t="s">
        <v>1963</v>
      </c>
      <c r="AA256" s="15" t="s">
        <v>1964</v>
      </c>
      <c r="AB256" s="6" t="s">
        <v>1965</v>
      </c>
      <c r="AC256" s="78">
        <f>VLOOKUP(I256,Sheet1!A:K,8,FALSE)</f>
        <v>0</v>
      </c>
      <c r="AD256" s="84">
        <f>VLOOKUP(I256,Sheet1!A:K,9,FALSE)</f>
        <v>0</v>
      </c>
    </row>
    <row r="257" spans="1:32" s="1" customFormat="1" ht="12" hidden="1" customHeight="1" x14ac:dyDescent="0.25">
      <c r="A257" s="50">
        <v>200300</v>
      </c>
      <c r="B257" s="10" t="s">
        <v>80</v>
      </c>
      <c r="C257" s="50">
        <v>1614</v>
      </c>
      <c r="D257" s="10" t="s">
        <v>1957</v>
      </c>
      <c r="E257" s="10" t="s">
        <v>268</v>
      </c>
      <c r="F257" s="53" t="s">
        <v>143</v>
      </c>
      <c r="G257" s="10" t="s">
        <v>583</v>
      </c>
      <c r="H257" s="10" t="s">
        <v>143</v>
      </c>
      <c r="I257" s="50">
        <v>53184</v>
      </c>
      <c r="J257" s="10" t="s">
        <v>1966</v>
      </c>
      <c r="K257" s="11"/>
      <c r="L257" s="12"/>
      <c r="M257" s="12"/>
      <c r="N257" s="12"/>
      <c r="O257" s="12"/>
      <c r="P257" s="13">
        <v>-31651</v>
      </c>
      <c r="Q257" s="12"/>
      <c r="R257" s="12"/>
      <c r="S257" s="12"/>
      <c r="T257" s="12"/>
      <c r="U257" s="12"/>
      <c r="V257" s="12"/>
      <c r="W257" s="12"/>
      <c r="X257" s="95">
        <v>-31651</v>
      </c>
      <c r="Y257" s="73"/>
      <c r="Z257" s="10" t="s">
        <v>1967</v>
      </c>
      <c r="AA257" s="10" t="s">
        <v>1960</v>
      </c>
      <c r="AB257" s="2" t="s">
        <v>1968</v>
      </c>
      <c r="AC257" s="78">
        <f>VLOOKUP(I257,Sheet1!A:K,8,FALSE)</f>
        <v>0</v>
      </c>
      <c r="AD257" s="84">
        <f>VLOOKUP(I257,Sheet1!A:K,9,FALSE)</f>
        <v>0</v>
      </c>
    </row>
    <row r="258" spans="1:32" s="1" customFormat="1" ht="12" hidden="1" customHeight="1" x14ac:dyDescent="0.25">
      <c r="A258" s="49">
        <v>200300</v>
      </c>
      <c r="B258" s="15" t="s">
        <v>80</v>
      </c>
      <c r="C258" s="49">
        <v>1614</v>
      </c>
      <c r="D258" s="15" t="s">
        <v>1957</v>
      </c>
      <c r="E258" s="15" t="s">
        <v>278</v>
      </c>
      <c r="F258" s="52" t="s">
        <v>143</v>
      </c>
      <c r="G258" s="15" t="s">
        <v>135</v>
      </c>
      <c r="H258" s="15" t="s">
        <v>143</v>
      </c>
      <c r="I258" s="49">
        <v>53185</v>
      </c>
      <c r="J258" s="15" t="s">
        <v>1969</v>
      </c>
      <c r="K258" s="16"/>
      <c r="L258" s="17"/>
      <c r="M258" s="17"/>
      <c r="N258" s="17"/>
      <c r="O258" s="17"/>
      <c r="P258" s="17">
        <v>19665</v>
      </c>
      <c r="Q258" s="17"/>
      <c r="R258" s="17"/>
      <c r="S258" s="17"/>
      <c r="T258" s="17"/>
      <c r="U258" s="17"/>
      <c r="V258" s="17"/>
      <c r="W258" s="17"/>
      <c r="X258" s="92">
        <v>19665</v>
      </c>
      <c r="Y258" s="69"/>
      <c r="Z258" s="15" t="s">
        <v>1970</v>
      </c>
      <c r="AA258" s="15" t="s">
        <v>1971</v>
      </c>
      <c r="AB258" s="6" t="s">
        <v>1972</v>
      </c>
      <c r="AC258" s="78">
        <f>VLOOKUP(I258,Sheet1!A:K,8,FALSE)</f>
        <v>0</v>
      </c>
      <c r="AD258" s="84">
        <f>VLOOKUP(I258,Sheet1!A:K,9,FALSE)</f>
        <v>0</v>
      </c>
    </row>
    <row r="259" spans="1:32" s="1" customFormat="1" ht="12" hidden="1" customHeight="1" x14ac:dyDescent="0.25">
      <c r="A259" s="50">
        <v>200300</v>
      </c>
      <c r="B259" s="10" t="s">
        <v>80</v>
      </c>
      <c r="C259" s="50">
        <v>1614</v>
      </c>
      <c r="D259" s="10" t="s">
        <v>1957</v>
      </c>
      <c r="E259" s="10" t="s">
        <v>273</v>
      </c>
      <c r="F259" s="53" t="s">
        <v>143</v>
      </c>
      <c r="G259" s="10" t="s">
        <v>135</v>
      </c>
      <c r="H259" s="10" t="s">
        <v>143</v>
      </c>
      <c r="I259" s="50">
        <v>53186</v>
      </c>
      <c r="J259" s="10" t="s">
        <v>1973</v>
      </c>
      <c r="K259" s="11"/>
      <c r="L259" s="12"/>
      <c r="M259" s="12"/>
      <c r="N259" s="12"/>
      <c r="O259" s="12"/>
      <c r="P259" s="12">
        <v>31100</v>
      </c>
      <c r="Q259" s="12"/>
      <c r="R259" s="12"/>
      <c r="S259" s="12"/>
      <c r="T259" s="12"/>
      <c r="U259" s="12"/>
      <c r="V259" s="12"/>
      <c r="W259" s="12"/>
      <c r="X259" s="95">
        <v>31100</v>
      </c>
      <c r="Y259" s="73"/>
      <c r="Z259" s="10" t="s">
        <v>1974</v>
      </c>
      <c r="AA259" s="10" t="s">
        <v>1975</v>
      </c>
      <c r="AB259" s="2" t="s">
        <v>1976</v>
      </c>
      <c r="AC259" s="78">
        <f>VLOOKUP(I259,Sheet1!A:K,8,FALSE)</f>
        <v>0</v>
      </c>
      <c r="AD259" s="84">
        <f>VLOOKUP(I259,Sheet1!A:K,9,FALSE)</f>
        <v>0</v>
      </c>
    </row>
    <row r="260" spans="1:32" s="1" customFormat="1" ht="12" hidden="1" customHeight="1" x14ac:dyDescent="0.25">
      <c r="A260" s="49">
        <v>200300</v>
      </c>
      <c r="B260" s="15" t="s">
        <v>80</v>
      </c>
      <c r="C260" s="49">
        <v>1614</v>
      </c>
      <c r="D260" s="15" t="s">
        <v>1957</v>
      </c>
      <c r="E260" s="15" t="s">
        <v>202</v>
      </c>
      <c r="F260" s="52" t="s">
        <v>143</v>
      </c>
      <c r="G260" s="15" t="s">
        <v>135</v>
      </c>
      <c r="H260" s="15" t="s">
        <v>143</v>
      </c>
      <c r="I260" s="49">
        <v>53188</v>
      </c>
      <c r="J260" s="15" t="s">
        <v>1977</v>
      </c>
      <c r="K260" s="16"/>
      <c r="L260" s="17"/>
      <c r="M260" s="17"/>
      <c r="N260" s="17"/>
      <c r="O260" s="17"/>
      <c r="P260" s="17">
        <v>5000</v>
      </c>
      <c r="Q260" s="17"/>
      <c r="R260" s="17"/>
      <c r="S260" s="17"/>
      <c r="T260" s="17"/>
      <c r="U260" s="17"/>
      <c r="V260" s="17"/>
      <c r="W260" s="17"/>
      <c r="X260" s="92">
        <v>5000</v>
      </c>
      <c r="Y260" s="69"/>
      <c r="Z260" s="15" t="s">
        <v>1978</v>
      </c>
      <c r="AA260" s="15" t="s">
        <v>1979</v>
      </c>
      <c r="AB260" s="6" t="s">
        <v>1980</v>
      </c>
      <c r="AC260" s="78">
        <f>VLOOKUP(I260,Sheet1!A:K,8,FALSE)</f>
        <v>0</v>
      </c>
      <c r="AD260" s="84">
        <f>VLOOKUP(I260,Sheet1!A:K,9,FALSE)</f>
        <v>0</v>
      </c>
    </row>
    <row r="261" spans="1:32" s="1" customFormat="1" ht="12" hidden="1" customHeight="1" x14ac:dyDescent="0.25">
      <c r="A261" s="50">
        <v>200300</v>
      </c>
      <c r="B261" s="10" t="s">
        <v>80</v>
      </c>
      <c r="C261" s="50">
        <v>1614</v>
      </c>
      <c r="D261" s="10" t="s">
        <v>1957</v>
      </c>
      <c r="E261" s="10" t="s">
        <v>260</v>
      </c>
      <c r="F261" s="53" t="s">
        <v>143</v>
      </c>
      <c r="G261" s="10" t="s">
        <v>135</v>
      </c>
      <c r="H261" s="10" t="s">
        <v>143</v>
      </c>
      <c r="I261" s="50">
        <v>53189</v>
      </c>
      <c r="J261" s="10" t="s">
        <v>1981</v>
      </c>
      <c r="K261" s="11"/>
      <c r="L261" s="12"/>
      <c r="M261" s="12"/>
      <c r="N261" s="12"/>
      <c r="O261" s="12"/>
      <c r="P261" s="12">
        <v>8970</v>
      </c>
      <c r="Q261" s="12"/>
      <c r="R261" s="12"/>
      <c r="S261" s="12"/>
      <c r="T261" s="12"/>
      <c r="U261" s="12"/>
      <c r="V261" s="12"/>
      <c r="W261" s="12"/>
      <c r="X261" s="95">
        <v>8970</v>
      </c>
      <c r="Y261" s="73"/>
      <c r="Z261" s="10" t="s">
        <v>1982</v>
      </c>
      <c r="AA261" s="10" t="s">
        <v>1983</v>
      </c>
      <c r="AB261" s="2" t="s">
        <v>1984</v>
      </c>
      <c r="AC261" s="78">
        <f>VLOOKUP(I261,Sheet1!A:K,8,FALSE)</f>
        <v>0</v>
      </c>
      <c r="AD261" s="84">
        <f>VLOOKUP(I261,Sheet1!A:K,9,FALSE)</f>
        <v>0</v>
      </c>
    </row>
    <row r="262" spans="1:32" s="1" customFormat="1" ht="12" hidden="1" customHeight="1" x14ac:dyDescent="0.25">
      <c r="A262" s="50">
        <v>700033</v>
      </c>
      <c r="B262" s="10" t="s">
        <v>107</v>
      </c>
      <c r="C262" s="50">
        <v>2111</v>
      </c>
      <c r="D262" s="10" t="s">
        <v>2469</v>
      </c>
      <c r="E262" s="10" t="s">
        <v>202</v>
      </c>
      <c r="F262" s="53" t="s">
        <v>149</v>
      </c>
      <c r="G262" s="10" t="s">
        <v>135</v>
      </c>
      <c r="H262" s="10" t="s">
        <v>143</v>
      </c>
      <c r="I262" s="50">
        <v>53198</v>
      </c>
      <c r="J262" s="10" t="s">
        <v>2502</v>
      </c>
      <c r="K262" s="11"/>
      <c r="L262" s="12"/>
      <c r="M262" s="12"/>
      <c r="N262" s="12"/>
      <c r="O262" s="12"/>
      <c r="P262" s="12">
        <v>200000</v>
      </c>
      <c r="Q262" s="12"/>
      <c r="R262" s="12"/>
      <c r="S262" s="12"/>
      <c r="T262" s="12"/>
      <c r="U262" s="12"/>
      <c r="V262" s="12"/>
      <c r="W262" s="12"/>
      <c r="X262" s="95">
        <v>200000</v>
      </c>
      <c r="Y262" s="73"/>
      <c r="Z262" s="14" t="s">
        <v>2503</v>
      </c>
      <c r="AA262" s="10" t="s">
        <v>2504</v>
      </c>
      <c r="AB262" s="5" t="s">
        <v>2505</v>
      </c>
      <c r="AC262" s="78">
        <f>VLOOKUP(I262,Sheet1!A:K,8,FALSE)</f>
        <v>0</v>
      </c>
      <c r="AD262" s="84">
        <f>VLOOKUP(I262,Sheet1!A:K,9,FALSE)</f>
        <v>0</v>
      </c>
    </row>
    <row r="263" spans="1:32" s="1" customFormat="1" ht="12" hidden="1" customHeight="1" x14ac:dyDescent="0.25">
      <c r="A263" s="50">
        <v>100000</v>
      </c>
      <c r="B263" s="10" t="s">
        <v>0</v>
      </c>
      <c r="C263" s="50">
        <v>1517</v>
      </c>
      <c r="D263" s="10" t="s">
        <v>615</v>
      </c>
      <c r="E263" s="10" t="s">
        <v>133</v>
      </c>
      <c r="F263" s="53" t="s">
        <v>143</v>
      </c>
      <c r="G263" s="10" t="s">
        <v>135</v>
      </c>
      <c r="H263" s="10" t="s">
        <v>244</v>
      </c>
      <c r="I263" s="50">
        <v>53199</v>
      </c>
      <c r="J263" s="2" t="s">
        <v>616</v>
      </c>
      <c r="K263" s="3"/>
      <c r="L263" s="4"/>
      <c r="M263" s="4"/>
      <c r="N263" s="4"/>
      <c r="O263" s="4"/>
      <c r="P263" s="4"/>
      <c r="Q263" s="4">
        <v>15503</v>
      </c>
      <c r="R263" s="4"/>
      <c r="S263" s="4"/>
      <c r="T263" s="4"/>
      <c r="U263" s="4"/>
      <c r="V263" s="4"/>
      <c r="W263" s="4"/>
      <c r="X263" s="93">
        <v>15503</v>
      </c>
      <c r="Y263" s="70"/>
      <c r="Z263" s="5" t="s">
        <v>617</v>
      </c>
      <c r="AA263" s="2" t="s">
        <v>618</v>
      </c>
      <c r="AB263" s="5" t="s">
        <v>619</v>
      </c>
      <c r="AC263" s="78">
        <f>VLOOKUP(I263,Sheet1!A:K,8,FALSE)</f>
        <v>0</v>
      </c>
      <c r="AD263" s="84">
        <f>VLOOKUP(I263,Sheet1!A:K,9,FALSE)</f>
        <v>0</v>
      </c>
    </row>
    <row r="264" spans="1:32" s="1" customFormat="1" ht="12" hidden="1" customHeight="1" x14ac:dyDescent="0.25">
      <c r="A264" s="49">
        <v>720048</v>
      </c>
      <c r="B264" s="15" t="s">
        <v>115</v>
      </c>
      <c r="C264" s="49">
        <v>1515</v>
      </c>
      <c r="D264" s="15" t="s">
        <v>2811</v>
      </c>
      <c r="E264" s="15" t="s">
        <v>142</v>
      </c>
      <c r="F264" s="52" t="s">
        <v>143</v>
      </c>
      <c r="G264" s="15" t="s">
        <v>135</v>
      </c>
      <c r="H264" s="15" t="s">
        <v>143</v>
      </c>
      <c r="I264" s="49">
        <v>53200</v>
      </c>
      <c r="J264" s="6" t="s">
        <v>2818</v>
      </c>
      <c r="K264" s="7">
        <v>3</v>
      </c>
      <c r="L264" s="8">
        <v>223911</v>
      </c>
      <c r="M264" s="8">
        <v>61700</v>
      </c>
      <c r="N264" s="8">
        <v>28847</v>
      </c>
      <c r="O264" s="8"/>
      <c r="P264" s="8"/>
      <c r="Q264" s="8">
        <v>5100</v>
      </c>
      <c r="R264" s="8"/>
      <c r="S264" s="8"/>
      <c r="T264" s="8"/>
      <c r="U264" s="8"/>
      <c r="V264" s="8"/>
      <c r="W264" s="8"/>
      <c r="X264" s="94">
        <v>319558</v>
      </c>
      <c r="Y264" s="71"/>
      <c r="Z264" s="9" t="s">
        <v>2819</v>
      </c>
      <c r="AA264" s="6" t="s">
        <v>2820</v>
      </c>
      <c r="AB264" s="6" t="s">
        <v>2821</v>
      </c>
      <c r="AC264" s="78">
        <f>VLOOKUP(I264,Sheet1!A:K,8,FALSE)</f>
        <v>0</v>
      </c>
      <c r="AD264" s="84">
        <f>VLOOKUP(I264,Sheet1!A:K,9,FALSE)</f>
        <v>0</v>
      </c>
    </row>
    <row r="265" spans="1:32" s="1" customFormat="1" ht="12" customHeight="1" x14ac:dyDescent="0.25">
      <c r="A265" s="50">
        <v>720000</v>
      </c>
      <c r="B265" s="10" t="s">
        <v>112</v>
      </c>
      <c r="C265" s="50">
        <v>1317</v>
      </c>
      <c r="D265" s="10" t="s">
        <v>2732</v>
      </c>
      <c r="E265" s="10" t="s">
        <v>167</v>
      </c>
      <c r="F265" s="53" t="s">
        <v>224</v>
      </c>
      <c r="G265" s="10" t="s">
        <v>173</v>
      </c>
      <c r="H265" s="10" t="s">
        <v>225</v>
      </c>
      <c r="I265" s="50">
        <v>53203</v>
      </c>
      <c r="J265" s="10" t="s">
        <v>2741</v>
      </c>
      <c r="K265" s="11"/>
      <c r="L265" s="12"/>
      <c r="M265" s="12"/>
      <c r="N265" s="12"/>
      <c r="O265" s="12"/>
      <c r="P265" s="12">
        <v>500000</v>
      </c>
      <c r="Q265" s="12"/>
      <c r="R265" s="12"/>
      <c r="S265" s="12"/>
      <c r="T265" s="12"/>
      <c r="U265" s="12"/>
      <c r="V265" s="12"/>
      <c r="W265" s="12"/>
      <c r="X265" s="95">
        <v>500000</v>
      </c>
      <c r="Y265" s="73"/>
      <c r="Z265" s="10" t="s">
        <v>2742</v>
      </c>
      <c r="AA265" s="10" t="s">
        <v>2743</v>
      </c>
      <c r="AB265" s="5" t="s">
        <v>2744</v>
      </c>
      <c r="AC265" s="78">
        <v>1</v>
      </c>
      <c r="AD265" s="84">
        <f t="shared" ref="AD265:AD270" si="10">X265*AC265</f>
        <v>500000</v>
      </c>
      <c r="AE265" s="85" t="s">
        <v>3808</v>
      </c>
      <c r="AF265" s="85" t="s">
        <v>2996</v>
      </c>
    </row>
    <row r="266" spans="1:32" s="1" customFormat="1" ht="12" customHeight="1" x14ac:dyDescent="0.25">
      <c r="A266" s="49">
        <v>720000</v>
      </c>
      <c r="B266" s="15" t="s">
        <v>112</v>
      </c>
      <c r="C266" s="49">
        <v>1317</v>
      </c>
      <c r="D266" s="15" t="s">
        <v>2732</v>
      </c>
      <c r="E266" s="15" t="s">
        <v>273</v>
      </c>
      <c r="F266" s="52" t="s">
        <v>143</v>
      </c>
      <c r="G266" s="15" t="s">
        <v>135</v>
      </c>
      <c r="H266" s="15" t="s">
        <v>244</v>
      </c>
      <c r="I266" s="49">
        <v>53205</v>
      </c>
      <c r="J266" s="15" t="s">
        <v>2745</v>
      </c>
      <c r="K266" s="16"/>
      <c r="L266" s="17"/>
      <c r="M266" s="17"/>
      <c r="N266" s="17"/>
      <c r="O266" s="17"/>
      <c r="P266" s="17"/>
      <c r="Q266" s="17">
        <v>104000</v>
      </c>
      <c r="R266" s="17"/>
      <c r="S266" s="17"/>
      <c r="T266" s="17"/>
      <c r="U266" s="17"/>
      <c r="V266" s="17"/>
      <c r="W266" s="17"/>
      <c r="X266" s="92">
        <v>104000</v>
      </c>
      <c r="Y266" s="69"/>
      <c r="Z266" s="15" t="s">
        <v>2746</v>
      </c>
      <c r="AA266" s="15" t="s">
        <v>2747</v>
      </c>
      <c r="AB266" s="9" t="s">
        <v>2748</v>
      </c>
      <c r="AC266" s="78">
        <v>1</v>
      </c>
      <c r="AD266" s="84">
        <f t="shared" si="10"/>
        <v>104000</v>
      </c>
      <c r="AE266" s="85" t="s">
        <v>3808</v>
      </c>
      <c r="AF266" s="85" t="s">
        <v>2996</v>
      </c>
    </row>
    <row r="267" spans="1:32" s="1" customFormat="1" ht="12" hidden="1" customHeight="1" x14ac:dyDescent="0.25">
      <c r="A267" s="50">
        <v>720000</v>
      </c>
      <c r="B267" s="10" t="s">
        <v>112</v>
      </c>
      <c r="C267" s="50">
        <v>1317</v>
      </c>
      <c r="D267" s="10" t="s">
        <v>2732</v>
      </c>
      <c r="E267" s="10" t="s">
        <v>278</v>
      </c>
      <c r="F267" s="53" t="s">
        <v>143</v>
      </c>
      <c r="G267" s="10" t="s">
        <v>135</v>
      </c>
      <c r="H267" s="10" t="s">
        <v>244</v>
      </c>
      <c r="I267" s="50">
        <v>53208</v>
      </c>
      <c r="J267" s="10" t="s">
        <v>2749</v>
      </c>
      <c r="K267" s="11"/>
      <c r="L267" s="12"/>
      <c r="M267" s="12"/>
      <c r="N267" s="12"/>
      <c r="O267" s="12"/>
      <c r="P267" s="12"/>
      <c r="Q267" s="12">
        <v>20000</v>
      </c>
      <c r="R267" s="12"/>
      <c r="S267" s="12"/>
      <c r="T267" s="12"/>
      <c r="U267" s="12"/>
      <c r="V267" s="12"/>
      <c r="W267" s="12"/>
      <c r="X267" s="95">
        <v>20000</v>
      </c>
      <c r="Y267" s="73"/>
      <c r="Z267" s="10" t="s">
        <v>2750</v>
      </c>
      <c r="AA267" s="10" t="s">
        <v>395</v>
      </c>
      <c r="AB267" s="5" t="s">
        <v>2751</v>
      </c>
      <c r="AC267" s="78">
        <v>0</v>
      </c>
      <c r="AD267" s="84">
        <f t="shared" si="10"/>
        <v>0</v>
      </c>
    </row>
    <row r="268" spans="1:32" s="1" customFormat="1" ht="12" hidden="1" customHeight="1" x14ac:dyDescent="0.25">
      <c r="A268" s="49">
        <v>720000</v>
      </c>
      <c r="B268" s="15" t="s">
        <v>112</v>
      </c>
      <c r="C268" s="49">
        <v>1317</v>
      </c>
      <c r="D268" s="15" t="s">
        <v>2732</v>
      </c>
      <c r="E268" s="15" t="s">
        <v>208</v>
      </c>
      <c r="F268" s="52" t="s">
        <v>143</v>
      </c>
      <c r="G268" s="15" t="s">
        <v>135</v>
      </c>
      <c r="H268" s="15" t="s">
        <v>244</v>
      </c>
      <c r="I268" s="49">
        <v>53209</v>
      </c>
      <c r="J268" s="15" t="s">
        <v>2752</v>
      </c>
      <c r="K268" s="16"/>
      <c r="L268" s="17"/>
      <c r="M268" s="17"/>
      <c r="N268" s="17"/>
      <c r="O268" s="17"/>
      <c r="P268" s="17"/>
      <c r="Q268" s="17">
        <v>2100</v>
      </c>
      <c r="R268" s="17"/>
      <c r="S268" s="17"/>
      <c r="T268" s="17"/>
      <c r="U268" s="17"/>
      <c r="V268" s="17"/>
      <c r="W268" s="17"/>
      <c r="X268" s="92">
        <v>2100</v>
      </c>
      <c r="Y268" s="69"/>
      <c r="Z268" s="15" t="s">
        <v>2753</v>
      </c>
      <c r="AA268" s="15" t="s">
        <v>2754</v>
      </c>
      <c r="AB268" s="9" t="s">
        <v>2755</v>
      </c>
      <c r="AC268" s="78">
        <v>0</v>
      </c>
      <c r="AD268" s="84">
        <f t="shared" si="10"/>
        <v>0</v>
      </c>
    </row>
    <row r="269" spans="1:32" s="1" customFormat="1" ht="12" customHeight="1" x14ac:dyDescent="0.25">
      <c r="A269" s="50">
        <v>720000</v>
      </c>
      <c r="B269" s="10" t="s">
        <v>112</v>
      </c>
      <c r="C269" s="50">
        <v>1317</v>
      </c>
      <c r="D269" s="10" t="s">
        <v>2732</v>
      </c>
      <c r="E269" s="10" t="s">
        <v>268</v>
      </c>
      <c r="F269" s="53" t="s">
        <v>224</v>
      </c>
      <c r="G269" s="10" t="s">
        <v>173</v>
      </c>
      <c r="H269" s="10" t="s">
        <v>249</v>
      </c>
      <c r="I269" s="50">
        <v>53210</v>
      </c>
      <c r="J269" s="10" t="s">
        <v>2756</v>
      </c>
      <c r="K269" s="11"/>
      <c r="L269" s="12"/>
      <c r="M269" s="12"/>
      <c r="N269" s="12"/>
      <c r="O269" s="12"/>
      <c r="P269" s="12">
        <v>25000</v>
      </c>
      <c r="Q269" s="12"/>
      <c r="R269" s="12"/>
      <c r="S269" s="12"/>
      <c r="T269" s="12"/>
      <c r="U269" s="12"/>
      <c r="V269" s="12"/>
      <c r="W269" s="12"/>
      <c r="X269" s="95">
        <v>25000</v>
      </c>
      <c r="Y269" s="73"/>
      <c r="Z269" s="10" t="s">
        <v>2757</v>
      </c>
      <c r="AA269" s="10" t="s">
        <v>2758</v>
      </c>
      <c r="AB269" s="5" t="s">
        <v>2759</v>
      </c>
      <c r="AC269" s="78">
        <v>1</v>
      </c>
      <c r="AD269" s="84">
        <f t="shared" si="10"/>
        <v>25000</v>
      </c>
      <c r="AE269" s="85" t="s">
        <v>3808</v>
      </c>
      <c r="AF269" s="85" t="s">
        <v>2996</v>
      </c>
    </row>
    <row r="270" spans="1:32" s="1" customFormat="1" ht="12" hidden="1" customHeight="1" x14ac:dyDescent="0.25">
      <c r="A270" s="49">
        <v>720000</v>
      </c>
      <c r="B270" s="15" t="s">
        <v>112</v>
      </c>
      <c r="C270" s="49">
        <v>1317</v>
      </c>
      <c r="D270" s="15" t="s">
        <v>2732</v>
      </c>
      <c r="E270" s="15" t="s">
        <v>294</v>
      </c>
      <c r="F270" s="52" t="s">
        <v>143</v>
      </c>
      <c r="G270" s="15" t="s">
        <v>135</v>
      </c>
      <c r="H270" s="15" t="s">
        <v>143</v>
      </c>
      <c r="I270" s="49">
        <v>53212</v>
      </c>
      <c r="J270" s="15" t="s">
        <v>2760</v>
      </c>
      <c r="K270" s="16"/>
      <c r="L270" s="17"/>
      <c r="M270" s="17"/>
      <c r="N270" s="17"/>
      <c r="O270" s="17"/>
      <c r="P270" s="17">
        <v>30000</v>
      </c>
      <c r="Q270" s="17"/>
      <c r="R270" s="17"/>
      <c r="S270" s="17"/>
      <c r="T270" s="17"/>
      <c r="U270" s="17"/>
      <c r="V270" s="17"/>
      <c r="W270" s="17"/>
      <c r="X270" s="92">
        <v>30000</v>
      </c>
      <c r="Y270" s="69"/>
      <c r="Z270" s="15" t="s">
        <v>2761</v>
      </c>
      <c r="AA270" s="15" t="s">
        <v>2762</v>
      </c>
      <c r="AB270" s="9" t="s">
        <v>2763</v>
      </c>
      <c r="AC270" s="78">
        <v>0</v>
      </c>
      <c r="AD270" s="84">
        <f t="shared" si="10"/>
        <v>0</v>
      </c>
    </row>
    <row r="271" spans="1:32" s="1" customFormat="1" ht="12" hidden="1" customHeight="1" x14ac:dyDescent="0.25">
      <c r="A271" s="50">
        <v>200708</v>
      </c>
      <c r="B271" s="10" t="s">
        <v>88</v>
      </c>
      <c r="C271" s="50">
        <v>2200</v>
      </c>
      <c r="D271" s="10" t="s">
        <v>2151</v>
      </c>
      <c r="E271" s="10" t="s">
        <v>142</v>
      </c>
      <c r="F271" s="53" t="s">
        <v>143</v>
      </c>
      <c r="G271" s="10" t="s">
        <v>135</v>
      </c>
      <c r="H271" s="10" t="s">
        <v>143</v>
      </c>
      <c r="I271" s="50">
        <v>53214</v>
      </c>
      <c r="J271" s="10" t="s">
        <v>2156</v>
      </c>
      <c r="K271" s="11"/>
      <c r="L271" s="12"/>
      <c r="M271" s="12"/>
      <c r="N271" s="12"/>
      <c r="O271" s="12"/>
      <c r="P271" s="12">
        <v>475000</v>
      </c>
      <c r="Q271" s="12"/>
      <c r="R271" s="12">
        <v>2812</v>
      </c>
      <c r="S271" s="12"/>
      <c r="T271" s="12"/>
      <c r="U271" s="12"/>
      <c r="V271" s="12"/>
      <c r="W271" s="12"/>
      <c r="X271" s="95">
        <v>477812</v>
      </c>
      <c r="Y271" s="73"/>
      <c r="Z271" s="10" t="s">
        <v>2157</v>
      </c>
      <c r="AA271" s="10" t="s">
        <v>2158</v>
      </c>
      <c r="AB271" s="2" t="s">
        <v>2159</v>
      </c>
      <c r="AC271" s="78">
        <f>VLOOKUP(I271,Sheet1!A:K,8,FALSE)</f>
        <v>0</v>
      </c>
      <c r="AD271" s="84">
        <f>VLOOKUP(I271,Sheet1!A:K,9,FALSE)</f>
        <v>0</v>
      </c>
    </row>
    <row r="272" spans="1:32" s="1" customFormat="1" ht="12" hidden="1" customHeight="1" x14ac:dyDescent="0.25">
      <c r="A272" s="50">
        <v>720000</v>
      </c>
      <c r="B272" s="10" t="s">
        <v>112</v>
      </c>
      <c r="C272" s="50">
        <v>1317</v>
      </c>
      <c r="D272" s="10" t="s">
        <v>2732</v>
      </c>
      <c r="E272" s="10" t="s">
        <v>299</v>
      </c>
      <c r="F272" s="53" t="s">
        <v>143</v>
      </c>
      <c r="G272" s="10" t="s">
        <v>173</v>
      </c>
      <c r="H272" s="10" t="s">
        <v>143</v>
      </c>
      <c r="I272" s="50">
        <v>53215</v>
      </c>
      <c r="J272" s="10" t="s">
        <v>2764</v>
      </c>
      <c r="K272" s="11"/>
      <c r="L272" s="12"/>
      <c r="M272" s="12"/>
      <c r="N272" s="12"/>
      <c r="O272" s="12"/>
      <c r="P272" s="12">
        <v>15000</v>
      </c>
      <c r="Q272" s="12"/>
      <c r="R272" s="12"/>
      <c r="S272" s="12"/>
      <c r="T272" s="12"/>
      <c r="U272" s="12"/>
      <c r="V272" s="12"/>
      <c r="W272" s="12"/>
      <c r="X272" s="95">
        <v>15000</v>
      </c>
      <c r="Y272" s="73"/>
      <c r="Z272" s="10" t="s">
        <v>2765</v>
      </c>
      <c r="AA272" s="10" t="s">
        <v>2766</v>
      </c>
      <c r="AB272" s="5" t="s">
        <v>2767</v>
      </c>
      <c r="AC272" s="78">
        <v>0</v>
      </c>
      <c r="AD272" s="84">
        <f>X272*AC272</f>
        <v>0</v>
      </c>
    </row>
    <row r="273" spans="1:32" s="1" customFormat="1" ht="12" hidden="1" customHeight="1" x14ac:dyDescent="0.25">
      <c r="A273" s="49">
        <v>720000</v>
      </c>
      <c r="B273" s="15" t="s">
        <v>112</v>
      </c>
      <c r="C273" s="49">
        <v>1317</v>
      </c>
      <c r="D273" s="15" t="s">
        <v>2732</v>
      </c>
      <c r="E273" s="15" t="s">
        <v>873</v>
      </c>
      <c r="F273" s="52" t="s">
        <v>143</v>
      </c>
      <c r="G273" s="15" t="s">
        <v>135</v>
      </c>
      <c r="H273" s="15" t="s">
        <v>143</v>
      </c>
      <c r="I273" s="49">
        <v>53217</v>
      </c>
      <c r="J273" s="15" t="s">
        <v>2768</v>
      </c>
      <c r="K273" s="16"/>
      <c r="L273" s="17"/>
      <c r="M273" s="17"/>
      <c r="N273" s="17"/>
      <c r="O273" s="17">
        <v>50000</v>
      </c>
      <c r="P273" s="17"/>
      <c r="Q273" s="17"/>
      <c r="R273" s="17"/>
      <c r="S273" s="17"/>
      <c r="T273" s="17"/>
      <c r="U273" s="17"/>
      <c r="V273" s="17"/>
      <c r="W273" s="17"/>
      <c r="X273" s="92">
        <v>50000</v>
      </c>
      <c r="Y273" s="69"/>
      <c r="Z273" s="15" t="s">
        <v>2769</v>
      </c>
      <c r="AA273" s="15" t="s">
        <v>2770</v>
      </c>
      <c r="AB273" s="9" t="s">
        <v>2771</v>
      </c>
      <c r="AC273" s="78">
        <v>0</v>
      </c>
      <c r="AD273" s="84">
        <f>X273*AC273</f>
        <v>0</v>
      </c>
    </row>
    <row r="274" spans="1:32" s="1" customFormat="1" ht="12" hidden="1" customHeight="1" x14ac:dyDescent="0.25">
      <c r="A274" s="50">
        <v>720000</v>
      </c>
      <c r="B274" s="10" t="s">
        <v>112</v>
      </c>
      <c r="C274" s="50">
        <v>1317</v>
      </c>
      <c r="D274" s="10" t="s">
        <v>2732</v>
      </c>
      <c r="E274" s="10" t="s">
        <v>305</v>
      </c>
      <c r="F274" s="53" t="s">
        <v>143</v>
      </c>
      <c r="G274" s="10" t="s">
        <v>135</v>
      </c>
      <c r="H274" s="10" t="s">
        <v>143</v>
      </c>
      <c r="I274" s="50">
        <v>53219</v>
      </c>
      <c r="J274" s="10" t="s">
        <v>2772</v>
      </c>
      <c r="K274" s="11"/>
      <c r="L274" s="12"/>
      <c r="M274" s="12"/>
      <c r="N274" s="12"/>
      <c r="O274" s="12"/>
      <c r="P274" s="12">
        <v>35000</v>
      </c>
      <c r="Q274" s="12"/>
      <c r="R274" s="12"/>
      <c r="S274" s="12"/>
      <c r="T274" s="12"/>
      <c r="U274" s="12"/>
      <c r="V274" s="12"/>
      <c r="W274" s="12"/>
      <c r="X274" s="95">
        <v>35000</v>
      </c>
      <c r="Y274" s="73"/>
      <c r="Z274" s="10" t="s">
        <v>2773</v>
      </c>
      <c r="AA274" s="10" t="s">
        <v>2774</v>
      </c>
      <c r="AB274" s="5" t="s">
        <v>2775</v>
      </c>
      <c r="AC274" s="78">
        <v>0</v>
      </c>
      <c r="AD274" s="84">
        <f>X274*AC274</f>
        <v>0</v>
      </c>
    </row>
    <row r="275" spans="1:32" s="1" customFormat="1" ht="12" hidden="1" customHeight="1" x14ac:dyDescent="0.25">
      <c r="A275" s="49">
        <v>720000</v>
      </c>
      <c r="B275" s="15" t="s">
        <v>112</v>
      </c>
      <c r="C275" s="49">
        <v>1317</v>
      </c>
      <c r="D275" s="15" t="s">
        <v>2732</v>
      </c>
      <c r="E275" s="15" t="s">
        <v>353</v>
      </c>
      <c r="F275" s="52" t="s">
        <v>143</v>
      </c>
      <c r="G275" s="15" t="s">
        <v>135</v>
      </c>
      <c r="H275" s="15" t="s">
        <v>143</v>
      </c>
      <c r="I275" s="49">
        <v>53221</v>
      </c>
      <c r="J275" s="15" t="s">
        <v>2776</v>
      </c>
      <c r="K275" s="16"/>
      <c r="L275" s="17">
        <v>250000</v>
      </c>
      <c r="M275" s="17"/>
      <c r="N275" s="17"/>
      <c r="O275" s="17"/>
      <c r="P275" s="17"/>
      <c r="Q275" s="17"/>
      <c r="R275" s="17"/>
      <c r="S275" s="17"/>
      <c r="T275" s="17"/>
      <c r="U275" s="17"/>
      <c r="V275" s="17"/>
      <c r="W275" s="17"/>
      <c r="X275" s="92">
        <v>250000</v>
      </c>
      <c r="Y275" s="69">
        <v>250000</v>
      </c>
      <c r="Z275" s="15" t="s">
        <v>2777</v>
      </c>
      <c r="AA275" s="15" t="s">
        <v>2778</v>
      </c>
      <c r="AB275" s="9" t="s">
        <v>2779</v>
      </c>
      <c r="AC275" s="78">
        <v>0</v>
      </c>
      <c r="AD275" s="84">
        <f>X275*AC275</f>
        <v>0</v>
      </c>
    </row>
    <row r="276" spans="1:32" s="1" customFormat="1" ht="12" hidden="1" customHeight="1" x14ac:dyDescent="0.25">
      <c r="A276" s="50">
        <v>720000</v>
      </c>
      <c r="B276" s="10" t="s">
        <v>112</v>
      </c>
      <c r="C276" s="50">
        <v>1317</v>
      </c>
      <c r="D276" s="10" t="s">
        <v>2732</v>
      </c>
      <c r="E276" s="10" t="s">
        <v>133</v>
      </c>
      <c r="F276" s="53" t="s">
        <v>143</v>
      </c>
      <c r="G276" s="10" t="s">
        <v>135</v>
      </c>
      <c r="H276" s="10" t="s">
        <v>143</v>
      </c>
      <c r="I276" s="50">
        <v>53225</v>
      </c>
      <c r="J276" s="10" t="s">
        <v>2780</v>
      </c>
      <c r="K276" s="11">
        <v>1</v>
      </c>
      <c r="L276" s="12">
        <v>81496</v>
      </c>
      <c r="M276" s="12">
        <v>21945</v>
      </c>
      <c r="N276" s="12">
        <v>9801</v>
      </c>
      <c r="O276" s="12"/>
      <c r="P276" s="12"/>
      <c r="Q276" s="12"/>
      <c r="R276" s="12"/>
      <c r="S276" s="12"/>
      <c r="T276" s="12"/>
      <c r="U276" s="12"/>
      <c r="V276" s="12"/>
      <c r="W276" s="12"/>
      <c r="X276" s="95">
        <v>113242</v>
      </c>
      <c r="Y276" s="73"/>
      <c r="Z276" s="10" t="s">
        <v>2781</v>
      </c>
      <c r="AA276" s="10" t="s">
        <v>2782</v>
      </c>
      <c r="AB276" s="5" t="s">
        <v>2783</v>
      </c>
      <c r="AC276" s="78">
        <v>0</v>
      </c>
      <c r="AD276" s="84">
        <f>X276*AC276</f>
        <v>0</v>
      </c>
    </row>
    <row r="277" spans="1:32" s="1" customFormat="1" ht="12" hidden="1" customHeight="1" x14ac:dyDescent="0.25">
      <c r="A277" s="50">
        <v>720048</v>
      </c>
      <c r="B277" s="10" t="s">
        <v>115</v>
      </c>
      <c r="C277" s="50">
        <v>1515</v>
      </c>
      <c r="D277" s="10" t="s">
        <v>2811</v>
      </c>
      <c r="E277" s="10" t="s">
        <v>167</v>
      </c>
      <c r="F277" s="53" t="s">
        <v>143</v>
      </c>
      <c r="G277" s="10" t="s">
        <v>135</v>
      </c>
      <c r="H277" s="10" t="s">
        <v>143</v>
      </c>
      <c r="I277" s="50">
        <v>53228</v>
      </c>
      <c r="J277" s="2" t="s">
        <v>2822</v>
      </c>
      <c r="K277" s="3">
        <v>1</v>
      </c>
      <c r="L277" s="4">
        <v>86052</v>
      </c>
      <c r="M277" s="4">
        <v>20422</v>
      </c>
      <c r="N277" s="4">
        <v>9924</v>
      </c>
      <c r="O277" s="4"/>
      <c r="P277" s="4"/>
      <c r="Q277" s="4">
        <v>1700</v>
      </c>
      <c r="R277" s="4"/>
      <c r="S277" s="4"/>
      <c r="T277" s="4"/>
      <c r="U277" s="4"/>
      <c r="V277" s="4"/>
      <c r="W277" s="4"/>
      <c r="X277" s="93">
        <v>118098</v>
      </c>
      <c r="Y277" s="70"/>
      <c r="Z277" s="5" t="s">
        <v>2823</v>
      </c>
      <c r="AA277" s="2" t="s">
        <v>2824</v>
      </c>
      <c r="AB277" s="2" t="s">
        <v>2825</v>
      </c>
      <c r="AC277" s="78">
        <f>VLOOKUP(I277,Sheet1!A:K,8,FALSE)</f>
        <v>0</v>
      </c>
      <c r="AD277" s="84">
        <f>VLOOKUP(I277,Sheet1!A:K,9,FALSE)</f>
        <v>0</v>
      </c>
    </row>
    <row r="278" spans="1:32" s="1" customFormat="1" ht="12" hidden="1" customHeight="1" x14ac:dyDescent="0.25">
      <c r="A278" s="49">
        <v>720048</v>
      </c>
      <c r="B278" s="15" t="s">
        <v>115</v>
      </c>
      <c r="C278" s="49">
        <v>1515</v>
      </c>
      <c r="D278" s="15" t="s">
        <v>2811</v>
      </c>
      <c r="E278" s="15" t="s">
        <v>155</v>
      </c>
      <c r="F278" s="52" t="s">
        <v>143</v>
      </c>
      <c r="G278" s="15" t="s">
        <v>135</v>
      </c>
      <c r="H278" s="15" t="s">
        <v>143</v>
      </c>
      <c r="I278" s="49">
        <v>53229</v>
      </c>
      <c r="J278" s="6" t="s">
        <v>2826</v>
      </c>
      <c r="K278" s="7">
        <v>1</v>
      </c>
      <c r="L278" s="8">
        <v>86052</v>
      </c>
      <c r="M278" s="8">
        <v>19484</v>
      </c>
      <c r="N278" s="8">
        <v>9924</v>
      </c>
      <c r="O278" s="8"/>
      <c r="P278" s="8"/>
      <c r="Q278" s="8">
        <v>1700</v>
      </c>
      <c r="R278" s="8"/>
      <c r="S278" s="8"/>
      <c r="T278" s="8"/>
      <c r="U278" s="8"/>
      <c r="V278" s="8"/>
      <c r="W278" s="8"/>
      <c r="X278" s="94">
        <v>117160</v>
      </c>
      <c r="Y278" s="71"/>
      <c r="Z278" s="9" t="s">
        <v>2827</v>
      </c>
      <c r="AA278" s="6" t="s">
        <v>2828</v>
      </c>
      <c r="AB278" s="6" t="s">
        <v>2829</v>
      </c>
      <c r="AC278" s="78">
        <f>VLOOKUP(I278,Sheet1!A:K,8,FALSE)</f>
        <v>0</v>
      </c>
      <c r="AD278" s="84">
        <f>VLOOKUP(I278,Sheet1!A:K,9,FALSE)</f>
        <v>0</v>
      </c>
    </row>
    <row r="279" spans="1:32" s="1" customFormat="1" ht="12" hidden="1" customHeight="1" x14ac:dyDescent="0.25">
      <c r="A279" s="49">
        <v>200708</v>
      </c>
      <c r="B279" s="15" t="s">
        <v>88</v>
      </c>
      <c r="C279" s="49">
        <v>2200</v>
      </c>
      <c r="D279" s="15" t="s">
        <v>2151</v>
      </c>
      <c r="E279" s="15" t="s">
        <v>167</v>
      </c>
      <c r="F279" s="52" t="s">
        <v>143</v>
      </c>
      <c r="G279" s="15" t="s">
        <v>583</v>
      </c>
      <c r="H279" s="15" t="s">
        <v>143</v>
      </c>
      <c r="I279" s="49">
        <v>53230</v>
      </c>
      <c r="J279" s="6" t="s">
        <v>2160</v>
      </c>
      <c r="K279" s="7"/>
      <c r="L279" s="8"/>
      <c r="M279" s="8"/>
      <c r="N279" s="8"/>
      <c r="O279" s="8"/>
      <c r="P279" s="22">
        <v>-18345048</v>
      </c>
      <c r="Q279" s="8"/>
      <c r="R279" s="8"/>
      <c r="S279" s="8"/>
      <c r="T279" s="8"/>
      <c r="U279" s="8"/>
      <c r="V279" s="8"/>
      <c r="W279" s="8"/>
      <c r="X279" s="94">
        <v>-18345048</v>
      </c>
      <c r="Y279" s="71"/>
      <c r="Z279" s="9" t="s">
        <v>2161</v>
      </c>
      <c r="AA279" s="6" t="s">
        <v>2162</v>
      </c>
      <c r="AB279" s="6" t="s">
        <v>2163</v>
      </c>
      <c r="AC279" s="78">
        <f>VLOOKUP(I279,Sheet1!A:K,8,FALSE)</f>
        <v>0</v>
      </c>
      <c r="AD279" s="84">
        <f>VLOOKUP(I279,Sheet1!A:K,9,FALSE)</f>
        <v>0</v>
      </c>
    </row>
    <row r="280" spans="1:32" s="1" customFormat="1" ht="12" customHeight="1" x14ac:dyDescent="0.25">
      <c r="A280" s="49">
        <v>720000</v>
      </c>
      <c r="B280" s="15" t="s">
        <v>112</v>
      </c>
      <c r="C280" s="49">
        <v>1317</v>
      </c>
      <c r="D280" s="15" t="s">
        <v>2732</v>
      </c>
      <c r="E280" s="15" t="s">
        <v>155</v>
      </c>
      <c r="F280" s="52" t="s">
        <v>224</v>
      </c>
      <c r="G280" s="15" t="s">
        <v>135</v>
      </c>
      <c r="H280" s="15" t="s">
        <v>225</v>
      </c>
      <c r="I280" s="49">
        <v>53231</v>
      </c>
      <c r="J280" s="15" t="s">
        <v>2784</v>
      </c>
      <c r="K280" s="16">
        <v>2</v>
      </c>
      <c r="L280" s="17">
        <v>120995</v>
      </c>
      <c r="M280" s="17">
        <v>31576</v>
      </c>
      <c r="N280" s="17">
        <v>18468</v>
      </c>
      <c r="O280" s="17"/>
      <c r="P280" s="17"/>
      <c r="Q280" s="17"/>
      <c r="R280" s="17"/>
      <c r="S280" s="17"/>
      <c r="T280" s="17"/>
      <c r="U280" s="17"/>
      <c r="V280" s="17"/>
      <c r="W280" s="17"/>
      <c r="X280" s="92">
        <v>171039</v>
      </c>
      <c r="Y280" s="69"/>
      <c r="Z280" s="18" t="s">
        <v>2785</v>
      </c>
      <c r="AA280" s="15" t="s">
        <v>2786</v>
      </c>
      <c r="AB280" s="9" t="s">
        <v>2787</v>
      </c>
      <c r="AC280" s="78">
        <v>0.5</v>
      </c>
      <c r="AD280" s="84">
        <f>X280*AC280</f>
        <v>85519.5</v>
      </c>
      <c r="AE280" s="85" t="s">
        <v>3808</v>
      </c>
      <c r="AF280" s="85" t="s">
        <v>2996</v>
      </c>
    </row>
    <row r="281" spans="1:32" s="1" customFormat="1" ht="12" customHeight="1" x14ac:dyDescent="0.25">
      <c r="A281" s="50">
        <v>720000</v>
      </c>
      <c r="B281" s="10" t="s">
        <v>112</v>
      </c>
      <c r="C281" s="50">
        <v>1317</v>
      </c>
      <c r="D281" s="10" t="s">
        <v>2732</v>
      </c>
      <c r="E281" s="10" t="s">
        <v>142</v>
      </c>
      <c r="F281" s="53" t="s">
        <v>224</v>
      </c>
      <c r="G281" s="10" t="s">
        <v>173</v>
      </c>
      <c r="H281" s="10" t="s">
        <v>249</v>
      </c>
      <c r="I281" s="50">
        <v>53232</v>
      </c>
      <c r="J281" s="10" t="s">
        <v>2788</v>
      </c>
      <c r="K281" s="11">
        <v>1</v>
      </c>
      <c r="L281" s="12">
        <v>121918</v>
      </c>
      <c r="M281" s="12">
        <v>24748</v>
      </c>
      <c r="N281" s="12">
        <v>10892</v>
      </c>
      <c r="O281" s="12"/>
      <c r="P281" s="12"/>
      <c r="Q281" s="12"/>
      <c r="R281" s="12"/>
      <c r="S281" s="12"/>
      <c r="T281" s="12"/>
      <c r="U281" s="12"/>
      <c r="V281" s="12"/>
      <c r="W281" s="12"/>
      <c r="X281" s="95">
        <v>157558</v>
      </c>
      <c r="Y281" s="73"/>
      <c r="Z281" s="14" t="s">
        <v>2789</v>
      </c>
      <c r="AA281" s="10" t="s">
        <v>2790</v>
      </c>
      <c r="AB281" s="5" t="s">
        <v>2791</v>
      </c>
      <c r="AC281" s="78">
        <v>1</v>
      </c>
      <c r="AD281" s="84">
        <f>X281*AC281</f>
        <v>157558</v>
      </c>
      <c r="AE281" s="85" t="s">
        <v>3808</v>
      </c>
      <c r="AF281" s="85" t="s">
        <v>2996</v>
      </c>
    </row>
    <row r="282" spans="1:32" s="1" customFormat="1" ht="12" customHeight="1" x14ac:dyDescent="0.25">
      <c r="A282" s="49">
        <v>720000</v>
      </c>
      <c r="B282" s="15" t="s">
        <v>112</v>
      </c>
      <c r="C282" s="49">
        <v>1317</v>
      </c>
      <c r="D282" s="15" t="s">
        <v>2732</v>
      </c>
      <c r="E282" s="15" t="s">
        <v>161</v>
      </c>
      <c r="F282" s="52" t="s">
        <v>224</v>
      </c>
      <c r="G282" s="15" t="s">
        <v>173</v>
      </c>
      <c r="H282" s="15" t="s">
        <v>249</v>
      </c>
      <c r="I282" s="49">
        <v>53240</v>
      </c>
      <c r="J282" s="6" t="s">
        <v>2792</v>
      </c>
      <c r="K282" s="7">
        <v>15</v>
      </c>
      <c r="L282" s="8">
        <v>893980</v>
      </c>
      <c r="M282" s="8">
        <v>319657</v>
      </c>
      <c r="N282" s="8">
        <v>138129</v>
      </c>
      <c r="O282" s="8">
        <v>30000</v>
      </c>
      <c r="P282" s="8"/>
      <c r="Q282" s="8"/>
      <c r="R282" s="8"/>
      <c r="S282" s="8"/>
      <c r="T282" s="8"/>
      <c r="U282" s="8">
        <v>150000</v>
      </c>
      <c r="V282" s="8"/>
      <c r="W282" s="8"/>
      <c r="X282" s="94">
        <v>1531766</v>
      </c>
      <c r="Y282" s="71"/>
      <c r="Z282" s="9" t="s">
        <v>2793</v>
      </c>
      <c r="AA282" s="6" t="s">
        <v>2794</v>
      </c>
      <c r="AB282" s="9" t="s">
        <v>2795</v>
      </c>
      <c r="AC282" s="78">
        <v>1</v>
      </c>
      <c r="AD282" s="84">
        <f>X282*AC282</f>
        <v>1531766</v>
      </c>
      <c r="AE282" s="85" t="s">
        <v>2995</v>
      </c>
      <c r="AF282" s="85" t="s">
        <v>2996</v>
      </c>
    </row>
    <row r="283" spans="1:32" s="1" customFormat="1" ht="12" hidden="1" customHeight="1" x14ac:dyDescent="0.25">
      <c r="A283" s="49">
        <v>100000</v>
      </c>
      <c r="B283" s="15" t="s">
        <v>0</v>
      </c>
      <c r="C283" s="49">
        <v>171412</v>
      </c>
      <c r="D283" s="15" t="s">
        <v>620</v>
      </c>
      <c r="E283" s="15" t="s">
        <v>202</v>
      </c>
      <c r="F283" s="52" t="s">
        <v>143</v>
      </c>
      <c r="G283" s="15" t="s">
        <v>203</v>
      </c>
      <c r="H283" s="15" t="s">
        <v>143</v>
      </c>
      <c r="I283" s="49">
        <v>53246</v>
      </c>
      <c r="J283" s="6" t="s">
        <v>621</v>
      </c>
      <c r="K283" s="7">
        <v>0.5</v>
      </c>
      <c r="L283" s="8">
        <v>21782</v>
      </c>
      <c r="M283" s="8">
        <v>11363</v>
      </c>
      <c r="N283" s="8">
        <v>8188</v>
      </c>
      <c r="O283" s="8">
        <v>2500</v>
      </c>
      <c r="P283" s="8">
        <v>30500</v>
      </c>
      <c r="Q283" s="8"/>
      <c r="R283" s="8"/>
      <c r="S283" s="8"/>
      <c r="T283" s="8"/>
      <c r="U283" s="8"/>
      <c r="V283" s="8"/>
      <c r="W283" s="8"/>
      <c r="X283" s="94">
        <v>74333</v>
      </c>
      <c r="Y283" s="71"/>
      <c r="Z283" s="9" t="s">
        <v>622</v>
      </c>
      <c r="AA283" s="6" t="s">
        <v>623</v>
      </c>
      <c r="AB283" s="9" t="s">
        <v>624</v>
      </c>
      <c r="AC283" s="78">
        <v>0</v>
      </c>
      <c r="AD283" s="84">
        <f>X283*AC283</f>
        <v>0</v>
      </c>
    </row>
    <row r="284" spans="1:32" s="1" customFormat="1" ht="12" hidden="1" customHeight="1" x14ac:dyDescent="0.25">
      <c r="A284" s="50">
        <v>100000</v>
      </c>
      <c r="B284" s="10" t="s">
        <v>0</v>
      </c>
      <c r="C284" s="50">
        <v>171413</v>
      </c>
      <c r="D284" s="10" t="s">
        <v>625</v>
      </c>
      <c r="E284" s="10" t="s">
        <v>161</v>
      </c>
      <c r="F284" s="53" t="s">
        <v>143</v>
      </c>
      <c r="G284" s="10" t="s">
        <v>144</v>
      </c>
      <c r="H284" s="10" t="s">
        <v>143</v>
      </c>
      <c r="I284" s="50">
        <v>53250</v>
      </c>
      <c r="J284" s="10" t="s">
        <v>626</v>
      </c>
      <c r="K284" s="11">
        <v>106.68</v>
      </c>
      <c r="L284" s="12">
        <v>4083553</v>
      </c>
      <c r="M284" s="12">
        <v>97331</v>
      </c>
      <c r="N284" s="12">
        <v>304224</v>
      </c>
      <c r="O284" s="12"/>
      <c r="P284" s="12"/>
      <c r="Q284" s="12"/>
      <c r="R284" s="12"/>
      <c r="S284" s="12"/>
      <c r="T284" s="12"/>
      <c r="U284" s="12"/>
      <c r="V284" s="12"/>
      <c r="W284" s="12"/>
      <c r="X284" s="96">
        <v>4485108</v>
      </c>
      <c r="Y284" s="74"/>
      <c r="Z284" s="10" t="s">
        <v>627</v>
      </c>
      <c r="AA284" s="10" t="s">
        <v>147</v>
      </c>
      <c r="AB284" s="53" t="s">
        <v>627</v>
      </c>
      <c r="AC284" s="78">
        <v>0</v>
      </c>
      <c r="AD284" s="84">
        <f>(X284+Y284)*AC284</f>
        <v>0</v>
      </c>
      <c r="AE284" s="63"/>
      <c r="AF284" s="63"/>
    </row>
    <row r="285" spans="1:32" s="1" customFormat="1" ht="12" hidden="1" customHeight="1" x14ac:dyDescent="0.25">
      <c r="A285" s="49">
        <v>700000</v>
      </c>
      <c r="B285" s="15" t="s">
        <v>104</v>
      </c>
      <c r="C285" s="49">
        <v>2000</v>
      </c>
      <c r="D285" s="15" t="s">
        <v>638</v>
      </c>
      <c r="E285" s="15" t="s">
        <v>161</v>
      </c>
      <c r="F285" s="52" t="s">
        <v>143</v>
      </c>
      <c r="G285" s="15" t="s">
        <v>135</v>
      </c>
      <c r="H285" s="15" t="s">
        <v>143</v>
      </c>
      <c r="I285" s="49">
        <v>53251</v>
      </c>
      <c r="J285" s="6" t="s">
        <v>2275</v>
      </c>
      <c r="K285" s="7">
        <v>0.2</v>
      </c>
      <c r="L285" s="8">
        <v>27373</v>
      </c>
      <c r="M285" s="8">
        <v>5359</v>
      </c>
      <c r="N285" s="8">
        <v>2259</v>
      </c>
      <c r="O285" s="8"/>
      <c r="P285" s="8"/>
      <c r="Q285" s="8"/>
      <c r="R285" s="8"/>
      <c r="S285" s="8"/>
      <c r="T285" s="8"/>
      <c r="U285" s="8"/>
      <c r="V285" s="8"/>
      <c r="W285" s="8"/>
      <c r="X285" s="94">
        <v>34991</v>
      </c>
      <c r="Y285" s="71"/>
      <c r="Z285" s="9" t="s">
        <v>2276</v>
      </c>
      <c r="AA285" s="6" t="s">
        <v>2277</v>
      </c>
      <c r="AB285" s="6" t="s">
        <v>2278</v>
      </c>
      <c r="AC285" s="78">
        <v>0</v>
      </c>
      <c r="AD285" s="84">
        <f t="shared" ref="AD285:AD290" si="11">X285*AC285</f>
        <v>0</v>
      </c>
    </row>
    <row r="286" spans="1:32" s="1" customFormat="1" ht="12" hidden="1" customHeight="1" x14ac:dyDescent="0.25">
      <c r="A286" s="50">
        <v>700001</v>
      </c>
      <c r="B286" s="10" t="s">
        <v>105</v>
      </c>
      <c r="C286" s="50">
        <v>2000</v>
      </c>
      <c r="D286" s="10" t="s">
        <v>638</v>
      </c>
      <c r="E286" s="10" t="s">
        <v>161</v>
      </c>
      <c r="F286" s="53" t="s">
        <v>143</v>
      </c>
      <c r="G286" s="10" t="s">
        <v>135</v>
      </c>
      <c r="H286" s="10" t="s">
        <v>143</v>
      </c>
      <c r="I286" s="50">
        <v>53252</v>
      </c>
      <c r="J286" s="2" t="s">
        <v>2337</v>
      </c>
      <c r="K286" s="3">
        <v>0.35</v>
      </c>
      <c r="L286" s="4">
        <v>47902</v>
      </c>
      <c r="M286" s="4">
        <v>9378</v>
      </c>
      <c r="N286" s="4">
        <v>3954</v>
      </c>
      <c r="O286" s="4"/>
      <c r="P286" s="4"/>
      <c r="Q286" s="4"/>
      <c r="R286" s="4"/>
      <c r="S286" s="4"/>
      <c r="T286" s="4"/>
      <c r="U286" s="4"/>
      <c r="V286" s="4"/>
      <c r="W286" s="4"/>
      <c r="X286" s="93">
        <v>61234</v>
      </c>
      <c r="Y286" s="70"/>
      <c r="Z286" s="5" t="s">
        <v>2338</v>
      </c>
      <c r="AA286" s="2" t="s">
        <v>2339</v>
      </c>
      <c r="AB286" s="2" t="s">
        <v>2340</v>
      </c>
      <c r="AC286" s="78">
        <v>0</v>
      </c>
      <c r="AD286" s="84">
        <f t="shared" si="11"/>
        <v>0</v>
      </c>
    </row>
    <row r="287" spans="1:32" s="1" customFormat="1" ht="12" hidden="1" customHeight="1" x14ac:dyDescent="0.25">
      <c r="A287" s="49">
        <v>700011</v>
      </c>
      <c r="B287" s="15" t="s">
        <v>106</v>
      </c>
      <c r="C287" s="49">
        <v>2000</v>
      </c>
      <c r="D287" s="15" t="s">
        <v>638</v>
      </c>
      <c r="E287" s="15" t="s">
        <v>161</v>
      </c>
      <c r="F287" s="52" t="s">
        <v>143</v>
      </c>
      <c r="G287" s="15" t="s">
        <v>135</v>
      </c>
      <c r="H287" s="15" t="s">
        <v>143</v>
      </c>
      <c r="I287" s="49">
        <v>53253</v>
      </c>
      <c r="J287" s="6" t="s">
        <v>2445</v>
      </c>
      <c r="K287" s="7">
        <v>0.45</v>
      </c>
      <c r="L287" s="8">
        <v>61589</v>
      </c>
      <c r="M287" s="8">
        <v>12056</v>
      </c>
      <c r="N287" s="8">
        <v>5083</v>
      </c>
      <c r="O287" s="8"/>
      <c r="P287" s="8"/>
      <c r="Q287" s="8"/>
      <c r="R287" s="8"/>
      <c r="S287" s="8"/>
      <c r="T287" s="8"/>
      <c r="U287" s="8"/>
      <c r="V287" s="8"/>
      <c r="W287" s="8"/>
      <c r="X287" s="94">
        <v>78728</v>
      </c>
      <c r="Y287" s="71"/>
      <c r="Z287" s="9" t="s">
        <v>2446</v>
      </c>
      <c r="AA287" s="6" t="s">
        <v>2447</v>
      </c>
      <c r="AB287" s="6" t="s">
        <v>2448</v>
      </c>
      <c r="AC287" s="78">
        <v>0</v>
      </c>
      <c r="AD287" s="84">
        <f t="shared" si="11"/>
        <v>0</v>
      </c>
    </row>
    <row r="288" spans="1:32" s="1" customFormat="1" ht="12" hidden="1" customHeight="1" x14ac:dyDescent="0.25">
      <c r="A288" s="50">
        <v>700000</v>
      </c>
      <c r="B288" s="10" t="s">
        <v>104</v>
      </c>
      <c r="C288" s="50">
        <v>2000</v>
      </c>
      <c r="D288" s="10" t="s">
        <v>638</v>
      </c>
      <c r="E288" s="10" t="s">
        <v>142</v>
      </c>
      <c r="F288" s="53" t="s">
        <v>143</v>
      </c>
      <c r="G288" s="10" t="s">
        <v>135</v>
      </c>
      <c r="H288" s="10" t="s">
        <v>143</v>
      </c>
      <c r="I288" s="50">
        <v>53254</v>
      </c>
      <c r="J288" s="2" t="s">
        <v>2279</v>
      </c>
      <c r="K288" s="3">
        <v>0.2</v>
      </c>
      <c r="L288" s="4">
        <v>25272</v>
      </c>
      <c r="M288" s="4">
        <v>5080</v>
      </c>
      <c r="N288" s="4">
        <v>2202</v>
      </c>
      <c r="O288" s="4"/>
      <c r="P288" s="4"/>
      <c r="Q288" s="4"/>
      <c r="R288" s="4"/>
      <c r="S288" s="4"/>
      <c r="T288" s="4"/>
      <c r="U288" s="4"/>
      <c r="V288" s="4"/>
      <c r="W288" s="4"/>
      <c r="X288" s="93">
        <v>32554</v>
      </c>
      <c r="Y288" s="70"/>
      <c r="Z288" s="5" t="s">
        <v>2280</v>
      </c>
      <c r="AA288" s="2" t="s">
        <v>2281</v>
      </c>
      <c r="AB288" s="2" t="s">
        <v>2282</v>
      </c>
      <c r="AC288" s="78">
        <v>0</v>
      </c>
      <c r="AD288" s="84">
        <f t="shared" si="11"/>
        <v>0</v>
      </c>
    </row>
    <row r="289" spans="1:32" s="1" customFormat="1" ht="12" hidden="1" customHeight="1" x14ac:dyDescent="0.25">
      <c r="A289" s="49">
        <v>700001</v>
      </c>
      <c r="B289" s="15" t="s">
        <v>105</v>
      </c>
      <c r="C289" s="49">
        <v>2000</v>
      </c>
      <c r="D289" s="15" t="s">
        <v>638</v>
      </c>
      <c r="E289" s="15" t="s">
        <v>142</v>
      </c>
      <c r="F289" s="52" t="s">
        <v>143</v>
      </c>
      <c r="G289" s="15" t="s">
        <v>135</v>
      </c>
      <c r="H289" s="15" t="s">
        <v>143</v>
      </c>
      <c r="I289" s="49">
        <v>53255</v>
      </c>
      <c r="J289" s="6" t="s">
        <v>2341</v>
      </c>
      <c r="K289" s="7">
        <v>0.35</v>
      </c>
      <c r="L289" s="8">
        <v>44226</v>
      </c>
      <c r="M289" s="8">
        <v>8890</v>
      </c>
      <c r="N289" s="8">
        <v>3854</v>
      </c>
      <c r="O289" s="8"/>
      <c r="P289" s="8"/>
      <c r="Q289" s="8"/>
      <c r="R289" s="8"/>
      <c r="S289" s="8"/>
      <c r="T289" s="8"/>
      <c r="U289" s="8"/>
      <c r="V289" s="8"/>
      <c r="W289" s="8"/>
      <c r="X289" s="94">
        <v>56970</v>
      </c>
      <c r="Y289" s="71"/>
      <c r="Z289" s="9" t="s">
        <v>2342</v>
      </c>
      <c r="AA289" s="6" t="s">
        <v>2343</v>
      </c>
      <c r="AB289" s="6" t="s">
        <v>2282</v>
      </c>
      <c r="AC289" s="78">
        <v>0</v>
      </c>
      <c r="AD289" s="84">
        <f t="shared" si="11"/>
        <v>0</v>
      </c>
    </row>
    <row r="290" spans="1:32" s="1" customFormat="1" ht="12" hidden="1" customHeight="1" x14ac:dyDescent="0.25">
      <c r="A290" s="50">
        <v>700011</v>
      </c>
      <c r="B290" s="10" t="s">
        <v>106</v>
      </c>
      <c r="C290" s="50">
        <v>2000</v>
      </c>
      <c r="D290" s="10" t="s">
        <v>638</v>
      </c>
      <c r="E290" s="10" t="s">
        <v>142</v>
      </c>
      <c r="F290" s="53" t="s">
        <v>143</v>
      </c>
      <c r="G290" s="10" t="s">
        <v>135</v>
      </c>
      <c r="H290" s="10" t="s">
        <v>143</v>
      </c>
      <c r="I290" s="50">
        <v>53256</v>
      </c>
      <c r="J290" s="2" t="s">
        <v>2449</v>
      </c>
      <c r="K290" s="3">
        <v>0.45</v>
      </c>
      <c r="L290" s="4">
        <v>56862</v>
      </c>
      <c r="M290" s="4">
        <v>11429</v>
      </c>
      <c r="N290" s="4">
        <v>4956</v>
      </c>
      <c r="O290" s="4"/>
      <c r="P290" s="4"/>
      <c r="Q290" s="4"/>
      <c r="R290" s="4"/>
      <c r="S290" s="4"/>
      <c r="T290" s="4"/>
      <c r="U290" s="4"/>
      <c r="V290" s="4"/>
      <c r="W290" s="4"/>
      <c r="X290" s="93">
        <v>73247</v>
      </c>
      <c r="Y290" s="70"/>
      <c r="Z290" s="5" t="s">
        <v>2450</v>
      </c>
      <c r="AA290" s="2" t="s">
        <v>2451</v>
      </c>
      <c r="AB290" s="2" t="s">
        <v>2282</v>
      </c>
      <c r="AC290" s="78">
        <v>0</v>
      </c>
      <c r="AD290" s="84">
        <f t="shared" si="11"/>
        <v>0</v>
      </c>
    </row>
    <row r="291" spans="1:32" s="1" customFormat="1" ht="12" hidden="1" customHeight="1" x14ac:dyDescent="0.25">
      <c r="A291" s="49">
        <v>100000</v>
      </c>
      <c r="B291" s="15" t="s">
        <v>0</v>
      </c>
      <c r="C291" s="49">
        <v>171414</v>
      </c>
      <c r="D291" s="15" t="s">
        <v>201</v>
      </c>
      <c r="E291" s="15" t="s">
        <v>161</v>
      </c>
      <c r="F291" s="52" t="s">
        <v>143</v>
      </c>
      <c r="G291" s="15" t="s">
        <v>144</v>
      </c>
      <c r="H291" s="15" t="s">
        <v>143</v>
      </c>
      <c r="I291" s="49">
        <v>53257</v>
      </c>
      <c r="J291" s="15" t="s">
        <v>628</v>
      </c>
      <c r="K291" s="16">
        <v>28.73</v>
      </c>
      <c r="L291" s="17">
        <v>1069799</v>
      </c>
      <c r="M291" s="17">
        <v>90426</v>
      </c>
      <c r="N291" s="17">
        <v>62815</v>
      </c>
      <c r="O291" s="17"/>
      <c r="P291" s="17"/>
      <c r="Q291" s="17"/>
      <c r="R291" s="17"/>
      <c r="S291" s="17"/>
      <c r="T291" s="17"/>
      <c r="U291" s="17"/>
      <c r="V291" s="17"/>
      <c r="W291" s="17"/>
      <c r="X291" s="84">
        <v>1223040</v>
      </c>
      <c r="Y291" s="47"/>
      <c r="Z291" s="15" t="s">
        <v>629</v>
      </c>
      <c r="AA291" s="15" t="s">
        <v>147</v>
      </c>
      <c r="AB291" s="52" t="s">
        <v>627</v>
      </c>
      <c r="AC291" s="78">
        <v>0</v>
      </c>
      <c r="AD291" s="84">
        <f>(X291+Y291)*AC291</f>
        <v>0</v>
      </c>
      <c r="AE291" s="63"/>
      <c r="AF291" s="63"/>
    </row>
    <row r="292" spans="1:32" s="1" customFormat="1" ht="12" hidden="1" customHeight="1" x14ac:dyDescent="0.25">
      <c r="A292" s="50">
        <v>100000</v>
      </c>
      <c r="B292" s="10" t="s">
        <v>0</v>
      </c>
      <c r="C292" s="50">
        <v>1611</v>
      </c>
      <c r="D292" s="10" t="s">
        <v>178</v>
      </c>
      <c r="E292" s="10" t="s">
        <v>167</v>
      </c>
      <c r="F292" s="53" t="s">
        <v>149</v>
      </c>
      <c r="G292" s="10" t="s">
        <v>135</v>
      </c>
      <c r="H292" s="10" t="s">
        <v>143</v>
      </c>
      <c r="I292" s="50">
        <v>53258</v>
      </c>
      <c r="J292" s="10" t="s">
        <v>630</v>
      </c>
      <c r="K292" s="11">
        <v>5</v>
      </c>
      <c r="L292" s="12">
        <v>388555</v>
      </c>
      <c r="M292" s="12">
        <v>92570</v>
      </c>
      <c r="N292" s="12">
        <v>48492</v>
      </c>
      <c r="O292" s="12">
        <v>2400</v>
      </c>
      <c r="P292" s="12">
        <v>1100</v>
      </c>
      <c r="Q292" s="12">
        <v>16500</v>
      </c>
      <c r="R292" s="12"/>
      <c r="S292" s="12"/>
      <c r="T292" s="12"/>
      <c r="U292" s="12"/>
      <c r="V292" s="12"/>
      <c r="W292" s="12"/>
      <c r="X292" s="95">
        <v>549617</v>
      </c>
      <c r="Y292" s="73"/>
      <c r="Z292" s="14" t="s">
        <v>631</v>
      </c>
      <c r="AA292" s="10" t="s">
        <v>632</v>
      </c>
      <c r="AB292" s="5" t="s">
        <v>633</v>
      </c>
      <c r="AC292" s="78">
        <v>0</v>
      </c>
      <c r="AD292" s="84">
        <f>X292*AC292</f>
        <v>0</v>
      </c>
    </row>
    <row r="293" spans="1:32" s="1" customFormat="1" ht="12" hidden="1" customHeight="1" x14ac:dyDescent="0.25">
      <c r="A293" s="49">
        <v>200723</v>
      </c>
      <c r="B293" s="15" t="s">
        <v>97</v>
      </c>
      <c r="C293" s="49">
        <v>2200</v>
      </c>
      <c r="D293" s="15" t="s">
        <v>2151</v>
      </c>
      <c r="E293" s="15" t="s">
        <v>161</v>
      </c>
      <c r="F293" s="52" t="s">
        <v>143</v>
      </c>
      <c r="G293" s="15" t="s">
        <v>135</v>
      </c>
      <c r="H293" s="15" t="s">
        <v>143</v>
      </c>
      <c r="I293" s="49">
        <v>53271</v>
      </c>
      <c r="J293" s="15" t="s">
        <v>2185</v>
      </c>
      <c r="K293" s="16"/>
      <c r="L293" s="17"/>
      <c r="M293" s="17"/>
      <c r="N293" s="17"/>
      <c r="O293" s="17"/>
      <c r="P293" s="17">
        <v>210354</v>
      </c>
      <c r="Q293" s="17"/>
      <c r="R293" s="17"/>
      <c r="S293" s="17"/>
      <c r="T293" s="17"/>
      <c r="U293" s="17"/>
      <c r="V293" s="17"/>
      <c r="W293" s="17"/>
      <c r="X293" s="92">
        <v>210354</v>
      </c>
      <c r="Y293" s="69"/>
      <c r="Z293" s="15" t="s">
        <v>2186</v>
      </c>
      <c r="AA293" s="15" t="s">
        <v>2187</v>
      </c>
      <c r="AB293" s="6" t="s">
        <v>2188</v>
      </c>
      <c r="AC293" s="78">
        <f>VLOOKUP(I293,Sheet1!A:K,8,FALSE)</f>
        <v>0</v>
      </c>
      <c r="AD293" s="84">
        <f>VLOOKUP(I293,Sheet1!A:K,9,FALSE)</f>
        <v>0</v>
      </c>
    </row>
    <row r="294" spans="1:32" s="1" customFormat="1" ht="12" hidden="1" customHeight="1" x14ac:dyDescent="0.25">
      <c r="A294" s="50">
        <v>200723</v>
      </c>
      <c r="B294" s="10" t="s">
        <v>97</v>
      </c>
      <c r="C294" s="50">
        <v>2200</v>
      </c>
      <c r="D294" s="10" t="s">
        <v>2151</v>
      </c>
      <c r="E294" s="10" t="s">
        <v>142</v>
      </c>
      <c r="F294" s="53" t="s">
        <v>143</v>
      </c>
      <c r="G294" s="10" t="s">
        <v>583</v>
      </c>
      <c r="H294" s="10" t="s">
        <v>143</v>
      </c>
      <c r="I294" s="50">
        <v>53273</v>
      </c>
      <c r="J294" s="10" t="s">
        <v>2189</v>
      </c>
      <c r="K294" s="11"/>
      <c r="L294" s="12"/>
      <c r="M294" s="12"/>
      <c r="N294" s="12"/>
      <c r="O294" s="12"/>
      <c r="P294" s="13">
        <v>-13800</v>
      </c>
      <c r="Q294" s="12"/>
      <c r="R294" s="12">
        <v>519</v>
      </c>
      <c r="S294" s="12"/>
      <c r="T294" s="12"/>
      <c r="U294" s="12"/>
      <c r="V294" s="12"/>
      <c r="W294" s="12"/>
      <c r="X294" s="95">
        <v>-13281</v>
      </c>
      <c r="Y294" s="73"/>
      <c r="Z294" s="10" t="s">
        <v>2190</v>
      </c>
      <c r="AA294" s="10" t="s">
        <v>2187</v>
      </c>
      <c r="AB294" s="2" t="s">
        <v>2188</v>
      </c>
      <c r="AC294" s="78">
        <f>VLOOKUP(I294,Sheet1!A:K,8,FALSE)</f>
        <v>0</v>
      </c>
      <c r="AD294" s="84">
        <f>VLOOKUP(I294,Sheet1!A:K,9,FALSE)</f>
        <v>0</v>
      </c>
    </row>
    <row r="295" spans="1:32" s="1" customFormat="1" ht="12" hidden="1" customHeight="1" x14ac:dyDescent="0.25">
      <c r="A295" s="49">
        <v>100000</v>
      </c>
      <c r="B295" s="15" t="s">
        <v>0</v>
      </c>
      <c r="C295" s="49">
        <v>171411</v>
      </c>
      <c r="D295" s="15" t="s">
        <v>634</v>
      </c>
      <c r="E295" s="15" t="s">
        <v>208</v>
      </c>
      <c r="F295" s="52" t="s">
        <v>143</v>
      </c>
      <c r="G295" s="15" t="s">
        <v>135</v>
      </c>
      <c r="H295" s="15" t="s">
        <v>143</v>
      </c>
      <c r="I295" s="49">
        <v>53275</v>
      </c>
      <c r="J295" s="6" t="s">
        <v>635</v>
      </c>
      <c r="K295" s="7">
        <v>8</v>
      </c>
      <c r="L295" s="8">
        <v>668784</v>
      </c>
      <c r="M295" s="8">
        <v>154769</v>
      </c>
      <c r="N295" s="8">
        <v>78858</v>
      </c>
      <c r="O295" s="8">
        <v>12500</v>
      </c>
      <c r="P295" s="8"/>
      <c r="Q295" s="8"/>
      <c r="R295" s="8"/>
      <c r="S295" s="8"/>
      <c r="T295" s="8"/>
      <c r="U295" s="8"/>
      <c r="V295" s="8"/>
      <c r="W295" s="8"/>
      <c r="X295" s="94">
        <v>914911</v>
      </c>
      <c r="Y295" s="71"/>
      <c r="Z295" s="9" t="s">
        <v>636</v>
      </c>
      <c r="AA295" s="6" t="s">
        <v>211</v>
      </c>
      <c r="AB295" s="9" t="s">
        <v>637</v>
      </c>
      <c r="AC295" s="78">
        <v>0</v>
      </c>
      <c r="AD295" s="84">
        <f>X295*AC295</f>
        <v>0</v>
      </c>
    </row>
    <row r="296" spans="1:32" s="1" customFormat="1" ht="12" hidden="1" customHeight="1" x14ac:dyDescent="0.25">
      <c r="A296" s="49">
        <v>720048</v>
      </c>
      <c r="B296" s="15" t="s">
        <v>115</v>
      </c>
      <c r="C296" s="49">
        <v>1515</v>
      </c>
      <c r="D296" s="15" t="s">
        <v>2811</v>
      </c>
      <c r="E296" s="15" t="s">
        <v>202</v>
      </c>
      <c r="F296" s="52" t="s">
        <v>143</v>
      </c>
      <c r="G296" s="15" t="s">
        <v>372</v>
      </c>
      <c r="H296" s="15" t="s">
        <v>143</v>
      </c>
      <c r="I296" s="49">
        <v>53276</v>
      </c>
      <c r="J296" s="6" t="s">
        <v>2830</v>
      </c>
      <c r="K296" s="7"/>
      <c r="L296" s="8"/>
      <c r="M296" s="8"/>
      <c r="N296" s="8"/>
      <c r="O296" s="8"/>
      <c r="P296" s="8"/>
      <c r="Q296" s="8">
        <v>61250</v>
      </c>
      <c r="R296" s="8"/>
      <c r="S296" s="8"/>
      <c r="T296" s="8"/>
      <c r="U296" s="8"/>
      <c r="V296" s="8"/>
      <c r="W296" s="8"/>
      <c r="X296" s="94">
        <v>61250</v>
      </c>
      <c r="Y296" s="71"/>
      <c r="Z296" s="9" t="s">
        <v>2831</v>
      </c>
      <c r="AA296" s="6" t="s">
        <v>2832</v>
      </c>
      <c r="AB296" s="6" t="s">
        <v>2817</v>
      </c>
      <c r="AC296" s="78">
        <f>VLOOKUP(I296,Sheet1!A:K,8,FALSE)</f>
        <v>0</v>
      </c>
      <c r="AD296" s="84">
        <f>VLOOKUP(I296,Sheet1!A:K,9,FALSE)</f>
        <v>0</v>
      </c>
    </row>
    <row r="297" spans="1:32" s="1" customFormat="1" ht="12" hidden="1" customHeight="1" x14ac:dyDescent="0.25">
      <c r="A297" s="50">
        <v>720048</v>
      </c>
      <c r="B297" s="10" t="s">
        <v>115</v>
      </c>
      <c r="C297" s="50">
        <v>1515</v>
      </c>
      <c r="D297" s="10" t="s">
        <v>2811</v>
      </c>
      <c r="E297" s="10" t="s">
        <v>260</v>
      </c>
      <c r="F297" s="53" t="s">
        <v>143</v>
      </c>
      <c r="G297" s="10" t="s">
        <v>372</v>
      </c>
      <c r="H297" s="10" t="s">
        <v>143</v>
      </c>
      <c r="I297" s="50">
        <v>53277</v>
      </c>
      <c r="J297" s="2" t="s">
        <v>2833</v>
      </c>
      <c r="K297" s="3"/>
      <c r="L297" s="4"/>
      <c r="M297" s="4"/>
      <c r="N297" s="4"/>
      <c r="O297" s="4"/>
      <c r="P297" s="4">
        <v>15000</v>
      </c>
      <c r="Q297" s="4"/>
      <c r="R297" s="4"/>
      <c r="S297" s="4"/>
      <c r="T297" s="4"/>
      <c r="U297" s="4"/>
      <c r="V297" s="4"/>
      <c r="W297" s="4"/>
      <c r="X297" s="93">
        <v>15000</v>
      </c>
      <c r="Y297" s="70"/>
      <c r="Z297" s="5" t="s">
        <v>2834</v>
      </c>
      <c r="AA297" s="5" t="s">
        <v>2835</v>
      </c>
      <c r="AB297" s="2" t="s">
        <v>2836</v>
      </c>
      <c r="AC297" s="78">
        <f>VLOOKUP(I297,Sheet1!A:K,8,FALSE)</f>
        <v>0</v>
      </c>
      <c r="AD297" s="84">
        <f>VLOOKUP(I297,Sheet1!A:K,9,FALSE)</f>
        <v>0</v>
      </c>
    </row>
    <row r="298" spans="1:32" s="1" customFormat="1" ht="12" hidden="1" customHeight="1" x14ac:dyDescent="0.25">
      <c r="A298" s="50">
        <v>100000</v>
      </c>
      <c r="B298" s="10" t="s">
        <v>0</v>
      </c>
      <c r="C298" s="50">
        <v>2000</v>
      </c>
      <c r="D298" s="10" t="s">
        <v>638</v>
      </c>
      <c r="E298" s="10" t="s">
        <v>142</v>
      </c>
      <c r="F298" s="53" t="s">
        <v>149</v>
      </c>
      <c r="G298" s="10" t="s">
        <v>372</v>
      </c>
      <c r="H298" s="10" t="s">
        <v>143</v>
      </c>
      <c r="I298" s="50">
        <v>53279</v>
      </c>
      <c r="J298" s="10" t="s">
        <v>639</v>
      </c>
      <c r="K298" s="11"/>
      <c r="L298" s="12"/>
      <c r="M298" s="12"/>
      <c r="N298" s="12"/>
      <c r="O298" s="12"/>
      <c r="P298" s="12">
        <v>200000</v>
      </c>
      <c r="Q298" s="12"/>
      <c r="R298" s="12"/>
      <c r="S298" s="12"/>
      <c r="T298" s="12"/>
      <c r="U298" s="12"/>
      <c r="V298" s="12"/>
      <c r="W298" s="12"/>
      <c r="X298" s="95">
        <v>200000</v>
      </c>
      <c r="Y298" s="73"/>
      <c r="Z298" s="14" t="s">
        <v>640</v>
      </c>
      <c r="AA298" s="10" t="s">
        <v>641</v>
      </c>
      <c r="AB298" s="2" t="s">
        <v>642</v>
      </c>
      <c r="AC298" s="78">
        <v>0</v>
      </c>
      <c r="AD298" s="84">
        <f>X298*AC298</f>
        <v>0</v>
      </c>
    </row>
    <row r="299" spans="1:32" s="1" customFormat="1" ht="12" hidden="1" customHeight="1" x14ac:dyDescent="0.25">
      <c r="A299" s="49">
        <v>720048</v>
      </c>
      <c r="B299" s="15" t="s">
        <v>115</v>
      </c>
      <c r="C299" s="49">
        <v>1515</v>
      </c>
      <c r="D299" s="15" t="s">
        <v>2811</v>
      </c>
      <c r="E299" s="15" t="s">
        <v>256</v>
      </c>
      <c r="F299" s="52" t="s">
        <v>143</v>
      </c>
      <c r="G299" s="15" t="s">
        <v>135</v>
      </c>
      <c r="H299" s="15" t="s">
        <v>143</v>
      </c>
      <c r="I299" s="49">
        <v>53280</v>
      </c>
      <c r="J299" s="15" t="s">
        <v>2837</v>
      </c>
      <c r="K299" s="16">
        <v>1</v>
      </c>
      <c r="L299" s="17">
        <v>48676</v>
      </c>
      <c r="M299" s="17">
        <v>17171</v>
      </c>
      <c r="N299" s="17">
        <v>8915</v>
      </c>
      <c r="O299" s="17"/>
      <c r="P299" s="17"/>
      <c r="Q299" s="17">
        <v>1700</v>
      </c>
      <c r="R299" s="17"/>
      <c r="S299" s="17"/>
      <c r="T299" s="17"/>
      <c r="U299" s="17"/>
      <c r="V299" s="17"/>
      <c r="W299" s="17"/>
      <c r="X299" s="92">
        <v>76462</v>
      </c>
      <c r="Y299" s="69"/>
      <c r="Z299" s="18" t="s">
        <v>2838</v>
      </c>
      <c r="AA299" s="15" t="s">
        <v>2839</v>
      </c>
      <c r="AB299" s="6" t="s">
        <v>2840</v>
      </c>
      <c r="AC299" s="78">
        <f>VLOOKUP(I299,Sheet1!A:K,8,FALSE)</f>
        <v>0</v>
      </c>
      <c r="AD299" s="84">
        <f>VLOOKUP(I299,Sheet1!A:K,9,FALSE)</f>
        <v>0</v>
      </c>
    </row>
    <row r="300" spans="1:32" s="1" customFormat="1" ht="12" hidden="1" customHeight="1" x14ac:dyDescent="0.25">
      <c r="A300" s="50">
        <v>200221</v>
      </c>
      <c r="B300" s="10" t="s">
        <v>74</v>
      </c>
      <c r="C300" s="50">
        <v>1914</v>
      </c>
      <c r="D300" s="10" t="s">
        <v>304</v>
      </c>
      <c r="E300" s="10"/>
      <c r="F300" s="53" t="s">
        <v>149</v>
      </c>
      <c r="G300" s="10" t="s">
        <v>583</v>
      </c>
      <c r="H300" s="10" t="s">
        <v>143</v>
      </c>
      <c r="I300" s="50">
        <v>53282</v>
      </c>
      <c r="J300" s="10" t="s">
        <v>1880</v>
      </c>
      <c r="K300" s="11"/>
      <c r="L300" s="12"/>
      <c r="M300" s="12"/>
      <c r="N300" s="12"/>
      <c r="O300" s="13">
        <v>-815388</v>
      </c>
      <c r="P300" s="13">
        <v>-240000</v>
      </c>
      <c r="Q300" s="12"/>
      <c r="R300" s="12">
        <v>36090</v>
      </c>
      <c r="S300" s="12"/>
      <c r="T300" s="12"/>
      <c r="U300" s="12"/>
      <c r="V300" s="12"/>
      <c r="W300" s="12"/>
      <c r="X300" s="95">
        <v>-1019298</v>
      </c>
      <c r="Y300" s="72">
        <v>-598996</v>
      </c>
      <c r="Z300" s="10" t="s">
        <v>1881</v>
      </c>
      <c r="AA300" s="10" t="s">
        <v>1882</v>
      </c>
      <c r="AB300" s="2" t="s">
        <v>1883</v>
      </c>
      <c r="AC300" s="78">
        <f>VLOOKUP(I300,Sheet1!A:K,8,FALSE)</f>
        <v>0</v>
      </c>
      <c r="AD300" s="84">
        <f>VLOOKUP(I300,Sheet1!A:K,9,FALSE)</f>
        <v>0</v>
      </c>
    </row>
    <row r="301" spans="1:32" s="1" customFormat="1" ht="12" hidden="1" customHeight="1" x14ac:dyDescent="0.25">
      <c r="A301" s="50">
        <v>200222</v>
      </c>
      <c r="B301" s="10" t="s">
        <v>75</v>
      </c>
      <c r="C301" s="50">
        <v>1914</v>
      </c>
      <c r="D301" s="10" t="s">
        <v>304</v>
      </c>
      <c r="E301" s="10"/>
      <c r="F301" s="53" t="s">
        <v>149</v>
      </c>
      <c r="G301" s="10" t="s">
        <v>583</v>
      </c>
      <c r="H301" s="10" t="s">
        <v>143</v>
      </c>
      <c r="I301" s="50">
        <v>53283</v>
      </c>
      <c r="J301" s="10" t="s">
        <v>1884</v>
      </c>
      <c r="K301" s="11"/>
      <c r="L301" s="12"/>
      <c r="M301" s="12"/>
      <c r="N301" s="12"/>
      <c r="O301" s="12">
        <v>488081</v>
      </c>
      <c r="P301" s="12"/>
      <c r="Q301" s="12"/>
      <c r="R301" s="12"/>
      <c r="S301" s="12"/>
      <c r="T301" s="12"/>
      <c r="U301" s="12"/>
      <c r="V301" s="12"/>
      <c r="W301" s="12"/>
      <c r="X301" s="95">
        <v>488081</v>
      </c>
      <c r="Y301" s="73">
        <v>63119</v>
      </c>
      <c r="Z301" s="10" t="s">
        <v>1885</v>
      </c>
      <c r="AA301" s="10" t="s">
        <v>1886</v>
      </c>
      <c r="AB301" s="2" t="s">
        <v>1887</v>
      </c>
      <c r="AC301" s="78">
        <f>VLOOKUP(I301,Sheet1!A:K,8,FALSE)</f>
        <v>0</v>
      </c>
      <c r="AD301" s="84">
        <f>VLOOKUP(I301,Sheet1!A:K,9,FALSE)</f>
        <v>0</v>
      </c>
    </row>
    <row r="302" spans="1:32" s="1" customFormat="1" ht="12" hidden="1" customHeight="1" x14ac:dyDescent="0.25">
      <c r="A302" s="50">
        <v>200223</v>
      </c>
      <c r="B302" s="10" t="s">
        <v>76</v>
      </c>
      <c r="C302" s="50">
        <v>1914</v>
      </c>
      <c r="D302" s="10" t="s">
        <v>304</v>
      </c>
      <c r="E302" s="10"/>
      <c r="F302" s="53" t="s">
        <v>149</v>
      </c>
      <c r="G302" s="10" t="s">
        <v>135</v>
      </c>
      <c r="H302" s="10" t="s">
        <v>143</v>
      </c>
      <c r="I302" s="50">
        <v>53284</v>
      </c>
      <c r="J302" s="2" t="s">
        <v>1888</v>
      </c>
      <c r="K302" s="3"/>
      <c r="L302" s="4"/>
      <c r="M302" s="4"/>
      <c r="N302" s="4"/>
      <c r="O302" s="4">
        <v>801000</v>
      </c>
      <c r="P302" s="4">
        <v>518813</v>
      </c>
      <c r="Q302" s="4">
        <v>1043000</v>
      </c>
      <c r="R302" s="4"/>
      <c r="S302" s="4"/>
      <c r="T302" s="4"/>
      <c r="U302" s="4">
        <v>400000</v>
      </c>
      <c r="V302" s="4"/>
      <c r="W302" s="4"/>
      <c r="X302" s="93">
        <v>2762813</v>
      </c>
      <c r="Y302" s="70"/>
      <c r="Z302" s="5" t="s">
        <v>1889</v>
      </c>
      <c r="AA302" s="2" t="s">
        <v>1890</v>
      </c>
      <c r="AB302" s="2" t="s">
        <v>1891</v>
      </c>
      <c r="AC302" s="78">
        <f>VLOOKUP(I302,Sheet1!A:K,8,FALSE)</f>
        <v>0</v>
      </c>
      <c r="AD302" s="84">
        <f>VLOOKUP(I302,Sheet1!A:K,9,FALSE)</f>
        <v>0</v>
      </c>
    </row>
    <row r="303" spans="1:32" s="1" customFormat="1" ht="12" hidden="1" customHeight="1" x14ac:dyDescent="0.25">
      <c r="A303" s="50">
        <v>200722</v>
      </c>
      <c r="B303" s="10" t="s">
        <v>96</v>
      </c>
      <c r="C303" s="50">
        <v>1914</v>
      </c>
      <c r="D303" s="10" t="s">
        <v>304</v>
      </c>
      <c r="E303" s="10"/>
      <c r="F303" s="53" t="s">
        <v>149</v>
      </c>
      <c r="G303" s="10" t="s">
        <v>135</v>
      </c>
      <c r="H303" s="10" t="s">
        <v>143</v>
      </c>
      <c r="I303" s="50">
        <v>53285</v>
      </c>
      <c r="J303" s="2" t="s">
        <v>2181</v>
      </c>
      <c r="K303" s="3"/>
      <c r="L303" s="4"/>
      <c r="M303" s="4"/>
      <c r="N303" s="4"/>
      <c r="O303" s="4">
        <v>317976</v>
      </c>
      <c r="P303" s="4">
        <v>1200000</v>
      </c>
      <c r="Q303" s="4">
        <v>817846</v>
      </c>
      <c r="R303" s="4"/>
      <c r="S303" s="4"/>
      <c r="T303" s="4"/>
      <c r="U303" s="4"/>
      <c r="V303" s="4"/>
      <c r="W303" s="4"/>
      <c r="X303" s="93">
        <v>2335822</v>
      </c>
      <c r="Y303" s="70">
        <v>860000</v>
      </c>
      <c r="Z303" s="5" t="s">
        <v>2182</v>
      </c>
      <c r="AA303" s="2" t="s">
        <v>2183</v>
      </c>
      <c r="AB303" s="2" t="s">
        <v>2184</v>
      </c>
      <c r="AC303" s="78">
        <f>VLOOKUP(I303,Sheet1!A:K,8,FALSE)</f>
        <v>0</v>
      </c>
      <c r="AD303" s="84">
        <f>VLOOKUP(I303,Sheet1!A:K,9,FALSE)</f>
        <v>0</v>
      </c>
    </row>
    <row r="304" spans="1:32" s="1" customFormat="1" ht="12" hidden="1" customHeight="1" x14ac:dyDescent="0.25">
      <c r="A304" s="49">
        <v>100000</v>
      </c>
      <c r="B304" s="15" t="s">
        <v>0</v>
      </c>
      <c r="C304" s="49">
        <v>171413</v>
      </c>
      <c r="D304" s="15" t="s">
        <v>625</v>
      </c>
      <c r="E304" s="15" t="s">
        <v>208</v>
      </c>
      <c r="F304" s="52" t="s">
        <v>143</v>
      </c>
      <c r="G304" s="15" t="s">
        <v>135</v>
      </c>
      <c r="H304" s="15" t="s">
        <v>143</v>
      </c>
      <c r="I304" s="49">
        <v>53286</v>
      </c>
      <c r="J304" s="6" t="s">
        <v>643</v>
      </c>
      <c r="K304" s="7">
        <v>2</v>
      </c>
      <c r="L304" s="8">
        <v>96190</v>
      </c>
      <c r="M304" s="8">
        <v>28775</v>
      </c>
      <c r="N304" s="8">
        <v>17796</v>
      </c>
      <c r="O304" s="8">
        <v>5000</v>
      </c>
      <c r="P304" s="8"/>
      <c r="Q304" s="8"/>
      <c r="R304" s="8"/>
      <c r="S304" s="8"/>
      <c r="T304" s="8"/>
      <c r="U304" s="8"/>
      <c r="V304" s="8"/>
      <c r="W304" s="8"/>
      <c r="X304" s="94">
        <v>147761</v>
      </c>
      <c r="Y304" s="71"/>
      <c r="Z304" s="9" t="s">
        <v>644</v>
      </c>
      <c r="AA304" s="6" t="s">
        <v>211</v>
      </c>
      <c r="AB304" s="9" t="s">
        <v>212</v>
      </c>
      <c r="AC304" s="78">
        <v>0</v>
      </c>
      <c r="AD304" s="84">
        <f t="shared" ref="AD304:AD310" si="12">X304*AC304</f>
        <v>0</v>
      </c>
    </row>
    <row r="305" spans="1:32" s="1" customFormat="1" ht="12" hidden="1" customHeight="1" x14ac:dyDescent="0.25">
      <c r="A305" s="50">
        <v>100000</v>
      </c>
      <c r="B305" s="10" t="s">
        <v>0</v>
      </c>
      <c r="C305" s="50">
        <v>171412</v>
      </c>
      <c r="D305" s="10" t="s">
        <v>620</v>
      </c>
      <c r="E305" s="10" t="s">
        <v>202</v>
      </c>
      <c r="F305" s="53" t="s">
        <v>143</v>
      </c>
      <c r="G305" s="10" t="s">
        <v>645</v>
      </c>
      <c r="H305" s="10" t="s">
        <v>143</v>
      </c>
      <c r="I305" s="50">
        <v>53288</v>
      </c>
      <c r="J305" s="2" t="s">
        <v>646</v>
      </c>
      <c r="K305" s="3">
        <v>0.22</v>
      </c>
      <c r="L305" s="4">
        <v>9643</v>
      </c>
      <c r="M305" s="4">
        <v>3504</v>
      </c>
      <c r="N305" s="4">
        <v>1932</v>
      </c>
      <c r="O305" s="4">
        <v>3117</v>
      </c>
      <c r="P305" s="4">
        <v>32560</v>
      </c>
      <c r="Q305" s="4"/>
      <c r="R305" s="4">
        <v>29542</v>
      </c>
      <c r="S305" s="4"/>
      <c r="T305" s="4"/>
      <c r="U305" s="4"/>
      <c r="V305" s="4"/>
      <c r="W305" s="4"/>
      <c r="X305" s="93">
        <v>80298</v>
      </c>
      <c r="Y305" s="70"/>
      <c r="Z305" s="5" t="s">
        <v>647</v>
      </c>
      <c r="AA305" s="2" t="s">
        <v>648</v>
      </c>
      <c r="AB305" s="5" t="s">
        <v>649</v>
      </c>
      <c r="AC305" s="78">
        <v>0</v>
      </c>
      <c r="AD305" s="84">
        <f t="shared" si="12"/>
        <v>0</v>
      </c>
    </row>
    <row r="306" spans="1:32" s="1" customFormat="1" ht="12" hidden="1" customHeight="1" x14ac:dyDescent="0.25">
      <c r="A306" s="49">
        <v>100000</v>
      </c>
      <c r="B306" s="15" t="s">
        <v>0</v>
      </c>
      <c r="C306" s="49">
        <v>171412</v>
      </c>
      <c r="D306" s="15" t="s">
        <v>620</v>
      </c>
      <c r="E306" s="15" t="s">
        <v>202</v>
      </c>
      <c r="F306" s="52" t="s">
        <v>143</v>
      </c>
      <c r="G306" s="15" t="s">
        <v>645</v>
      </c>
      <c r="H306" s="15" t="s">
        <v>143</v>
      </c>
      <c r="I306" s="49">
        <v>53289</v>
      </c>
      <c r="J306" s="6" t="s">
        <v>650</v>
      </c>
      <c r="K306" s="7">
        <v>0.28999999999999998</v>
      </c>
      <c r="L306" s="8">
        <v>12818</v>
      </c>
      <c r="M306" s="8">
        <v>4652</v>
      </c>
      <c r="N306" s="8">
        <v>2563</v>
      </c>
      <c r="O306" s="8">
        <v>3577</v>
      </c>
      <c r="P306" s="8">
        <v>30018</v>
      </c>
      <c r="Q306" s="8"/>
      <c r="R306" s="8">
        <v>33892</v>
      </c>
      <c r="S306" s="8"/>
      <c r="T306" s="8"/>
      <c r="U306" s="8"/>
      <c r="V306" s="8"/>
      <c r="W306" s="8"/>
      <c r="X306" s="94">
        <v>87520</v>
      </c>
      <c r="Y306" s="71"/>
      <c r="Z306" s="9" t="s">
        <v>651</v>
      </c>
      <c r="AA306" s="6" t="s">
        <v>652</v>
      </c>
      <c r="AB306" s="6" t="s">
        <v>653</v>
      </c>
      <c r="AC306" s="78">
        <v>0</v>
      </c>
      <c r="AD306" s="84">
        <f t="shared" si="12"/>
        <v>0</v>
      </c>
    </row>
    <row r="307" spans="1:32" s="1" customFormat="1" ht="12" hidden="1" customHeight="1" x14ac:dyDescent="0.25">
      <c r="A307" s="50">
        <v>100000</v>
      </c>
      <c r="B307" s="10" t="s">
        <v>0</v>
      </c>
      <c r="C307" s="50">
        <v>171412</v>
      </c>
      <c r="D307" s="10" t="s">
        <v>620</v>
      </c>
      <c r="E307" s="10" t="s">
        <v>202</v>
      </c>
      <c r="F307" s="53" t="s">
        <v>143</v>
      </c>
      <c r="G307" s="10" t="s">
        <v>645</v>
      </c>
      <c r="H307" s="10" t="s">
        <v>143</v>
      </c>
      <c r="I307" s="50">
        <v>53290</v>
      </c>
      <c r="J307" s="2" t="s">
        <v>654</v>
      </c>
      <c r="K307" s="3">
        <v>0.34</v>
      </c>
      <c r="L307" s="4">
        <v>14869</v>
      </c>
      <c r="M307" s="4">
        <v>5396</v>
      </c>
      <c r="N307" s="4">
        <v>2973</v>
      </c>
      <c r="O307" s="4">
        <v>9099</v>
      </c>
      <c r="P307" s="4">
        <v>48838</v>
      </c>
      <c r="Q307" s="4"/>
      <c r="R307" s="4">
        <v>30962</v>
      </c>
      <c r="S307" s="4"/>
      <c r="T307" s="4"/>
      <c r="U307" s="4"/>
      <c r="V307" s="4"/>
      <c r="W307" s="4"/>
      <c r="X307" s="93">
        <v>112137</v>
      </c>
      <c r="Y307" s="70"/>
      <c r="Z307" s="5" t="s">
        <v>655</v>
      </c>
      <c r="AA307" s="2" t="s">
        <v>656</v>
      </c>
      <c r="AB307" s="2" t="s">
        <v>657</v>
      </c>
      <c r="AC307" s="78">
        <v>0</v>
      </c>
      <c r="AD307" s="84">
        <f t="shared" si="12"/>
        <v>0</v>
      </c>
    </row>
    <row r="308" spans="1:32" s="1" customFormat="1" ht="12" customHeight="1" x14ac:dyDescent="0.25">
      <c r="A308" s="49">
        <v>700011</v>
      </c>
      <c r="B308" s="15" t="s">
        <v>106</v>
      </c>
      <c r="C308" s="49">
        <v>2000</v>
      </c>
      <c r="D308" s="15" t="s">
        <v>638</v>
      </c>
      <c r="E308" s="15" t="s">
        <v>260</v>
      </c>
      <c r="F308" s="52" t="s">
        <v>149</v>
      </c>
      <c r="G308" s="15" t="s">
        <v>135</v>
      </c>
      <c r="H308" s="15" t="s">
        <v>143</v>
      </c>
      <c r="I308" s="49">
        <v>53293</v>
      </c>
      <c r="J308" s="15" t="s">
        <v>2452</v>
      </c>
      <c r="K308" s="16">
        <v>0.64</v>
      </c>
      <c r="L308" s="17">
        <v>49849</v>
      </c>
      <c r="M308" s="17">
        <v>11527</v>
      </c>
      <c r="N308" s="17">
        <v>6210</v>
      </c>
      <c r="O308" s="17"/>
      <c r="P308" s="17"/>
      <c r="Q308" s="17"/>
      <c r="R308" s="17"/>
      <c r="S308" s="17"/>
      <c r="T308" s="17"/>
      <c r="U308" s="17"/>
      <c r="V308" s="17"/>
      <c r="W308" s="17"/>
      <c r="X308" s="92">
        <v>67586</v>
      </c>
      <c r="Y308" s="69"/>
      <c r="Z308" s="15" t="s">
        <v>2453</v>
      </c>
      <c r="AA308" s="15" t="s">
        <v>2454</v>
      </c>
      <c r="AB308" s="6" t="s">
        <v>2347</v>
      </c>
      <c r="AC308" s="78">
        <v>0.5</v>
      </c>
      <c r="AD308" s="84">
        <f t="shared" si="12"/>
        <v>33793</v>
      </c>
      <c r="AE308" s="85" t="s">
        <v>3808</v>
      </c>
      <c r="AF308" s="85" t="s">
        <v>3816</v>
      </c>
    </row>
    <row r="309" spans="1:32" s="1" customFormat="1" ht="12" customHeight="1" x14ac:dyDescent="0.25">
      <c r="A309" s="50">
        <v>700001</v>
      </c>
      <c r="B309" s="10" t="s">
        <v>105</v>
      </c>
      <c r="C309" s="50">
        <v>2000</v>
      </c>
      <c r="D309" s="10" t="s">
        <v>638</v>
      </c>
      <c r="E309" s="10" t="s">
        <v>260</v>
      </c>
      <c r="F309" s="53" t="s">
        <v>149</v>
      </c>
      <c r="G309" s="10" t="s">
        <v>135</v>
      </c>
      <c r="H309" s="10" t="s">
        <v>143</v>
      </c>
      <c r="I309" s="50">
        <v>53294</v>
      </c>
      <c r="J309" s="10" t="s">
        <v>2344</v>
      </c>
      <c r="K309" s="11">
        <v>0.36</v>
      </c>
      <c r="L309" s="12">
        <v>28040</v>
      </c>
      <c r="M309" s="12">
        <v>6485</v>
      </c>
      <c r="N309" s="12">
        <v>3493</v>
      </c>
      <c r="O309" s="12"/>
      <c r="P309" s="12"/>
      <c r="Q309" s="12"/>
      <c r="R309" s="12"/>
      <c r="S309" s="12"/>
      <c r="T309" s="12"/>
      <c r="U309" s="12"/>
      <c r="V309" s="12"/>
      <c r="W309" s="12"/>
      <c r="X309" s="95">
        <v>38018</v>
      </c>
      <c r="Y309" s="73"/>
      <c r="Z309" s="10" t="s">
        <v>2345</v>
      </c>
      <c r="AA309" s="10" t="s">
        <v>2346</v>
      </c>
      <c r="AB309" s="2" t="s">
        <v>2347</v>
      </c>
      <c r="AC309" s="78">
        <v>0.5</v>
      </c>
      <c r="AD309" s="84">
        <f t="shared" si="12"/>
        <v>19009</v>
      </c>
      <c r="AE309" s="85" t="s">
        <v>3808</v>
      </c>
      <c r="AF309" s="85" t="s">
        <v>3816</v>
      </c>
    </row>
    <row r="310" spans="1:32" s="1" customFormat="1" ht="12" hidden="1" customHeight="1" x14ac:dyDescent="0.25">
      <c r="A310" s="49">
        <v>100000</v>
      </c>
      <c r="B310" s="15" t="s">
        <v>0</v>
      </c>
      <c r="C310" s="49">
        <v>171411</v>
      </c>
      <c r="D310" s="15" t="s">
        <v>634</v>
      </c>
      <c r="E310" s="15" t="s">
        <v>268</v>
      </c>
      <c r="F310" s="52" t="s">
        <v>149</v>
      </c>
      <c r="G310" s="15" t="s">
        <v>135</v>
      </c>
      <c r="H310" s="15" t="s">
        <v>143</v>
      </c>
      <c r="I310" s="49">
        <v>53298</v>
      </c>
      <c r="J310" s="15" t="s">
        <v>658</v>
      </c>
      <c r="K310" s="16">
        <v>5</v>
      </c>
      <c r="L310" s="17">
        <v>359738</v>
      </c>
      <c r="M310" s="17">
        <v>87683</v>
      </c>
      <c r="N310" s="17">
        <v>47711</v>
      </c>
      <c r="O310" s="17">
        <v>10150</v>
      </c>
      <c r="P310" s="17">
        <v>50000</v>
      </c>
      <c r="Q310" s="17">
        <v>6000</v>
      </c>
      <c r="R310" s="17">
        <v>3600</v>
      </c>
      <c r="S310" s="17"/>
      <c r="T310" s="17"/>
      <c r="U310" s="17"/>
      <c r="V310" s="17"/>
      <c r="W310" s="17"/>
      <c r="X310" s="92">
        <v>564882</v>
      </c>
      <c r="Y310" s="69"/>
      <c r="Z310" s="18" t="s">
        <v>659</v>
      </c>
      <c r="AA310" s="15" t="s">
        <v>660</v>
      </c>
      <c r="AB310" s="6" t="s">
        <v>661</v>
      </c>
      <c r="AC310" s="78">
        <v>0</v>
      </c>
      <c r="AD310" s="84">
        <f t="shared" si="12"/>
        <v>0</v>
      </c>
    </row>
    <row r="311" spans="1:32" s="1" customFormat="1" ht="12" hidden="1" customHeight="1" x14ac:dyDescent="0.25">
      <c r="A311" s="49">
        <v>100000</v>
      </c>
      <c r="B311" s="15" t="s">
        <v>0</v>
      </c>
      <c r="C311" s="49">
        <v>171412</v>
      </c>
      <c r="D311" s="15" t="s">
        <v>620</v>
      </c>
      <c r="E311" s="15" t="s">
        <v>161</v>
      </c>
      <c r="F311" s="52" t="s">
        <v>143</v>
      </c>
      <c r="G311" s="15" t="s">
        <v>144</v>
      </c>
      <c r="H311" s="15" t="s">
        <v>143</v>
      </c>
      <c r="I311" s="49">
        <v>53306</v>
      </c>
      <c r="J311" s="15" t="s">
        <v>666</v>
      </c>
      <c r="K311" s="16">
        <v>43.26</v>
      </c>
      <c r="L311" s="17">
        <v>1459819</v>
      </c>
      <c r="M311" s="17">
        <v>49677</v>
      </c>
      <c r="N311" s="17">
        <v>108392</v>
      </c>
      <c r="O311" s="17"/>
      <c r="P311" s="17"/>
      <c r="Q311" s="17"/>
      <c r="R311" s="17"/>
      <c r="S311" s="17"/>
      <c r="T311" s="17"/>
      <c r="U311" s="17"/>
      <c r="V311" s="17"/>
      <c r="W311" s="17"/>
      <c r="X311" s="84">
        <v>1617888</v>
      </c>
      <c r="Y311" s="47"/>
      <c r="Z311" s="15" t="s">
        <v>627</v>
      </c>
      <c r="AA311" s="15" t="s">
        <v>147</v>
      </c>
      <c r="AB311" s="52" t="s">
        <v>627</v>
      </c>
      <c r="AC311" s="78">
        <v>0</v>
      </c>
      <c r="AD311" s="84">
        <f>(X311+Y311)*AC311</f>
        <v>0</v>
      </c>
      <c r="AE311" s="63"/>
      <c r="AF311" s="63"/>
    </row>
    <row r="312" spans="1:32" s="1" customFormat="1" ht="12" hidden="1" customHeight="1" x14ac:dyDescent="0.25">
      <c r="A312" s="50">
        <v>100000</v>
      </c>
      <c r="B312" s="10" t="s">
        <v>0</v>
      </c>
      <c r="C312" s="50">
        <v>1316</v>
      </c>
      <c r="D312" s="10" t="s">
        <v>667</v>
      </c>
      <c r="E312" s="10" t="s">
        <v>167</v>
      </c>
      <c r="F312" s="53" t="s">
        <v>143</v>
      </c>
      <c r="G312" s="10" t="s">
        <v>583</v>
      </c>
      <c r="H312" s="10" t="s">
        <v>143</v>
      </c>
      <c r="I312" s="50">
        <v>53311</v>
      </c>
      <c r="J312" s="10" t="s">
        <v>668</v>
      </c>
      <c r="K312" s="11"/>
      <c r="L312" s="12"/>
      <c r="M312" s="12"/>
      <c r="N312" s="12"/>
      <c r="O312" s="12"/>
      <c r="P312" s="12">
        <v>750000</v>
      </c>
      <c r="Q312" s="12"/>
      <c r="R312" s="12"/>
      <c r="S312" s="12"/>
      <c r="T312" s="12"/>
      <c r="U312" s="12"/>
      <c r="V312" s="12"/>
      <c r="W312" s="12"/>
      <c r="X312" s="95">
        <v>750000</v>
      </c>
      <c r="Y312" s="73"/>
      <c r="Z312" s="14" t="s">
        <v>669</v>
      </c>
      <c r="AA312" s="10" t="s">
        <v>670</v>
      </c>
      <c r="AB312" s="5" t="s">
        <v>671</v>
      </c>
      <c r="AC312" s="78">
        <f>VLOOKUP(I312,Sheet1!A:K,8,FALSE)</f>
        <v>0</v>
      </c>
      <c r="AD312" s="84">
        <f>VLOOKUP(I312,Sheet1!A:K,9,FALSE)</f>
        <v>0</v>
      </c>
    </row>
    <row r="313" spans="1:32" s="1" customFormat="1" ht="12" hidden="1" customHeight="1" x14ac:dyDescent="0.25">
      <c r="A313" s="49">
        <v>100000</v>
      </c>
      <c r="B313" s="15" t="s">
        <v>0</v>
      </c>
      <c r="C313" s="49">
        <v>1316</v>
      </c>
      <c r="D313" s="15" t="s">
        <v>667</v>
      </c>
      <c r="E313" s="15" t="s">
        <v>161</v>
      </c>
      <c r="F313" s="52" t="s">
        <v>143</v>
      </c>
      <c r="G313" s="15" t="s">
        <v>431</v>
      </c>
      <c r="H313" s="15" t="s">
        <v>143</v>
      </c>
      <c r="I313" s="49">
        <v>53312</v>
      </c>
      <c r="J313" s="6" t="s">
        <v>672</v>
      </c>
      <c r="K313" s="7"/>
      <c r="L313" s="8"/>
      <c r="M313" s="8"/>
      <c r="N313" s="8"/>
      <c r="O313" s="8"/>
      <c r="P313" s="8">
        <v>500000</v>
      </c>
      <c r="Q313" s="8"/>
      <c r="R313" s="8"/>
      <c r="S313" s="8"/>
      <c r="T313" s="8"/>
      <c r="U313" s="8"/>
      <c r="V313" s="8"/>
      <c r="W313" s="8"/>
      <c r="X313" s="94">
        <v>500000</v>
      </c>
      <c r="Y313" s="71"/>
      <c r="Z313" s="9" t="s">
        <v>673</v>
      </c>
      <c r="AA313" s="6" t="s">
        <v>674</v>
      </c>
      <c r="AB313" s="6" t="s">
        <v>675</v>
      </c>
      <c r="AC313" s="78">
        <f>VLOOKUP(I313,Sheet1!A:K,8,FALSE)</f>
        <v>0</v>
      </c>
      <c r="AD313" s="84">
        <f>VLOOKUP(I313,Sheet1!A:K,9,FALSE)</f>
        <v>0</v>
      </c>
    </row>
    <row r="314" spans="1:32" s="1" customFormat="1" ht="12" hidden="1" customHeight="1" x14ac:dyDescent="0.25">
      <c r="A314" s="50">
        <v>100000</v>
      </c>
      <c r="B314" s="10" t="s">
        <v>0</v>
      </c>
      <c r="C314" s="50">
        <v>171415</v>
      </c>
      <c r="D314" s="10" t="s">
        <v>676</v>
      </c>
      <c r="E314" s="10" t="s">
        <v>208</v>
      </c>
      <c r="F314" s="53" t="s">
        <v>143</v>
      </c>
      <c r="G314" s="10" t="s">
        <v>135</v>
      </c>
      <c r="H314" s="10" t="s">
        <v>143</v>
      </c>
      <c r="I314" s="50">
        <v>53315</v>
      </c>
      <c r="J314" s="2" t="s">
        <v>677</v>
      </c>
      <c r="K314" s="3">
        <v>1</v>
      </c>
      <c r="L314" s="4">
        <v>65762</v>
      </c>
      <c r="M314" s="4">
        <v>18374</v>
      </c>
      <c r="N314" s="4">
        <v>9376</v>
      </c>
      <c r="O314" s="4">
        <v>10000</v>
      </c>
      <c r="P314" s="4">
        <v>75000</v>
      </c>
      <c r="Q314" s="4"/>
      <c r="R314" s="4"/>
      <c r="S314" s="4"/>
      <c r="T314" s="4"/>
      <c r="U314" s="4"/>
      <c r="V314" s="4"/>
      <c r="W314" s="4"/>
      <c r="X314" s="93">
        <v>178512</v>
      </c>
      <c r="Y314" s="70"/>
      <c r="Z314" s="2" t="s">
        <v>678</v>
      </c>
      <c r="AA314" s="2" t="s">
        <v>211</v>
      </c>
      <c r="AB314" s="5" t="s">
        <v>212</v>
      </c>
      <c r="AC314" s="78">
        <v>0</v>
      </c>
      <c r="AD314" s="84">
        <f>X314*AC314</f>
        <v>0</v>
      </c>
    </row>
    <row r="315" spans="1:32" s="1" customFormat="1" ht="12" hidden="1" customHeight="1" x14ac:dyDescent="0.25">
      <c r="A315" s="49">
        <v>100000</v>
      </c>
      <c r="B315" s="15" t="s">
        <v>0</v>
      </c>
      <c r="C315" s="49">
        <v>1211</v>
      </c>
      <c r="D315" s="15" t="s">
        <v>402</v>
      </c>
      <c r="E315" s="15" t="s">
        <v>161</v>
      </c>
      <c r="F315" s="52" t="s">
        <v>134</v>
      </c>
      <c r="G315" s="15" t="s">
        <v>135</v>
      </c>
      <c r="H315" s="15" t="s">
        <v>143</v>
      </c>
      <c r="I315" s="49">
        <v>53319</v>
      </c>
      <c r="J315" s="6" t="s">
        <v>679</v>
      </c>
      <c r="K315" s="7">
        <v>2</v>
      </c>
      <c r="L315" s="8">
        <v>97926</v>
      </c>
      <c r="M315" s="8">
        <v>28462</v>
      </c>
      <c r="N315" s="8">
        <v>17844</v>
      </c>
      <c r="O315" s="8">
        <v>5000</v>
      </c>
      <c r="P315" s="8"/>
      <c r="Q315" s="8"/>
      <c r="R315" s="8"/>
      <c r="S315" s="8"/>
      <c r="T315" s="8"/>
      <c r="U315" s="8"/>
      <c r="V315" s="8"/>
      <c r="W315" s="8"/>
      <c r="X315" s="94">
        <v>149232</v>
      </c>
      <c r="Y315" s="71">
        <v>37303</v>
      </c>
      <c r="Z315" s="9" t="s">
        <v>680</v>
      </c>
      <c r="AA315" s="6" t="s">
        <v>681</v>
      </c>
      <c r="AB315" s="9" t="s">
        <v>682</v>
      </c>
      <c r="AC315" s="78">
        <f>VLOOKUP(I315,Sheet1!A:K,8,FALSE)</f>
        <v>0</v>
      </c>
      <c r="AD315" s="84">
        <f>VLOOKUP(I315,Sheet1!A:K,9,FALSE)</f>
        <v>0</v>
      </c>
    </row>
    <row r="316" spans="1:32" s="1" customFormat="1" ht="12" hidden="1" customHeight="1" x14ac:dyDescent="0.25">
      <c r="A316" s="50">
        <v>100000</v>
      </c>
      <c r="B316" s="10" t="s">
        <v>0</v>
      </c>
      <c r="C316" s="50">
        <v>1211</v>
      </c>
      <c r="D316" s="10" t="s">
        <v>402</v>
      </c>
      <c r="E316" s="10" t="s">
        <v>143</v>
      </c>
      <c r="F316" s="53" t="s">
        <v>143</v>
      </c>
      <c r="G316" s="10" t="s">
        <v>431</v>
      </c>
      <c r="H316" s="10" t="s">
        <v>143</v>
      </c>
      <c r="I316" s="50">
        <v>53320</v>
      </c>
      <c r="J316" s="10" t="s">
        <v>683</v>
      </c>
      <c r="K316" s="11"/>
      <c r="L316" s="12">
        <v>78094</v>
      </c>
      <c r="M316" s="12"/>
      <c r="N316" s="12"/>
      <c r="O316" s="12"/>
      <c r="P316" s="12"/>
      <c r="Q316" s="12"/>
      <c r="R316" s="12"/>
      <c r="S316" s="12"/>
      <c r="T316" s="12"/>
      <c r="U316" s="12"/>
      <c r="V316" s="12"/>
      <c r="W316" s="12"/>
      <c r="X316" s="95">
        <v>78094</v>
      </c>
      <c r="Y316" s="73"/>
      <c r="Z316" s="10" t="s">
        <v>556</v>
      </c>
      <c r="AA316" s="10" t="s">
        <v>557</v>
      </c>
      <c r="AB316" s="2" t="s">
        <v>556</v>
      </c>
      <c r="AC316" s="78">
        <f>VLOOKUP(I316,Sheet1!A:K,8,FALSE)</f>
        <v>0</v>
      </c>
      <c r="AD316" s="84">
        <f>VLOOKUP(I316,Sheet1!A:K,9,FALSE)</f>
        <v>0</v>
      </c>
    </row>
    <row r="317" spans="1:32" s="1" customFormat="1" ht="12" hidden="1" customHeight="1" x14ac:dyDescent="0.25">
      <c r="A317" s="49">
        <v>100000</v>
      </c>
      <c r="B317" s="15" t="s">
        <v>0</v>
      </c>
      <c r="C317" s="49">
        <v>1211</v>
      </c>
      <c r="D317" s="15" t="s">
        <v>402</v>
      </c>
      <c r="E317" s="15" t="s">
        <v>167</v>
      </c>
      <c r="F317" s="52" t="s">
        <v>134</v>
      </c>
      <c r="G317" s="15" t="s">
        <v>135</v>
      </c>
      <c r="H317" s="15" t="s">
        <v>143</v>
      </c>
      <c r="I317" s="49">
        <v>53321</v>
      </c>
      <c r="J317" s="6" t="s">
        <v>684</v>
      </c>
      <c r="K317" s="7">
        <v>1</v>
      </c>
      <c r="L317" s="8">
        <v>119600</v>
      </c>
      <c r="M317" s="8">
        <v>24277</v>
      </c>
      <c r="N317" s="8">
        <v>10829</v>
      </c>
      <c r="O317" s="8">
        <v>2500</v>
      </c>
      <c r="P317" s="8"/>
      <c r="Q317" s="8"/>
      <c r="R317" s="8"/>
      <c r="S317" s="8"/>
      <c r="T317" s="8"/>
      <c r="U317" s="8"/>
      <c r="V317" s="8"/>
      <c r="W317" s="8"/>
      <c r="X317" s="94">
        <v>157206</v>
      </c>
      <c r="Y317" s="71"/>
      <c r="Z317" s="9" t="s">
        <v>685</v>
      </c>
      <c r="AA317" s="6" t="s">
        <v>686</v>
      </c>
      <c r="AB317" s="9" t="s">
        <v>687</v>
      </c>
      <c r="AC317" s="78">
        <f>VLOOKUP(I317,Sheet1!A:K,8,FALSE)</f>
        <v>0</v>
      </c>
      <c r="AD317" s="84">
        <f>VLOOKUP(I317,Sheet1!A:K,9,FALSE)</f>
        <v>0</v>
      </c>
    </row>
    <row r="318" spans="1:32" s="1" customFormat="1" ht="12" hidden="1" customHeight="1" x14ac:dyDescent="0.25">
      <c r="A318" s="50">
        <v>100000</v>
      </c>
      <c r="B318" s="10" t="s">
        <v>0</v>
      </c>
      <c r="C318" s="50">
        <v>1211</v>
      </c>
      <c r="D318" s="10" t="s">
        <v>402</v>
      </c>
      <c r="E318" s="10" t="s">
        <v>202</v>
      </c>
      <c r="F318" s="53" t="s">
        <v>134</v>
      </c>
      <c r="G318" s="10" t="s">
        <v>135</v>
      </c>
      <c r="H318" s="10" t="s">
        <v>143</v>
      </c>
      <c r="I318" s="50">
        <v>53322</v>
      </c>
      <c r="J318" s="2" t="s">
        <v>688</v>
      </c>
      <c r="K318" s="3">
        <v>1</v>
      </c>
      <c r="L318" s="4">
        <v>142642</v>
      </c>
      <c r="M318" s="4">
        <v>27632</v>
      </c>
      <c r="N318" s="4">
        <v>11451</v>
      </c>
      <c r="O318" s="4">
        <v>2500</v>
      </c>
      <c r="P318" s="4">
        <v>2000</v>
      </c>
      <c r="Q318" s="4"/>
      <c r="R318" s="4"/>
      <c r="S318" s="4"/>
      <c r="T318" s="4"/>
      <c r="U318" s="4"/>
      <c r="V318" s="4"/>
      <c r="W318" s="4"/>
      <c r="X318" s="93">
        <v>186225</v>
      </c>
      <c r="Y318" s="70">
        <v>90000</v>
      </c>
      <c r="Z318" s="5" t="s">
        <v>689</v>
      </c>
      <c r="AA318" s="2" t="s">
        <v>690</v>
      </c>
      <c r="AB318" s="5" t="s">
        <v>691</v>
      </c>
      <c r="AC318" s="78">
        <f>VLOOKUP(I318,Sheet1!A:K,8,FALSE)</f>
        <v>0</v>
      </c>
      <c r="AD318" s="84">
        <f>VLOOKUP(I318,Sheet1!A:K,9,FALSE)</f>
        <v>0</v>
      </c>
    </row>
    <row r="319" spans="1:32" s="1" customFormat="1" ht="12" hidden="1" customHeight="1" x14ac:dyDescent="0.25">
      <c r="A319" s="49">
        <v>100000</v>
      </c>
      <c r="B319" s="15" t="s">
        <v>0</v>
      </c>
      <c r="C319" s="49">
        <v>2114</v>
      </c>
      <c r="D319" s="52" t="s">
        <v>692</v>
      </c>
      <c r="E319" s="15" t="s">
        <v>142</v>
      </c>
      <c r="F319" s="52" t="s">
        <v>134</v>
      </c>
      <c r="G319" s="15" t="s">
        <v>173</v>
      </c>
      <c r="H319" s="15" t="s">
        <v>150</v>
      </c>
      <c r="I319" s="49">
        <v>53325</v>
      </c>
      <c r="J319" s="6" t="s">
        <v>693</v>
      </c>
      <c r="K319" s="7">
        <v>1</v>
      </c>
      <c r="L319" s="8">
        <v>121918</v>
      </c>
      <c r="M319" s="8">
        <v>24748</v>
      </c>
      <c r="N319" s="8">
        <v>10892</v>
      </c>
      <c r="O319" s="8"/>
      <c r="P319" s="8">
        <v>1280000</v>
      </c>
      <c r="Q319" s="8">
        <v>5922</v>
      </c>
      <c r="R319" s="8"/>
      <c r="S319" s="8"/>
      <c r="T319" s="8"/>
      <c r="U319" s="8"/>
      <c r="V319" s="8"/>
      <c r="W319" s="8"/>
      <c r="X319" s="94">
        <v>1443480</v>
      </c>
      <c r="Y319" s="71"/>
      <c r="Z319" s="55" t="s">
        <v>694</v>
      </c>
      <c r="AA319" s="52" t="s">
        <v>695</v>
      </c>
      <c r="AB319" s="52" t="s">
        <v>696</v>
      </c>
      <c r="AC319" s="78">
        <v>0</v>
      </c>
      <c r="AD319" s="84">
        <f>X319*AC319</f>
        <v>0</v>
      </c>
      <c r="AE319" s="85"/>
      <c r="AF319" s="85"/>
    </row>
    <row r="320" spans="1:32" s="1" customFormat="1" ht="12" hidden="1" customHeight="1" x14ac:dyDescent="0.25">
      <c r="A320" s="50">
        <v>100000</v>
      </c>
      <c r="B320" s="10" t="s">
        <v>0</v>
      </c>
      <c r="C320" s="50">
        <v>1619</v>
      </c>
      <c r="D320" s="10" t="s">
        <v>132</v>
      </c>
      <c r="E320" s="10" t="s">
        <v>260</v>
      </c>
      <c r="F320" s="53" t="s">
        <v>162</v>
      </c>
      <c r="G320" s="10" t="s">
        <v>135</v>
      </c>
      <c r="H320" s="10" t="s">
        <v>156</v>
      </c>
      <c r="I320" s="50">
        <v>53326</v>
      </c>
      <c r="J320" s="2" t="s">
        <v>697</v>
      </c>
      <c r="K320" s="3"/>
      <c r="L320" s="20">
        <v>-3689</v>
      </c>
      <c r="M320" s="4">
        <v>10326</v>
      </c>
      <c r="N320" s="20">
        <v>-14896</v>
      </c>
      <c r="O320" s="4"/>
      <c r="P320" s="4"/>
      <c r="Q320" s="4"/>
      <c r="R320" s="4"/>
      <c r="S320" s="4"/>
      <c r="T320" s="4"/>
      <c r="U320" s="4"/>
      <c r="V320" s="4"/>
      <c r="W320" s="4"/>
      <c r="X320" s="93">
        <v>-8259</v>
      </c>
      <c r="Y320" s="70"/>
      <c r="Z320" s="5" t="s">
        <v>698</v>
      </c>
      <c r="AA320" s="2" t="s">
        <v>699</v>
      </c>
      <c r="AB320" s="2" t="s">
        <v>700</v>
      </c>
      <c r="AC320" s="78">
        <v>0</v>
      </c>
      <c r="AD320" s="84">
        <f>X320*AC320</f>
        <v>0</v>
      </c>
    </row>
    <row r="321" spans="1:32" s="1" customFormat="1" ht="12" hidden="1" customHeight="1" x14ac:dyDescent="0.25">
      <c r="A321" s="49">
        <v>100000</v>
      </c>
      <c r="B321" s="15" t="s">
        <v>0</v>
      </c>
      <c r="C321" s="49">
        <v>2114</v>
      </c>
      <c r="D321" s="52" t="s">
        <v>692</v>
      </c>
      <c r="E321" s="15" t="s">
        <v>155</v>
      </c>
      <c r="F321" s="52" t="s">
        <v>134</v>
      </c>
      <c r="G321" s="15" t="s">
        <v>173</v>
      </c>
      <c r="H321" s="15" t="s">
        <v>150</v>
      </c>
      <c r="I321" s="49">
        <v>53328</v>
      </c>
      <c r="J321" s="6" t="s">
        <v>701</v>
      </c>
      <c r="K321" s="7">
        <v>15</v>
      </c>
      <c r="L321" s="8">
        <v>1139332</v>
      </c>
      <c r="M321" s="8">
        <v>271431</v>
      </c>
      <c r="N321" s="8">
        <v>144761</v>
      </c>
      <c r="O321" s="8"/>
      <c r="P321" s="8">
        <v>7232383</v>
      </c>
      <c r="Q321" s="8">
        <v>51768</v>
      </c>
      <c r="R321" s="8"/>
      <c r="S321" s="8"/>
      <c r="T321" s="8"/>
      <c r="U321" s="8"/>
      <c r="V321" s="8"/>
      <c r="W321" s="8"/>
      <c r="X321" s="94">
        <v>8839675</v>
      </c>
      <c r="Y321" s="71">
        <v>471305</v>
      </c>
      <c r="Z321" s="55" t="s">
        <v>702</v>
      </c>
      <c r="AA321" s="52" t="s">
        <v>703</v>
      </c>
      <c r="AB321" s="52" t="s">
        <v>704</v>
      </c>
      <c r="AC321" s="78">
        <v>0</v>
      </c>
      <c r="AD321" s="84">
        <f>X321*AC321</f>
        <v>0</v>
      </c>
      <c r="AE321" s="85"/>
      <c r="AF321" s="85"/>
    </row>
    <row r="322" spans="1:32" s="1" customFormat="1" ht="12" hidden="1" customHeight="1" x14ac:dyDescent="0.25">
      <c r="A322" s="50">
        <v>100000</v>
      </c>
      <c r="B322" s="10" t="s">
        <v>0</v>
      </c>
      <c r="C322" s="50">
        <v>2114</v>
      </c>
      <c r="D322" s="10" t="s">
        <v>692</v>
      </c>
      <c r="E322" s="10" t="s">
        <v>256</v>
      </c>
      <c r="F322" s="53" t="s">
        <v>224</v>
      </c>
      <c r="G322" s="10" t="s">
        <v>173</v>
      </c>
      <c r="H322" s="10" t="s">
        <v>150</v>
      </c>
      <c r="I322" s="50">
        <v>53329</v>
      </c>
      <c r="J322" s="2" t="s">
        <v>705</v>
      </c>
      <c r="K322" s="3">
        <v>10</v>
      </c>
      <c r="L322" s="4">
        <v>515624</v>
      </c>
      <c r="M322" s="4">
        <v>190311</v>
      </c>
      <c r="N322" s="4">
        <v>89922</v>
      </c>
      <c r="O322" s="4"/>
      <c r="P322" s="4">
        <v>3219212</v>
      </c>
      <c r="Q322" s="4">
        <v>61847</v>
      </c>
      <c r="R322" s="4"/>
      <c r="S322" s="4"/>
      <c r="T322" s="4"/>
      <c r="U322" s="4"/>
      <c r="V322" s="4"/>
      <c r="W322" s="4"/>
      <c r="X322" s="93">
        <v>4076916</v>
      </c>
      <c r="Y322" s="70">
        <v>1131200</v>
      </c>
      <c r="Z322" s="5" t="s">
        <v>706</v>
      </c>
      <c r="AA322" s="2" t="s">
        <v>707</v>
      </c>
      <c r="AB322" s="2" t="s">
        <v>708</v>
      </c>
      <c r="AC322" s="78">
        <v>0</v>
      </c>
      <c r="AD322" s="84">
        <f>X322*AC322</f>
        <v>0</v>
      </c>
    </row>
    <row r="323" spans="1:32" s="1" customFormat="1" ht="12" hidden="1" customHeight="1" x14ac:dyDescent="0.25">
      <c r="A323" s="49">
        <v>100000</v>
      </c>
      <c r="B323" s="15" t="s">
        <v>0</v>
      </c>
      <c r="C323" s="49">
        <v>2113</v>
      </c>
      <c r="D323" s="15" t="s">
        <v>709</v>
      </c>
      <c r="E323" s="15" t="s">
        <v>142</v>
      </c>
      <c r="F323" s="52" t="s">
        <v>149</v>
      </c>
      <c r="G323" s="15" t="s">
        <v>135</v>
      </c>
      <c r="H323" s="15" t="s">
        <v>150</v>
      </c>
      <c r="I323" s="49">
        <v>53330</v>
      </c>
      <c r="J323" s="6" t="s">
        <v>710</v>
      </c>
      <c r="K323" s="7">
        <v>1</v>
      </c>
      <c r="L323" s="8">
        <v>89286</v>
      </c>
      <c r="M323" s="8">
        <v>19958</v>
      </c>
      <c r="N323" s="8">
        <v>10011</v>
      </c>
      <c r="O323" s="8">
        <v>3910</v>
      </c>
      <c r="P323" s="8"/>
      <c r="Q323" s="8"/>
      <c r="R323" s="8"/>
      <c r="S323" s="8"/>
      <c r="T323" s="8"/>
      <c r="U323" s="8"/>
      <c r="V323" s="8"/>
      <c r="W323" s="8"/>
      <c r="X323" s="94">
        <v>123165</v>
      </c>
      <c r="Y323" s="71"/>
      <c r="Z323" s="9" t="s">
        <v>711</v>
      </c>
      <c r="AA323" s="6" t="s">
        <v>712</v>
      </c>
      <c r="AB323" s="6" t="s">
        <v>713</v>
      </c>
      <c r="AC323" s="78">
        <v>0</v>
      </c>
      <c r="AD323" s="84">
        <f>X323*AC323</f>
        <v>0</v>
      </c>
    </row>
    <row r="324" spans="1:32" s="1" customFormat="1" ht="12" hidden="1" customHeight="1" x14ac:dyDescent="0.25">
      <c r="A324" s="50">
        <v>100000</v>
      </c>
      <c r="B324" s="10" t="s">
        <v>0</v>
      </c>
      <c r="C324" s="50">
        <v>1912</v>
      </c>
      <c r="D324" s="10" t="s">
        <v>538</v>
      </c>
      <c r="E324" s="10" t="s">
        <v>294</v>
      </c>
      <c r="F324" s="53" t="s">
        <v>143</v>
      </c>
      <c r="G324" s="10" t="s">
        <v>173</v>
      </c>
      <c r="H324" s="10" t="s">
        <v>143</v>
      </c>
      <c r="I324" s="50">
        <v>53333</v>
      </c>
      <c r="J324" s="2" t="s">
        <v>714</v>
      </c>
      <c r="K324" s="3"/>
      <c r="L324" s="4"/>
      <c r="M324" s="4"/>
      <c r="N324" s="4"/>
      <c r="O324" s="4"/>
      <c r="P324" s="4">
        <v>115090</v>
      </c>
      <c r="Q324" s="4"/>
      <c r="R324" s="4"/>
      <c r="S324" s="4"/>
      <c r="T324" s="4"/>
      <c r="U324" s="4"/>
      <c r="V324" s="4"/>
      <c r="W324" s="4"/>
      <c r="X324" s="93">
        <v>115090</v>
      </c>
      <c r="Y324" s="70"/>
      <c r="Z324" s="5" t="s">
        <v>715</v>
      </c>
      <c r="AA324" s="2" t="s">
        <v>716</v>
      </c>
      <c r="AB324" s="2" t="s">
        <v>717</v>
      </c>
      <c r="AC324" s="78">
        <f>VLOOKUP(I324,Sheet1!A:K,8,FALSE)</f>
        <v>0</v>
      </c>
      <c r="AD324" s="84">
        <f>VLOOKUP(I324,Sheet1!A:K,9,FALSE)</f>
        <v>0</v>
      </c>
    </row>
    <row r="325" spans="1:32" s="1" customFormat="1" ht="12" hidden="1" customHeight="1" x14ac:dyDescent="0.25">
      <c r="A325" s="49">
        <v>100000</v>
      </c>
      <c r="B325" s="15" t="s">
        <v>0</v>
      </c>
      <c r="C325" s="49">
        <v>1912</v>
      </c>
      <c r="D325" s="15" t="s">
        <v>538</v>
      </c>
      <c r="E325" s="15" t="s">
        <v>305</v>
      </c>
      <c r="F325" s="52" t="s">
        <v>143</v>
      </c>
      <c r="G325" s="15" t="s">
        <v>431</v>
      </c>
      <c r="H325" s="15" t="s">
        <v>143</v>
      </c>
      <c r="I325" s="49">
        <v>53336</v>
      </c>
      <c r="J325" s="6" t="s">
        <v>718</v>
      </c>
      <c r="K325" s="7"/>
      <c r="L325" s="8"/>
      <c r="M325" s="8"/>
      <c r="N325" s="8"/>
      <c r="O325" s="8"/>
      <c r="P325" s="8">
        <v>322200</v>
      </c>
      <c r="Q325" s="8"/>
      <c r="R325" s="8"/>
      <c r="S325" s="8"/>
      <c r="T325" s="8"/>
      <c r="U325" s="8"/>
      <c r="V325" s="8"/>
      <c r="W325" s="8"/>
      <c r="X325" s="94">
        <v>322200</v>
      </c>
      <c r="Y325" s="71"/>
      <c r="Z325" s="9" t="s">
        <v>719</v>
      </c>
      <c r="AA325" s="6" t="s">
        <v>720</v>
      </c>
      <c r="AB325" s="6" t="s">
        <v>721</v>
      </c>
      <c r="AC325" s="78">
        <f>VLOOKUP(I325,Sheet1!A:K,8,FALSE)</f>
        <v>0</v>
      </c>
      <c r="AD325" s="84">
        <f>VLOOKUP(I325,Sheet1!A:K,9,FALSE)</f>
        <v>0</v>
      </c>
    </row>
    <row r="326" spans="1:32" s="1" customFormat="1" ht="12" hidden="1" customHeight="1" x14ac:dyDescent="0.25">
      <c r="A326" s="50">
        <v>100000</v>
      </c>
      <c r="B326" s="10" t="s">
        <v>0</v>
      </c>
      <c r="C326" s="50">
        <v>1912</v>
      </c>
      <c r="D326" s="10" t="s">
        <v>538</v>
      </c>
      <c r="E326" s="10" t="s">
        <v>353</v>
      </c>
      <c r="F326" s="53" t="s">
        <v>143</v>
      </c>
      <c r="G326" s="10" t="s">
        <v>135</v>
      </c>
      <c r="H326" s="10" t="s">
        <v>143</v>
      </c>
      <c r="I326" s="50">
        <v>53337</v>
      </c>
      <c r="J326" s="2" t="s">
        <v>722</v>
      </c>
      <c r="K326" s="3"/>
      <c r="L326" s="4"/>
      <c r="M326" s="4"/>
      <c r="N326" s="4"/>
      <c r="O326" s="4"/>
      <c r="P326" s="4">
        <v>210000</v>
      </c>
      <c r="Q326" s="4"/>
      <c r="R326" s="4"/>
      <c r="S326" s="4"/>
      <c r="T326" s="4"/>
      <c r="U326" s="4"/>
      <c r="V326" s="4"/>
      <c r="W326" s="4"/>
      <c r="X326" s="93">
        <v>210000</v>
      </c>
      <c r="Y326" s="70"/>
      <c r="Z326" s="5" t="s">
        <v>723</v>
      </c>
      <c r="AA326" s="2" t="s">
        <v>724</v>
      </c>
      <c r="AB326" s="2" t="s">
        <v>725</v>
      </c>
      <c r="AC326" s="78">
        <f>VLOOKUP(I326,Sheet1!A:K,8,FALSE)</f>
        <v>0</v>
      </c>
      <c r="AD326" s="84">
        <f>VLOOKUP(I326,Sheet1!A:K,9,FALSE)</f>
        <v>0</v>
      </c>
    </row>
    <row r="327" spans="1:32" s="1" customFormat="1" ht="12" hidden="1" customHeight="1" x14ac:dyDescent="0.25">
      <c r="A327" s="49">
        <v>100000</v>
      </c>
      <c r="B327" s="15" t="s">
        <v>0</v>
      </c>
      <c r="C327" s="49">
        <v>1912</v>
      </c>
      <c r="D327" s="15" t="s">
        <v>538</v>
      </c>
      <c r="E327" s="15" t="s">
        <v>417</v>
      </c>
      <c r="F327" s="52" t="s">
        <v>143</v>
      </c>
      <c r="G327" s="15" t="s">
        <v>173</v>
      </c>
      <c r="H327" s="15" t="s">
        <v>143</v>
      </c>
      <c r="I327" s="49">
        <v>53340</v>
      </c>
      <c r="J327" s="6" t="s">
        <v>726</v>
      </c>
      <c r="K327" s="7"/>
      <c r="L327" s="8"/>
      <c r="M327" s="8"/>
      <c r="N327" s="8"/>
      <c r="O327" s="8"/>
      <c r="P327" s="8">
        <v>70000</v>
      </c>
      <c r="Q327" s="8"/>
      <c r="R327" s="8"/>
      <c r="S327" s="8"/>
      <c r="T327" s="8"/>
      <c r="U327" s="8"/>
      <c r="V327" s="8"/>
      <c r="W327" s="8"/>
      <c r="X327" s="94">
        <v>70000</v>
      </c>
      <c r="Y327" s="71"/>
      <c r="Z327" s="9" t="s">
        <v>727</v>
      </c>
      <c r="AA327" s="6" t="s">
        <v>728</v>
      </c>
      <c r="AB327" s="6" t="s">
        <v>729</v>
      </c>
      <c r="AC327" s="78">
        <f>VLOOKUP(I327,Sheet1!A:K,8,FALSE)</f>
        <v>0</v>
      </c>
      <c r="AD327" s="84">
        <f>VLOOKUP(I327,Sheet1!A:K,9,FALSE)</f>
        <v>0</v>
      </c>
    </row>
    <row r="328" spans="1:32" s="1" customFormat="1" ht="12" hidden="1" customHeight="1" x14ac:dyDescent="0.25">
      <c r="A328" s="50">
        <v>100000</v>
      </c>
      <c r="B328" s="10" t="s">
        <v>0</v>
      </c>
      <c r="C328" s="50">
        <v>1912</v>
      </c>
      <c r="D328" s="10" t="s">
        <v>538</v>
      </c>
      <c r="E328" s="10" t="s">
        <v>730</v>
      </c>
      <c r="F328" s="53" t="s">
        <v>143</v>
      </c>
      <c r="G328" s="10" t="s">
        <v>135</v>
      </c>
      <c r="H328" s="10" t="s">
        <v>143</v>
      </c>
      <c r="I328" s="50">
        <v>53341</v>
      </c>
      <c r="J328" s="2" t="s">
        <v>731</v>
      </c>
      <c r="K328" s="3"/>
      <c r="L328" s="4"/>
      <c r="M328" s="4"/>
      <c r="N328" s="4"/>
      <c r="O328" s="4">
        <v>80000</v>
      </c>
      <c r="P328" s="4"/>
      <c r="Q328" s="4"/>
      <c r="R328" s="4"/>
      <c r="S328" s="4"/>
      <c r="T328" s="4"/>
      <c r="U328" s="4"/>
      <c r="V328" s="4"/>
      <c r="W328" s="4"/>
      <c r="X328" s="93">
        <v>80000</v>
      </c>
      <c r="Y328" s="70"/>
      <c r="Z328" s="5" t="s">
        <v>732</v>
      </c>
      <c r="AA328" s="2" t="s">
        <v>733</v>
      </c>
      <c r="AB328" s="2" t="s">
        <v>734</v>
      </c>
      <c r="AC328" s="78">
        <f>VLOOKUP(I328,Sheet1!A:K,8,FALSE)</f>
        <v>0</v>
      </c>
      <c r="AD328" s="84">
        <f>VLOOKUP(I328,Sheet1!A:K,9,FALSE)</f>
        <v>0</v>
      </c>
    </row>
    <row r="329" spans="1:32" s="1" customFormat="1" ht="12" customHeight="1" x14ac:dyDescent="0.25">
      <c r="A329" s="49">
        <v>100000</v>
      </c>
      <c r="B329" s="15" t="s">
        <v>0</v>
      </c>
      <c r="C329" s="49">
        <v>171411</v>
      </c>
      <c r="D329" s="15" t="s">
        <v>634</v>
      </c>
      <c r="E329" s="15" t="s">
        <v>353</v>
      </c>
      <c r="F329" s="52" t="s">
        <v>149</v>
      </c>
      <c r="G329" s="15" t="s">
        <v>135</v>
      </c>
      <c r="H329" s="15" t="s">
        <v>143</v>
      </c>
      <c r="I329" s="49">
        <v>53345</v>
      </c>
      <c r="J329" s="15" t="s">
        <v>735</v>
      </c>
      <c r="K329" s="16">
        <v>6</v>
      </c>
      <c r="L329" s="17">
        <v>520305</v>
      </c>
      <c r="M329" s="17">
        <v>119332</v>
      </c>
      <c r="N329" s="17">
        <v>59648</v>
      </c>
      <c r="O329" s="17">
        <v>5900</v>
      </c>
      <c r="P329" s="17"/>
      <c r="Q329" s="17">
        <v>3000</v>
      </c>
      <c r="R329" s="17">
        <v>3600</v>
      </c>
      <c r="S329" s="17"/>
      <c r="T329" s="17"/>
      <c r="U329" s="17"/>
      <c r="V329" s="17"/>
      <c r="W329" s="17"/>
      <c r="X329" s="92">
        <v>711785</v>
      </c>
      <c r="Y329" s="69"/>
      <c r="Z329" s="15" t="s">
        <v>736</v>
      </c>
      <c r="AA329" s="15" t="s">
        <v>737</v>
      </c>
      <c r="AB329" s="6" t="s">
        <v>738</v>
      </c>
      <c r="AC329" s="78">
        <v>0.5</v>
      </c>
      <c r="AD329" s="84">
        <f>X329*AC329</f>
        <v>355892.5</v>
      </c>
      <c r="AE329" s="85" t="s">
        <v>4199</v>
      </c>
      <c r="AF329" s="85" t="s">
        <v>3816</v>
      </c>
    </row>
    <row r="330" spans="1:32" s="1" customFormat="1" ht="12" hidden="1" customHeight="1" x14ac:dyDescent="0.25">
      <c r="A330" s="49">
        <v>200001</v>
      </c>
      <c r="B330" s="15" t="s">
        <v>15</v>
      </c>
      <c r="C330" s="49">
        <v>1620</v>
      </c>
      <c r="D330" s="15" t="s">
        <v>1670</v>
      </c>
      <c r="E330" s="15" t="s">
        <v>155</v>
      </c>
      <c r="F330" s="52" t="s">
        <v>162</v>
      </c>
      <c r="G330" s="15" t="s">
        <v>135</v>
      </c>
      <c r="H330" s="15" t="s">
        <v>156</v>
      </c>
      <c r="I330" s="49">
        <v>53349</v>
      </c>
      <c r="J330" s="6" t="s">
        <v>1679</v>
      </c>
      <c r="K330" s="7"/>
      <c r="L330" s="22">
        <v>-446</v>
      </c>
      <c r="M330" s="22">
        <v>-367</v>
      </c>
      <c r="N330" s="22">
        <v>-13</v>
      </c>
      <c r="O330" s="8"/>
      <c r="P330" s="8"/>
      <c r="Q330" s="8"/>
      <c r="R330" s="8"/>
      <c r="S330" s="8"/>
      <c r="T330" s="8"/>
      <c r="U330" s="8"/>
      <c r="V330" s="8"/>
      <c r="W330" s="8"/>
      <c r="X330" s="94">
        <v>-826</v>
      </c>
      <c r="Y330" s="71"/>
      <c r="Z330" s="9" t="s">
        <v>1680</v>
      </c>
      <c r="AA330" s="6" t="s">
        <v>1681</v>
      </c>
      <c r="AB330" s="6" t="s">
        <v>1682</v>
      </c>
      <c r="AC330" s="78">
        <v>0</v>
      </c>
      <c r="AD330" s="84">
        <f>X330*AC330</f>
        <v>0</v>
      </c>
    </row>
    <row r="331" spans="1:32" s="1" customFormat="1" ht="12" hidden="1" customHeight="1" x14ac:dyDescent="0.25">
      <c r="A331" s="50">
        <v>100000</v>
      </c>
      <c r="B331" s="10" t="s">
        <v>0</v>
      </c>
      <c r="C331" s="50">
        <v>171415</v>
      </c>
      <c r="D331" s="10" t="s">
        <v>676</v>
      </c>
      <c r="E331" s="10" t="s">
        <v>273</v>
      </c>
      <c r="F331" s="53" t="s">
        <v>143</v>
      </c>
      <c r="G331" s="10" t="s">
        <v>173</v>
      </c>
      <c r="H331" s="10" t="s">
        <v>143</v>
      </c>
      <c r="I331" s="50">
        <v>53350</v>
      </c>
      <c r="J331" s="10" t="s">
        <v>739</v>
      </c>
      <c r="K331" s="11"/>
      <c r="L331" s="12"/>
      <c r="M331" s="12"/>
      <c r="N331" s="12"/>
      <c r="O331" s="12"/>
      <c r="P331" s="12"/>
      <c r="Q331" s="12"/>
      <c r="R331" s="12"/>
      <c r="S331" s="12"/>
      <c r="T331" s="12"/>
      <c r="U331" s="12"/>
      <c r="V331" s="12">
        <v>39448</v>
      </c>
      <c r="W331" s="12"/>
      <c r="X331" s="95">
        <v>39448</v>
      </c>
      <c r="Y331" s="73"/>
      <c r="Z331" s="14" t="s">
        <v>740</v>
      </c>
      <c r="AA331" s="10" t="s">
        <v>741</v>
      </c>
      <c r="AB331" s="5" t="s">
        <v>742</v>
      </c>
      <c r="AC331" s="78">
        <v>0</v>
      </c>
      <c r="AD331" s="84">
        <f>X331*AC331</f>
        <v>0</v>
      </c>
    </row>
    <row r="332" spans="1:32" s="1" customFormat="1" ht="12" hidden="1" customHeight="1" x14ac:dyDescent="0.25">
      <c r="A332" s="50">
        <v>200111</v>
      </c>
      <c r="B332" s="10" t="s">
        <v>66</v>
      </c>
      <c r="C332" s="50">
        <v>171417</v>
      </c>
      <c r="D332" s="10" t="s">
        <v>1758</v>
      </c>
      <c r="E332" s="10" t="s">
        <v>161</v>
      </c>
      <c r="F332" s="53" t="s">
        <v>143</v>
      </c>
      <c r="G332" s="10" t="s">
        <v>173</v>
      </c>
      <c r="H332" s="10" t="s">
        <v>143</v>
      </c>
      <c r="I332" s="50">
        <v>53351</v>
      </c>
      <c r="J332" s="10" t="s">
        <v>1759</v>
      </c>
      <c r="K332" s="11"/>
      <c r="L332" s="12"/>
      <c r="M332" s="12"/>
      <c r="N332" s="12"/>
      <c r="O332" s="12"/>
      <c r="P332" s="12"/>
      <c r="Q332" s="12"/>
      <c r="R332" s="12"/>
      <c r="S332" s="12"/>
      <c r="T332" s="12"/>
      <c r="U332" s="12"/>
      <c r="V332" s="13">
        <v>-3724</v>
      </c>
      <c r="W332" s="12"/>
      <c r="X332" s="95">
        <v>-3724</v>
      </c>
      <c r="Y332" s="73"/>
      <c r="Z332" s="10" t="s">
        <v>1760</v>
      </c>
      <c r="AA332" s="10" t="s">
        <v>741</v>
      </c>
      <c r="AB332" s="2" t="s">
        <v>1760</v>
      </c>
      <c r="AC332" s="78">
        <v>0</v>
      </c>
      <c r="AD332" s="84">
        <f>X332*AC332</f>
        <v>0</v>
      </c>
    </row>
    <row r="333" spans="1:32" s="1" customFormat="1" ht="12" hidden="1" customHeight="1" x14ac:dyDescent="0.25">
      <c r="A333" s="49">
        <v>100000</v>
      </c>
      <c r="B333" s="15" t="s">
        <v>0</v>
      </c>
      <c r="C333" s="49">
        <v>171415</v>
      </c>
      <c r="D333" s="15" t="s">
        <v>676</v>
      </c>
      <c r="E333" s="15" t="s">
        <v>450</v>
      </c>
      <c r="F333" s="52" t="s">
        <v>143</v>
      </c>
      <c r="G333" s="15" t="s">
        <v>135</v>
      </c>
      <c r="H333" s="15" t="s">
        <v>143</v>
      </c>
      <c r="I333" s="49">
        <v>53352</v>
      </c>
      <c r="J333" s="15" t="s">
        <v>743</v>
      </c>
      <c r="K333" s="16">
        <v>0.48</v>
      </c>
      <c r="L333" s="17">
        <v>22992</v>
      </c>
      <c r="M333" s="17">
        <v>12517</v>
      </c>
      <c r="N333" s="17">
        <v>7394</v>
      </c>
      <c r="O333" s="17"/>
      <c r="P333" s="17"/>
      <c r="Q333" s="17"/>
      <c r="R333" s="17"/>
      <c r="S333" s="17"/>
      <c r="T333" s="17"/>
      <c r="U333" s="17"/>
      <c r="V333" s="17"/>
      <c r="W333" s="17"/>
      <c r="X333" s="92">
        <v>42903</v>
      </c>
      <c r="Y333" s="69"/>
      <c r="Z333" s="18" t="s">
        <v>744</v>
      </c>
      <c r="AA333" s="15" t="s">
        <v>453</v>
      </c>
      <c r="AB333" s="6" t="s">
        <v>454</v>
      </c>
      <c r="AC333" s="78">
        <v>0</v>
      </c>
      <c r="AD333" s="84">
        <f>X333*AC333</f>
        <v>0</v>
      </c>
    </row>
    <row r="334" spans="1:32" s="1" customFormat="1" ht="12" hidden="1" customHeight="1" x14ac:dyDescent="0.25">
      <c r="A334" s="50">
        <v>100000</v>
      </c>
      <c r="B334" s="10" t="s">
        <v>0</v>
      </c>
      <c r="C334" s="50">
        <v>171415</v>
      </c>
      <c r="D334" s="10" t="s">
        <v>676</v>
      </c>
      <c r="E334" s="10" t="s">
        <v>161</v>
      </c>
      <c r="F334" s="53" t="s">
        <v>143</v>
      </c>
      <c r="G334" s="10" t="s">
        <v>144</v>
      </c>
      <c r="H334" s="10" t="s">
        <v>143</v>
      </c>
      <c r="I334" s="50">
        <v>53353</v>
      </c>
      <c r="J334" s="10" t="s">
        <v>745</v>
      </c>
      <c r="K334" s="11">
        <v>0.95</v>
      </c>
      <c r="L334" s="12">
        <v>30651</v>
      </c>
      <c r="M334" s="12">
        <v>753</v>
      </c>
      <c r="N334" s="12">
        <v>1879</v>
      </c>
      <c r="O334" s="12"/>
      <c r="P334" s="12"/>
      <c r="Q334" s="12"/>
      <c r="R334" s="12"/>
      <c r="S334" s="12"/>
      <c r="T334" s="12"/>
      <c r="U334" s="12"/>
      <c r="V334" s="12"/>
      <c r="W334" s="12"/>
      <c r="X334" s="96">
        <v>33283</v>
      </c>
      <c r="Y334" s="74"/>
      <c r="Z334" s="10" t="s">
        <v>322</v>
      </c>
      <c r="AA334" s="10" t="s">
        <v>147</v>
      </c>
      <c r="AB334" s="53" t="s">
        <v>627</v>
      </c>
      <c r="AC334" s="78">
        <v>0</v>
      </c>
      <c r="AD334" s="84">
        <f>(X334+Y334)*AC334</f>
        <v>0</v>
      </c>
      <c r="AE334" s="63"/>
      <c r="AF334" s="63"/>
    </row>
    <row r="335" spans="1:32" s="1" customFormat="1" ht="12" hidden="1" customHeight="1" x14ac:dyDescent="0.25">
      <c r="A335" s="49">
        <v>100000</v>
      </c>
      <c r="B335" s="15" t="s">
        <v>0</v>
      </c>
      <c r="C335" s="49">
        <v>1912</v>
      </c>
      <c r="D335" s="15" t="s">
        <v>538</v>
      </c>
      <c r="E335" s="15" t="s">
        <v>238</v>
      </c>
      <c r="F335" s="52" t="s">
        <v>143</v>
      </c>
      <c r="G335" s="15" t="s">
        <v>135</v>
      </c>
      <c r="H335" s="15" t="s">
        <v>143</v>
      </c>
      <c r="I335" s="49">
        <v>53355</v>
      </c>
      <c r="J335" s="6" t="s">
        <v>746</v>
      </c>
      <c r="K335" s="7"/>
      <c r="L335" s="8"/>
      <c r="M335" s="8"/>
      <c r="N335" s="8"/>
      <c r="O335" s="8"/>
      <c r="P335" s="8"/>
      <c r="Q335" s="8"/>
      <c r="R335" s="8"/>
      <c r="S335" s="8"/>
      <c r="T335" s="8"/>
      <c r="U335" s="8">
        <v>45000</v>
      </c>
      <c r="V335" s="8"/>
      <c r="W335" s="8"/>
      <c r="X335" s="94">
        <v>45000</v>
      </c>
      <c r="Y335" s="71"/>
      <c r="Z335" s="9" t="s">
        <v>747</v>
      </c>
      <c r="AA335" s="6" t="s">
        <v>748</v>
      </c>
      <c r="AB335" s="6" t="s">
        <v>749</v>
      </c>
      <c r="AC335" s="78">
        <f>VLOOKUP(I335,Sheet1!A:K,8,FALSE)</f>
        <v>0</v>
      </c>
      <c r="AD335" s="84">
        <f>VLOOKUP(I335,Sheet1!A:K,9,FALSE)</f>
        <v>0</v>
      </c>
    </row>
    <row r="336" spans="1:32" s="1" customFormat="1" ht="12" hidden="1" customHeight="1" x14ac:dyDescent="0.25">
      <c r="A336" s="50">
        <v>100000</v>
      </c>
      <c r="B336" s="10" t="s">
        <v>0</v>
      </c>
      <c r="C336" s="50">
        <v>1912</v>
      </c>
      <c r="D336" s="10" t="s">
        <v>538</v>
      </c>
      <c r="E336" s="10" t="s">
        <v>299</v>
      </c>
      <c r="F336" s="53" t="s">
        <v>143</v>
      </c>
      <c r="G336" s="10" t="s">
        <v>431</v>
      </c>
      <c r="H336" s="10" t="s">
        <v>143</v>
      </c>
      <c r="I336" s="50">
        <v>53356</v>
      </c>
      <c r="J336" s="2" t="s">
        <v>750</v>
      </c>
      <c r="K336" s="3"/>
      <c r="L336" s="4"/>
      <c r="M336" s="4"/>
      <c r="N336" s="4"/>
      <c r="O336" s="4"/>
      <c r="P336" s="4">
        <v>250000</v>
      </c>
      <c r="Q336" s="4"/>
      <c r="R336" s="4"/>
      <c r="S336" s="4"/>
      <c r="T336" s="4"/>
      <c r="U336" s="4"/>
      <c r="V336" s="4"/>
      <c r="W336" s="4"/>
      <c r="X336" s="93">
        <v>250000</v>
      </c>
      <c r="Y336" s="70"/>
      <c r="Z336" s="5" t="s">
        <v>751</v>
      </c>
      <c r="AA336" s="2" t="s">
        <v>752</v>
      </c>
      <c r="AB336" s="2" t="s">
        <v>753</v>
      </c>
      <c r="AC336" s="78">
        <f>VLOOKUP(I336,Sheet1!A:K,8,FALSE)</f>
        <v>0</v>
      </c>
      <c r="AD336" s="84">
        <f>VLOOKUP(I336,Sheet1!A:K,9,FALSE)</f>
        <v>0</v>
      </c>
    </row>
    <row r="337" spans="1:32" s="1" customFormat="1" ht="12" hidden="1" customHeight="1" x14ac:dyDescent="0.25">
      <c r="A337" s="50">
        <v>100000</v>
      </c>
      <c r="B337" s="10" t="s">
        <v>0</v>
      </c>
      <c r="C337" s="50">
        <v>2114</v>
      </c>
      <c r="D337" s="53" t="s">
        <v>692</v>
      </c>
      <c r="E337" s="10" t="s">
        <v>133</v>
      </c>
      <c r="F337" s="53" t="s">
        <v>134</v>
      </c>
      <c r="G337" s="10" t="s">
        <v>173</v>
      </c>
      <c r="H337" s="10" t="s">
        <v>150</v>
      </c>
      <c r="I337" s="50">
        <v>53359</v>
      </c>
      <c r="J337" s="2" t="s">
        <v>754</v>
      </c>
      <c r="K337" s="3">
        <v>20</v>
      </c>
      <c r="L337" s="4">
        <v>1416923</v>
      </c>
      <c r="M337" s="4">
        <v>367103</v>
      </c>
      <c r="N337" s="4">
        <v>190254</v>
      </c>
      <c r="O337" s="4"/>
      <c r="P337" s="4">
        <v>1759388</v>
      </c>
      <c r="Q337" s="4">
        <v>421102</v>
      </c>
      <c r="R337" s="4"/>
      <c r="S337" s="4"/>
      <c r="T337" s="4"/>
      <c r="U337" s="4"/>
      <c r="V337" s="4"/>
      <c r="W337" s="4"/>
      <c r="X337" s="93">
        <v>4154770</v>
      </c>
      <c r="Y337" s="70">
        <v>273568</v>
      </c>
      <c r="Z337" s="54" t="s">
        <v>755</v>
      </c>
      <c r="AA337" s="53" t="s">
        <v>756</v>
      </c>
      <c r="AB337" s="53" t="s">
        <v>757</v>
      </c>
      <c r="AC337" s="78">
        <v>0</v>
      </c>
      <c r="AD337" s="84">
        <f>X337*AC337</f>
        <v>0</v>
      </c>
      <c r="AE337" s="85"/>
      <c r="AF337" s="85"/>
    </row>
    <row r="338" spans="1:32" s="1" customFormat="1" ht="12" hidden="1" customHeight="1" x14ac:dyDescent="0.25">
      <c r="A338" s="50">
        <v>100000</v>
      </c>
      <c r="B338" s="10" t="s">
        <v>0</v>
      </c>
      <c r="C338" s="50">
        <v>2113</v>
      </c>
      <c r="D338" s="10" t="s">
        <v>709</v>
      </c>
      <c r="E338" s="10" t="s">
        <v>167</v>
      </c>
      <c r="F338" s="53" t="s">
        <v>149</v>
      </c>
      <c r="G338" s="10" t="s">
        <v>135</v>
      </c>
      <c r="H338" s="10" t="s">
        <v>150</v>
      </c>
      <c r="I338" s="50">
        <v>53363</v>
      </c>
      <c r="J338" s="2" t="s">
        <v>758</v>
      </c>
      <c r="K338" s="3">
        <v>2</v>
      </c>
      <c r="L338" s="4">
        <v>174888</v>
      </c>
      <c r="M338" s="4">
        <v>39933</v>
      </c>
      <c r="N338" s="4">
        <v>19922</v>
      </c>
      <c r="O338" s="4">
        <v>7820</v>
      </c>
      <c r="P338" s="4"/>
      <c r="Q338" s="4"/>
      <c r="R338" s="4"/>
      <c r="S338" s="4"/>
      <c r="T338" s="4"/>
      <c r="U338" s="4"/>
      <c r="V338" s="4"/>
      <c r="W338" s="4"/>
      <c r="X338" s="93">
        <v>242563</v>
      </c>
      <c r="Y338" s="70"/>
      <c r="Z338" s="5" t="s">
        <v>759</v>
      </c>
      <c r="AA338" s="2" t="s">
        <v>760</v>
      </c>
      <c r="AB338" s="5" t="s">
        <v>761</v>
      </c>
      <c r="AC338" s="78">
        <v>0</v>
      </c>
      <c r="AD338" s="84">
        <f>X338*AC338</f>
        <v>0</v>
      </c>
    </row>
    <row r="339" spans="1:32" s="1" customFormat="1" ht="12" hidden="1" customHeight="1" x14ac:dyDescent="0.25">
      <c r="A339" s="49">
        <v>100000</v>
      </c>
      <c r="B339" s="15" t="s">
        <v>0</v>
      </c>
      <c r="C339" s="49">
        <v>2113</v>
      </c>
      <c r="D339" s="15" t="s">
        <v>709</v>
      </c>
      <c r="E339" s="15" t="s">
        <v>155</v>
      </c>
      <c r="F339" s="52" t="s">
        <v>149</v>
      </c>
      <c r="G339" s="15" t="s">
        <v>135</v>
      </c>
      <c r="H339" s="15" t="s">
        <v>150</v>
      </c>
      <c r="I339" s="49">
        <v>53365</v>
      </c>
      <c r="J339" s="6" t="s">
        <v>762</v>
      </c>
      <c r="K339" s="7"/>
      <c r="L339" s="8"/>
      <c r="M339" s="8"/>
      <c r="N339" s="8"/>
      <c r="O339" s="8"/>
      <c r="P339" s="8">
        <v>150000</v>
      </c>
      <c r="Q339" s="8"/>
      <c r="R339" s="8"/>
      <c r="S339" s="8"/>
      <c r="T339" s="8"/>
      <c r="U339" s="8"/>
      <c r="V339" s="8"/>
      <c r="W339" s="8"/>
      <c r="X339" s="94">
        <v>150000</v>
      </c>
      <c r="Y339" s="71"/>
      <c r="Z339" s="9" t="s">
        <v>763</v>
      </c>
      <c r="AA339" s="6" t="s">
        <v>764</v>
      </c>
      <c r="AB339" s="6" t="s">
        <v>765</v>
      </c>
      <c r="AC339" s="78">
        <v>0</v>
      </c>
      <c r="AD339" s="84">
        <f>X339*AC339</f>
        <v>0</v>
      </c>
    </row>
    <row r="340" spans="1:32" s="1" customFormat="1" ht="12" hidden="1" customHeight="1" x14ac:dyDescent="0.25">
      <c r="A340" s="50">
        <v>100000</v>
      </c>
      <c r="B340" s="10" t="s">
        <v>0</v>
      </c>
      <c r="C340" s="50">
        <v>1912</v>
      </c>
      <c r="D340" s="10" t="s">
        <v>538</v>
      </c>
      <c r="E340" s="10" t="s">
        <v>167</v>
      </c>
      <c r="F340" s="53" t="s">
        <v>143</v>
      </c>
      <c r="G340" s="10" t="s">
        <v>135</v>
      </c>
      <c r="H340" s="10" t="s">
        <v>143</v>
      </c>
      <c r="I340" s="50">
        <v>53366</v>
      </c>
      <c r="J340" s="2" t="s">
        <v>766</v>
      </c>
      <c r="K340" s="3">
        <v>1</v>
      </c>
      <c r="L340" s="4">
        <v>101943</v>
      </c>
      <c r="M340" s="4">
        <v>43647</v>
      </c>
      <c r="N340" s="4">
        <v>23502</v>
      </c>
      <c r="O340" s="4"/>
      <c r="P340" s="4"/>
      <c r="Q340" s="4"/>
      <c r="R340" s="4"/>
      <c r="S340" s="4"/>
      <c r="T340" s="4"/>
      <c r="U340" s="4"/>
      <c r="V340" s="4"/>
      <c r="W340" s="4"/>
      <c r="X340" s="93">
        <v>169092</v>
      </c>
      <c r="Y340" s="70"/>
      <c r="Z340" s="5" t="s">
        <v>767</v>
      </c>
      <c r="AA340" s="2" t="s">
        <v>768</v>
      </c>
      <c r="AB340" s="2" t="s">
        <v>769</v>
      </c>
      <c r="AC340" s="78">
        <f>VLOOKUP(I340,Sheet1!A:K,8,FALSE)</f>
        <v>0</v>
      </c>
      <c r="AD340" s="84">
        <f>VLOOKUP(I340,Sheet1!A:K,9,FALSE)</f>
        <v>0</v>
      </c>
    </row>
    <row r="341" spans="1:32" s="1" customFormat="1" ht="12" hidden="1" customHeight="1" x14ac:dyDescent="0.25">
      <c r="A341" s="49">
        <v>100000</v>
      </c>
      <c r="B341" s="15" t="s">
        <v>0</v>
      </c>
      <c r="C341" s="49">
        <v>1912</v>
      </c>
      <c r="D341" s="15" t="s">
        <v>538</v>
      </c>
      <c r="E341" s="15" t="s">
        <v>133</v>
      </c>
      <c r="F341" s="52" t="s">
        <v>143</v>
      </c>
      <c r="G341" s="15" t="s">
        <v>135</v>
      </c>
      <c r="H341" s="15" t="s">
        <v>143</v>
      </c>
      <c r="I341" s="49">
        <v>53369</v>
      </c>
      <c r="J341" s="6" t="s">
        <v>770</v>
      </c>
      <c r="K341" s="7">
        <v>2</v>
      </c>
      <c r="L341" s="8">
        <v>186816</v>
      </c>
      <c r="M341" s="8">
        <v>264028</v>
      </c>
      <c r="N341" s="8">
        <v>32792</v>
      </c>
      <c r="O341" s="8"/>
      <c r="P341" s="8"/>
      <c r="Q341" s="8"/>
      <c r="R341" s="8"/>
      <c r="S341" s="8"/>
      <c r="T341" s="8"/>
      <c r="U341" s="8"/>
      <c r="V341" s="8"/>
      <c r="W341" s="8"/>
      <c r="X341" s="94">
        <v>483636</v>
      </c>
      <c r="Y341" s="71"/>
      <c r="Z341" s="9" t="s">
        <v>771</v>
      </c>
      <c r="AA341" s="6" t="s">
        <v>772</v>
      </c>
      <c r="AB341" s="9" t="s">
        <v>773</v>
      </c>
      <c r="AC341" s="78">
        <f>VLOOKUP(I341,Sheet1!A:K,8,FALSE)</f>
        <v>0</v>
      </c>
      <c r="AD341" s="84">
        <f>VLOOKUP(I341,Sheet1!A:K,9,FALSE)</f>
        <v>0</v>
      </c>
    </row>
    <row r="342" spans="1:32" s="1" customFormat="1" ht="12" hidden="1" customHeight="1" x14ac:dyDescent="0.25">
      <c r="A342" s="50">
        <v>100000</v>
      </c>
      <c r="B342" s="10" t="s">
        <v>0</v>
      </c>
      <c r="C342" s="50">
        <v>1912</v>
      </c>
      <c r="D342" s="10" t="s">
        <v>538</v>
      </c>
      <c r="E342" s="10" t="s">
        <v>260</v>
      </c>
      <c r="F342" s="53" t="s">
        <v>143</v>
      </c>
      <c r="G342" s="10" t="s">
        <v>135</v>
      </c>
      <c r="H342" s="10" t="s">
        <v>143</v>
      </c>
      <c r="I342" s="50">
        <v>53373</v>
      </c>
      <c r="J342" s="2" t="s">
        <v>774</v>
      </c>
      <c r="K342" s="3">
        <v>2</v>
      </c>
      <c r="L342" s="4">
        <v>138732</v>
      </c>
      <c r="M342" s="4">
        <v>60582</v>
      </c>
      <c r="N342" s="4">
        <v>45246</v>
      </c>
      <c r="O342" s="4"/>
      <c r="P342" s="4"/>
      <c r="Q342" s="4"/>
      <c r="R342" s="4"/>
      <c r="S342" s="4"/>
      <c r="T342" s="4"/>
      <c r="U342" s="4"/>
      <c r="V342" s="4"/>
      <c r="W342" s="4"/>
      <c r="X342" s="93">
        <v>244560</v>
      </c>
      <c r="Y342" s="70"/>
      <c r="Z342" s="5" t="s">
        <v>775</v>
      </c>
      <c r="AA342" s="2" t="s">
        <v>776</v>
      </c>
      <c r="AB342" s="2" t="s">
        <v>777</v>
      </c>
      <c r="AC342" s="78">
        <f>VLOOKUP(I342,Sheet1!A:K,8,FALSE)</f>
        <v>0</v>
      </c>
      <c r="AD342" s="84">
        <f>VLOOKUP(I342,Sheet1!A:K,9,FALSE)</f>
        <v>0</v>
      </c>
    </row>
    <row r="343" spans="1:32" s="1" customFormat="1" ht="12" hidden="1" customHeight="1" x14ac:dyDescent="0.25">
      <c r="A343" s="50">
        <v>100000</v>
      </c>
      <c r="B343" s="10" t="s">
        <v>0</v>
      </c>
      <c r="C343" s="50">
        <v>1912</v>
      </c>
      <c r="D343" s="10" t="s">
        <v>538</v>
      </c>
      <c r="E343" s="10" t="s">
        <v>202</v>
      </c>
      <c r="F343" s="53" t="s">
        <v>143</v>
      </c>
      <c r="G343" s="10" t="s">
        <v>203</v>
      </c>
      <c r="H343" s="10" t="s">
        <v>143</v>
      </c>
      <c r="I343" s="50">
        <v>53377</v>
      </c>
      <c r="J343" s="10" t="s">
        <v>778</v>
      </c>
      <c r="K343" s="11"/>
      <c r="L343" s="12"/>
      <c r="M343" s="12"/>
      <c r="N343" s="12"/>
      <c r="O343" s="12"/>
      <c r="P343" s="12"/>
      <c r="Q343" s="12"/>
      <c r="R343" s="12"/>
      <c r="S343" s="12"/>
      <c r="T343" s="12"/>
      <c r="U343" s="12"/>
      <c r="V343" s="12">
        <v>300000</v>
      </c>
      <c r="W343" s="12"/>
      <c r="X343" s="95">
        <v>300000</v>
      </c>
      <c r="Y343" s="73"/>
      <c r="Z343" s="14" t="s">
        <v>779</v>
      </c>
      <c r="AA343" s="10" t="s">
        <v>780</v>
      </c>
      <c r="AB343" s="2" t="s">
        <v>781</v>
      </c>
      <c r="AC343" s="78">
        <f>VLOOKUP(I343,Sheet1!A:K,8,FALSE)</f>
        <v>0</v>
      </c>
      <c r="AD343" s="84">
        <f>VLOOKUP(I343,Sheet1!A:K,9,FALSE)</f>
        <v>0</v>
      </c>
    </row>
    <row r="344" spans="1:32" s="1" customFormat="1" ht="12" hidden="1" customHeight="1" x14ac:dyDescent="0.25">
      <c r="A344" s="49">
        <v>100000</v>
      </c>
      <c r="B344" s="15" t="s">
        <v>0</v>
      </c>
      <c r="C344" s="49">
        <v>1912</v>
      </c>
      <c r="D344" s="15" t="s">
        <v>538</v>
      </c>
      <c r="E344" s="15" t="s">
        <v>273</v>
      </c>
      <c r="F344" s="52" t="s">
        <v>143</v>
      </c>
      <c r="G344" s="15" t="s">
        <v>203</v>
      </c>
      <c r="H344" s="15" t="s">
        <v>143</v>
      </c>
      <c r="I344" s="49">
        <v>53378</v>
      </c>
      <c r="J344" s="6" t="s">
        <v>782</v>
      </c>
      <c r="K344" s="7"/>
      <c r="L344" s="8"/>
      <c r="M344" s="8"/>
      <c r="N344" s="8"/>
      <c r="O344" s="8"/>
      <c r="P344" s="8"/>
      <c r="Q344" s="8"/>
      <c r="R344" s="8"/>
      <c r="S344" s="8"/>
      <c r="T344" s="8"/>
      <c r="U344" s="8"/>
      <c r="V344" s="8">
        <v>100000</v>
      </c>
      <c r="W344" s="8"/>
      <c r="X344" s="94">
        <v>100000</v>
      </c>
      <c r="Y344" s="71"/>
      <c r="Z344" s="9" t="s">
        <v>783</v>
      </c>
      <c r="AA344" s="6" t="s">
        <v>784</v>
      </c>
      <c r="AB344" s="6" t="s">
        <v>785</v>
      </c>
      <c r="AC344" s="78">
        <f>VLOOKUP(I344,Sheet1!A:K,8,FALSE)</f>
        <v>0</v>
      </c>
      <c r="AD344" s="84">
        <f>VLOOKUP(I344,Sheet1!A:K,9,FALSE)</f>
        <v>0</v>
      </c>
    </row>
    <row r="345" spans="1:32" s="1" customFormat="1" ht="12" hidden="1" customHeight="1" x14ac:dyDescent="0.25">
      <c r="A345" s="50">
        <v>100000</v>
      </c>
      <c r="B345" s="10" t="s">
        <v>0</v>
      </c>
      <c r="C345" s="50">
        <v>1912</v>
      </c>
      <c r="D345" s="10" t="s">
        <v>538</v>
      </c>
      <c r="E345" s="10" t="s">
        <v>786</v>
      </c>
      <c r="F345" s="53" t="s">
        <v>143</v>
      </c>
      <c r="G345" s="10" t="s">
        <v>135</v>
      </c>
      <c r="H345" s="10" t="s">
        <v>143</v>
      </c>
      <c r="I345" s="50">
        <v>53380</v>
      </c>
      <c r="J345" s="10" t="s">
        <v>787</v>
      </c>
      <c r="K345" s="11"/>
      <c r="L345" s="12">
        <v>942922</v>
      </c>
      <c r="M345" s="12"/>
      <c r="N345" s="12"/>
      <c r="O345" s="12"/>
      <c r="P345" s="12"/>
      <c r="Q345" s="12"/>
      <c r="R345" s="12"/>
      <c r="S345" s="12"/>
      <c r="T345" s="12"/>
      <c r="U345" s="12"/>
      <c r="V345" s="12"/>
      <c r="W345" s="12"/>
      <c r="X345" s="95">
        <v>942922</v>
      </c>
      <c r="Y345" s="73"/>
      <c r="Z345" s="14" t="s">
        <v>788</v>
      </c>
      <c r="AA345" s="10" t="s">
        <v>789</v>
      </c>
      <c r="AB345" s="2" t="s">
        <v>790</v>
      </c>
      <c r="AC345" s="78">
        <f>VLOOKUP(I345,Sheet1!A:K,8,FALSE)</f>
        <v>0</v>
      </c>
      <c r="AD345" s="84">
        <f>VLOOKUP(I345,Sheet1!A:K,9,FALSE)</f>
        <v>0</v>
      </c>
    </row>
    <row r="346" spans="1:32" s="1" customFormat="1" ht="12" hidden="1" customHeight="1" x14ac:dyDescent="0.25">
      <c r="A346" s="49">
        <v>100000</v>
      </c>
      <c r="B346" s="15" t="s">
        <v>0</v>
      </c>
      <c r="C346" s="49">
        <v>171412</v>
      </c>
      <c r="D346" s="15" t="s">
        <v>620</v>
      </c>
      <c r="E346" s="15" t="s">
        <v>450</v>
      </c>
      <c r="F346" s="52" t="s">
        <v>143</v>
      </c>
      <c r="G346" s="15" t="s">
        <v>135</v>
      </c>
      <c r="H346" s="15" t="s">
        <v>143</v>
      </c>
      <c r="I346" s="49">
        <v>53381</v>
      </c>
      <c r="J346" s="15" t="s">
        <v>791</v>
      </c>
      <c r="K346" s="16"/>
      <c r="L346" s="21">
        <v>-5195</v>
      </c>
      <c r="M346" s="17">
        <v>85087</v>
      </c>
      <c r="N346" s="17">
        <v>44938</v>
      </c>
      <c r="O346" s="17"/>
      <c r="P346" s="17"/>
      <c r="Q346" s="17"/>
      <c r="R346" s="17"/>
      <c r="S346" s="17"/>
      <c r="T346" s="17"/>
      <c r="U346" s="17"/>
      <c r="V346" s="17"/>
      <c r="W346" s="17"/>
      <c r="X346" s="92">
        <v>124830</v>
      </c>
      <c r="Y346" s="69"/>
      <c r="Z346" s="15" t="s">
        <v>792</v>
      </c>
      <c r="AA346" s="15" t="s">
        <v>453</v>
      </c>
      <c r="AB346" s="6" t="s">
        <v>454</v>
      </c>
      <c r="AC346" s="78">
        <v>0</v>
      </c>
      <c r="AD346" s="84">
        <f>X346*AC346</f>
        <v>0</v>
      </c>
    </row>
    <row r="347" spans="1:32" s="1" customFormat="1" ht="12" hidden="1" customHeight="1" x14ac:dyDescent="0.25">
      <c r="A347" s="50">
        <v>100000</v>
      </c>
      <c r="B347" s="10" t="s">
        <v>0</v>
      </c>
      <c r="C347" s="50">
        <v>1216</v>
      </c>
      <c r="D347" s="10" t="s">
        <v>588</v>
      </c>
      <c r="E347" s="10" t="s">
        <v>143</v>
      </c>
      <c r="F347" s="53" t="s">
        <v>143</v>
      </c>
      <c r="G347" s="10" t="s">
        <v>135</v>
      </c>
      <c r="H347" s="10" t="s">
        <v>143</v>
      </c>
      <c r="I347" s="50">
        <v>53383</v>
      </c>
      <c r="J347" s="2" t="s">
        <v>793</v>
      </c>
      <c r="K347" s="3"/>
      <c r="L347" s="20">
        <v>-18931</v>
      </c>
      <c r="M347" s="20">
        <v>-2463</v>
      </c>
      <c r="N347" s="20">
        <v>-507</v>
      </c>
      <c r="O347" s="4"/>
      <c r="P347" s="4"/>
      <c r="Q347" s="4"/>
      <c r="R347" s="4"/>
      <c r="S347" s="4"/>
      <c r="T347" s="4"/>
      <c r="U347" s="4"/>
      <c r="V347" s="4"/>
      <c r="W347" s="4"/>
      <c r="X347" s="93">
        <v>-21901</v>
      </c>
      <c r="Y347" s="70"/>
      <c r="Z347" s="5" t="s">
        <v>794</v>
      </c>
      <c r="AA347" s="2" t="s">
        <v>795</v>
      </c>
      <c r="AB347" s="2" t="s">
        <v>796</v>
      </c>
      <c r="AC347" s="78">
        <f>VLOOKUP(I347,Sheet1!A:K,8,FALSE)</f>
        <v>0</v>
      </c>
      <c r="AD347" s="84">
        <f>VLOOKUP(I347,Sheet1!A:K,9,FALSE)</f>
        <v>0</v>
      </c>
    </row>
    <row r="348" spans="1:32" s="1" customFormat="1" ht="12" hidden="1" customHeight="1" x14ac:dyDescent="0.25">
      <c r="A348" s="50">
        <v>200205</v>
      </c>
      <c r="B348" s="10" t="s">
        <v>68</v>
      </c>
      <c r="C348" s="50">
        <v>1412</v>
      </c>
      <c r="D348" s="10" t="s">
        <v>1686</v>
      </c>
      <c r="E348" s="10" t="s">
        <v>142</v>
      </c>
      <c r="F348" s="53" t="s">
        <v>149</v>
      </c>
      <c r="G348" s="10" t="s">
        <v>135</v>
      </c>
      <c r="H348" s="10" t="s">
        <v>244</v>
      </c>
      <c r="I348" s="50">
        <v>53384</v>
      </c>
      <c r="J348" s="2" t="s">
        <v>1775</v>
      </c>
      <c r="K348" s="3"/>
      <c r="L348" s="4"/>
      <c r="M348" s="4"/>
      <c r="N348" s="4"/>
      <c r="O348" s="4"/>
      <c r="P348" s="4"/>
      <c r="Q348" s="4">
        <v>90000</v>
      </c>
      <c r="R348" s="4"/>
      <c r="S348" s="4"/>
      <c r="T348" s="4"/>
      <c r="U348" s="4"/>
      <c r="V348" s="4"/>
      <c r="W348" s="4"/>
      <c r="X348" s="93">
        <v>90000</v>
      </c>
      <c r="Y348" s="70"/>
      <c r="Z348" s="5" t="s">
        <v>1776</v>
      </c>
      <c r="AA348" s="2" t="s">
        <v>1777</v>
      </c>
      <c r="AB348" s="2" t="s">
        <v>1778</v>
      </c>
      <c r="AC348" s="78">
        <f>VLOOKUP(I348,Sheet1!A:K,8,FALSE)</f>
        <v>0</v>
      </c>
      <c r="AD348" s="84">
        <f>VLOOKUP(I348,Sheet1!A:K,9,FALSE)</f>
        <v>0</v>
      </c>
    </row>
    <row r="349" spans="1:32" s="1" customFormat="1" ht="12" hidden="1" customHeight="1" x14ac:dyDescent="0.25">
      <c r="A349" s="49">
        <v>200205</v>
      </c>
      <c r="B349" s="15" t="s">
        <v>68</v>
      </c>
      <c r="C349" s="49">
        <v>1412</v>
      </c>
      <c r="D349" s="15" t="s">
        <v>1686</v>
      </c>
      <c r="E349" s="15" t="s">
        <v>167</v>
      </c>
      <c r="F349" s="52" t="s">
        <v>149</v>
      </c>
      <c r="G349" s="15" t="s">
        <v>135</v>
      </c>
      <c r="H349" s="15" t="s">
        <v>143</v>
      </c>
      <c r="I349" s="49">
        <v>53385</v>
      </c>
      <c r="J349" s="6" t="s">
        <v>1779</v>
      </c>
      <c r="K349" s="7"/>
      <c r="L349" s="8"/>
      <c r="M349" s="8"/>
      <c r="N349" s="8"/>
      <c r="O349" s="8"/>
      <c r="P349" s="8">
        <v>250000</v>
      </c>
      <c r="Q349" s="8"/>
      <c r="R349" s="8"/>
      <c r="S349" s="8"/>
      <c r="T349" s="8"/>
      <c r="U349" s="8"/>
      <c r="V349" s="8"/>
      <c r="W349" s="8"/>
      <c r="X349" s="94">
        <v>250000</v>
      </c>
      <c r="Y349" s="71"/>
      <c r="Z349" s="9" t="s">
        <v>1780</v>
      </c>
      <c r="AA349" s="6" t="s">
        <v>1781</v>
      </c>
      <c r="AB349" s="9" t="s">
        <v>1782</v>
      </c>
      <c r="AC349" s="78">
        <v>0</v>
      </c>
      <c r="AD349" s="84">
        <f>(X349+Y349)*AC349</f>
        <v>0</v>
      </c>
      <c r="AE349" s="63"/>
      <c r="AF349" s="63"/>
    </row>
    <row r="350" spans="1:32" s="1" customFormat="1" ht="12" hidden="1" customHeight="1" x14ac:dyDescent="0.25">
      <c r="A350" s="50">
        <v>200002</v>
      </c>
      <c r="B350" s="10" t="s">
        <v>16</v>
      </c>
      <c r="C350" s="50">
        <v>1412</v>
      </c>
      <c r="D350" s="10" t="s">
        <v>1686</v>
      </c>
      <c r="E350" s="10" t="s">
        <v>155</v>
      </c>
      <c r="F350" s="53" t="s">
        <v>149</v>
      </c>
      <c r="G350" s="10" t="s">
        <v>135</v>
      </c>
      <c r="H350" s="10" t="s">
        <v>143</v>
      </c>
      <c r="I350" s="50">
        <v>53386</v>
      </c>
      <c r="J350" s="2" t="s">
        <v>1687</v>
      </c>
      <c r="K350" s="3"/>
      <c r="L350" s="4"/>
      <c r="M350" s="4"/>
      <c r="N350" s="4"/>
      <c r="O350" s="4"/>
      <c r="P350" s="4">
        <v>75000</v>
      </c>
      <c r="Q350" s="4"/>
      <c r="R350" s="4"/>
      <c r="S350" s="4"/>
      <c r="T350" s="4"/>
      <c r="U350" s="4"/>
      <c r="V350" s="4"/>
      <c r="W350" s="4"/>
      <c r="X350" s="93">
        <v>75000</v>
      </c>
      <c r="Y350" s="70">
        <v>75000</v>
      </c>
      <c r="Z350" s="5" t="s">
        <v>1688</v>
      </c>
      <c r="AA350" s="2" t="s">
        <v>1689</v>
      </c>
      <c r="AB350" s="2" t="s">
        <v>1690</v>
      </c>
      <c r="AC350" s="78">
        <v>0</v>
      </c>
      <c r="AD350" s="84">
        <f>(X350+Y350)*AC350</f>
        <v>0</v>
      </c>
      <c r="AE350" s="63"/>
      <c r="AF350" s="63"/>
    </row>
    <row r="351" spans="1:32" s="1" customFormat="1" ht="12" hidden="1" customHeight="1" x14ac:dyDescent="0.25">
      <c r="A351" s="49">
        <v>200002</v>
      </c>
      <c r="B351" s="15" t="s">
        <v>16</v>
      </c>
      <c r="C351" s="49">
        <v>1412</v>
      </c>
      <c r="D351" s="15" t="s">
        <v>1686</v>
      </c>
      <c r="E351" s="15" t="s">
        <v>133</v>
      </c>
      <c r="F351" s="52" t="s">
        <v>149</v>
      </c>
      <c r="G351" s="15" t="s">
        <v>135</v>
      </c>
      <c r="H351" s="15" t="s">
        <v>143</v>
      </c>
      <c r="I351" s="49">
        <v>53387</v>
      </c>
      <c r="J351" s="15" t="s">
        <v>1691</v>
      </c>
      <c r="K351" s="16"/>
      <c r="L351" s="17"/>
      <c r="M351" s="17"/>
      <c r="N351" s="17"/>
      <c r="O351" s="17"/>
      <c r="P351" s="17">
        <v>10000</v>
      </c>
      <c r="Q351" s="17"/>
      <c r="R351" s="17"/>
      <c r="S351" s="17"/>
      <c r="T351" s="17"/>
      <c r="U351" s="17"/>
      <c r="V351" s="17"/>
      <c r="W351" s="17"/>
      <c r="X351" s="92">
        <v>10000</v>
      </c>
      <c r="Y351" s="69">
        <v>10000</v>
      </c>
      <c r="Z351" s="18" t="s">
        <v>1692</v>
      </c>
      <c r="AA351" s="15" t="s">
        <v>1693</v>
      </c>
      <c r="AB351" s="6" t="s">
        <v>1694</v>
      </c>
      <c r="AC351" s="78">
        <v>0</v>
      </c>
      <c r="AD351" s="84">
        <f>(X351+Y351)*AC351</f>
        <v>0</v>
      </c>
      <c r="AE351" s="63"/>
      <c r="AF351" s="63"/>
    </row>
    <row r="352" spans="1:32" s="1" customFormat="1" ht="12" hidden="1" customHeight="1" x14ac:dyDescent="0.25">
      <c r="A352" s="49">
        <v>100000</v>
      </c>
      <c r="B352" s="15" t="s">
        <v>0</v>
      </c>
      <c r="C352" s="49">
        <v>1914</v>
      </c>
      <c r="D352" s="15" t="s">
        <v>304</v>
      </c>
      <c r="E352" s="15" t="s">
        <v>161</v>
      </c>
      <c r="F352" s="52" t="s">
        <v>149</v>
      </c>
      <c r="G352" s="15" t="s">
        <v>431</v>
      </c>
      <c r="H352" s="15" t="s">
        <v>143</v>
      </c>
      <c r="I352" s="49">
        <v>53388</v>
      </c>
      <c r="J352" s="6" t="s">
        <v>797</v>
      </c>
      <c r="K352" s="7"/>
      <c r="L352" s="8">
        <v>2083412</v>
      </c>
      <c r="M352" s="8"/>
      <c r="N352" s="8">
        <v>30209</v>
      </c>
      <c r="O352" s="8"/>
      <c r="P352" s="8"/>
      <c r="Q352" s="8"/>
      <c r="R352" s="8"/>
      <c r="S352" s="8"/>
      <c r="T352" s="8"/>
      <c r="U352" s="8"/>
      <c r="V352" s="8"/>
      <c r="W352" s="8"/>
      <c r="X352" s="94">
        <v>2113621</v>
      </c>
      <c r="Y352" s="71">
        <v>351637</v>
      </c>
      <c r="Z352" s="9" t="s">
        <v>798</v>
      </c>
      <c r="AA352" s="6" t="s">
        <v>799</v>
      </c>
      <c r="AB352" s="6" t="s">
        <v>800</v>
      </c>
      <c r="AC352" s="78">
        <f>VLOOKUP(I352,Sheet1!A:K,8,FALSE)</f>
        <v>0</v>
      </c>
      <c r="AD352" s="84">
        <f>VLOOKUP(I352,Sheet1!A:K,9,FALSE)</f>
        <v>0</v>
      </c>
    </row>
    <row r="353" spans="1:32" s="1" customFormat="1" ht="12" hidden="1" customHeight="1" x14ac:dyDescent="0.25">
      <c r="A353" s="50">
        <v>100000</v>
      </c>
      <c r="B353" s="10" t="s">
        <v>0</v>
      </c>
      <c r="C353" s="50">
        <v>1912</v>
      </c>
      <c r="D353" s="10" t="s">
        <v>538</v>
      </c>
      <c r="E353" s="10" t="s">
        <v>397</v>
      </c>
      <c r="F353" s="53" t="s">
        <v>143</v>
      </c>
      <c r="G353" s="10" t="s">
        <v>144</v>
      </c>
      <c r="H353" s="10" t="s">
        <v>143</v>
      </c>
      <c r="I353" s="50">
        <v>53391</v>
      </c>
      <c r="J353" s="10" t="s">
        <v>801</v>
      </c>
      <c r="K353" s="3">
        <v>56</v>
      </c>
      <c r="L353" s="4">
        <v>2363759</v>
      </c>
      <c r="M353" s="4">
        <v>173137</v>
      </c>
      <c r="N353" s="4">
        <v>176118</v>
      </c>
      <c r="O353" s="4"/>
      <c r="P353" s="4"/>
      <c r="Q353" s="4"/>
      <c r="R353" s="4"/>
      <c r="S353" s="4"/>
      <c r="T353" s="4"/>
      <c r="U353" s="4"/>
      <c r="V353" s="4"/>
      <c r="W353" s="4"/>
      <c r="X353" s="96">
        <v>2713014</v>
      </c>
      <c r="Y353" s="74"/>
      <c r="Z353" s="14" t="s">
        <v>802</v>
      </c>
      <c r="AA353" s="10" t="s">
        <v>147</v>
      </c>
      <c r="AB353" s="53" t="s">
        <v>322</v>
      </c>
      <c r="AC353" s="78">
        <v>0</v>
      </c>
      <c r="AD353" s="84">
        <f>(X353+Y353)*AC353</f>
        <v>0</v>
      </c>
      <c r="AE353" s="63"/>
      <c r="AF353" s="63"/>
    </row>
    <row r="354" spans="1:32" s="1" customFormat="1" ht="12" hidden="1" customHeight="1" x14ac:dyDescent="0.25">
      <c r="A354" s="49">
        <v>100000</v>
      </c>
      <c r="B354" s="15" t="s">
        <v>0</v>
      </c>
      <c r="C354" s="49">
        <v>171412</v>
      </c>
      <c r="D354" s="15" t="s">
        <v>620</v>
      </c>
      <c r="E354" s="15" t="s">
        <v>273</v>
      </c>
      <c r="F354" s="52" t="s">
        <v>143</v>
      </c>
      <c r="G354" s="15" t="s">
        <v>173</v>
      </c>
      <c r="H354" s="15" t="s">
        <v>143</v>
      </c>
      <c r="I354" s="49">
        <v>53393</v>
      </c>
      <c r="J354" s="15" t="s">
        <v>803</v>
      </c>
      <c r="K354" s="16"/>
      <c r="L354" s="17"/>
      <c r="M354" s="17"/>
      <c r="N354" s="17"/>
      <c r="O354" s="17"/>
      <c r="P354" s="21">
        <v>-6040</v>
      </c>
      <c r="Q354" s="17"/>
      <c r="R354" s="17"/>
      <c r="S354" s="17"/>
      <c r="T354" s="17"/>
      <c r="U354" s="17"/>
      <c r="V354" s="17"/>
      <c r="W354" s="17"/>
      <c r="X354" s="92">
        <v>-6040</v>
      </c>
      <c r="Y354" s="69"/>
      <c r="Z354" s="18" t="s">
        <v>804</v>
      </c>
      <c r="AA354" s="15" t="s">
        <v>741</v>
      </c>
      <c r="AB354" s="9" t="s">
        <v>742</v>
      </c>
      <c r="AC354" s="78">
        <v>0</v>
      </c>
      <c r="AD354" s="84">
        <f>X354*AC354</f>
        <v>0</v>
      </c>
    </row>
    <row r="355" spans="1:32" s="1" customFormat="1" ht="12" hidden="1" customHeight="1" x14ac:dyDescent="0.25">
      <c r="A355" s="50">
        <v>100000</v>
      </c>
      <c r="B355" s="10" t="s">
        <v>0</v>
      </c>
      <c r="C355" s="50">
        <v>171412</v>
      </c>
      <c r="D355" s="10" t="s">
        <v>620</v>
      </c>
      <c r="E355" s="10" t="s">
        <v>208</v>
      </c>
      <c r="F355" s="53" t="s">
        <v>143</v>
      </c>
      <c r="G355" s="10" t="s">
        <v>135</v>
      </c>
      <c r="H355" s="10" t="s">
        <v>143</v>
      </c>
      <c r="I355" s="50">
        <v>53397</v>
      </c>
      <c r="J355" s="2" t="s">
        <v>805</v>
      </c>
      <c r="K355" s="3">
        <v>1</v>
      </c>
      <c r="L355" s="4">
        <v>87738</v>
      </c>
      <c r="M355" s="4">
        <v>19810</v>
      </c>
      <c r="N355" s="4">
        <v>9968</v>
      </c>
      <c r="O355" s="4">
        <v>5000</v>
      </c>
      <c r="P355" s="4"/>
      <c r="Q355" s="4"/>
      <c r="R355" s="4"/>
      <c r="S355" s="4"/>
      <c r="T355" s="4"/>
      <c r="U355" s="4"/>
      <c r="V355" s="4"/>
      <c r="W355" s="4"/>
      <c r="X355" s="93">
        <v>122516</v>
      </c>
      <c r="Y355" s="70"/>
      <c r="Z355" s="5" t="s">
        <v>806</v>
      </c>
      <c r="AA355" s="2" t="s">
        <v>211</v>
      </c>
      <c r="AB355" s="5" t="s">
        <v>212</v>
      </c>
      <c r="AC355" s="78">
        <v>0</v>
      </c>
      <c r="AD355" s="84">
        <f>X355*AC355</f>
        <v>0</v>
      </c>
    </row>
    <row r="356" spans="1:32" s="1" customFormat="1" ht="12" hidden="1" customHeight="1" x14ac:dyDescent="0.25">
      <c r="A356" s="49">
        <v>100000</v>
      </c>
      <c r="B356" s="15" t="s">
        <v>0</v>
      </c>
      <c r="C356" s="49">
        <v>171412</v>
      </c>
      <c r="D356" s="15" t="s">
        <v>620</v>
      </c>
      <c r="E356" s="15" t="s">
        <v>294</v>
      </c>
      <c r="F356" s="52" t="s">
        <v>149</v>
      </c>
      <c r="G356" s="15" t="s">
        <v>135</v>
      </c>
      <c r="H356" s="15" t="s">
        <v>143</v>
      </c>
      <c r="I356" s="49">
        <v>53400</v>
      </c>
      <c r="J356" s="15" t="s">
        <v>807</v>
      </c>
      <c r="K356" s="16"/>
      <c r="L356" s="17"/>
      <c r="M356" s="17"/>
      <c r="N356" s="17"/>
      <c r="O356" s="17">
        <v>40000</v>
      </c>
      <c r="P356" s="17">
        <v>38125</v>
      </c>
      <c r="Q356" s="17"/>
      <c r="R356" s="17"/>
      <c r="S356" s="17"/>
      <c r="T356" s="17"/>
      <c r="U356" s="17"/>
      <c r="V356" s="17"/>
      <c r="W356" s="17"/>
      <c r="X356" s="92">
        <v>78125</v>
      </c>
      <c r="Y356" s="69"/>
      <c r="Z356" s="15" t="s">
        <v>808</v>
      </c>
      <c r="AA356" s="15" t="s">
        <v>809</v>
      </c>
      <c r="AB356" s="6" t="s">
        <v>810</v>
      </c>
      <c r="AC356" s="78">
        <v>0</v>
      </c>
      <c r="AD356" s="84"/>
    </row>
    <row r="357" spans="1:32" s="1" customFormat="1" ht="12" hidden="1" customHeight="1" x14ac:dyDescent="0.25">
      <c r="A357" s="50">
        <v>100000</v>
      </c>
      <c r="B357" s="10" t="s">
        <v>0</v>
      </c>
      <c r="C357" s="50">
        <v>1516</v>
      </c>
      <c r="D357" s="10" t="s">
        <v>602</v>
      </c>
      <c r="E357" s="10" t="s">
        <v>202</v>
      </c>
      <c r="F357" s="53" t="s">
        <v>143</v>
      </c>
      <c r="G357" s="10" t="s">
        <v>431</v>
      </c>
      <c r="H357" s="10" t="s">
        <v>143</v>
      </c>
      <c r="I357" s="50">
        <v>53401</v>
      </c>
      <c r="J357" s="2" t="s">
        <v>811</v>
      </c>
      <c r="K357" s="3">
        <v>5</v>
      </c>
      <c r="L357" s="4">
        <v>372150</v>
      </c>
      <c r="M357" s="4">
        <v>90212</v>
      </c>
      <c r="N357" s="4">
        <v>48046</v>
      </c>
      <c r="O357" s="4">
        <v>7400</v>
      </c>
      <c r="P357" s="4">
        <v>254049</v>
      </c>
      <c r="Q357" s="4"/>
      <c r="R357" s="4"/>
      <c r="S357" s="4"/>
      <c r="T357" s="4"/>
      <c r="U357" s="4"/>
      <c r="V357" s="4"/>
      <c r="W357" s="4"/>
      <c r="X357" s="93">
        <v>771857</v>
      </c>
      <c r="Y357" s="70"/>
      <c r="Z357" s="5" t="s">
        <v>812</v>
      </c>
      <c r="AA357" s="2" t="s">
        <v>813</v>
      </c>
      <c r="AB357" s="5" t="s">
        <v>814</v>
      </c>
      <c r="AC357" s="78">
        <f>VLOOKUP(I357,Sheet1!A:K,8,FALSE)</f>
        <v>0</v>
      </c>
      <c r="AD357" s="84">
        <f>VLOOKUP(I357,Sheet1!A:K,9,FALSE)</f>
        <v>0</v>
      </c>
    </row>
    <row r="358" spans="1:32" s="1" customFormat="1" ht="12" hidden="1" customHeight="1" x14ac:dyDescent="0.25">
      <c r="A358" s="49">
        <v>100000</v>
      </c>
      <c r="B358" s="15" t="s">
        <v>0</v>
      </c>
      <c r="C358" s="49">
        <v>171412</v>
      </c>
      <c r="D358" s="15" t="s">
        <v>620</v>
      </c>
      <c r="E358" s="15" t="s">
        <v>238</v>
      </c>
      <c r="F358" s="52" t="s">
        <v>143</v>
      </c>
      <c r="G358" s="15" t="s">
        <v>135</v>
      </c>
      <c r="H358" s="15" t="s">
        <v>143</v>
      </c>
      <c r="I358" s="49">
        <v>53402</v>
      </c>
      <c r="J358" s="15" t="s">
        <v>815</v>
      </c>
      <c r="K358" s="16">
        <v>3</v>
      </c>
      <c r="L358" s="17">
        <v>146861</v>
      </c>
      <c r="M358" s="17">
        <v>46686</v>
      </c>
      <c r="N358" s="17">
        <v>26765</v>
      </c>
      <c r="O358" s="17">
        <v>5500</v>
      </c>
      <c r="P358" s="17">
        <v>92000</v>
      </c>
      <c r="Q358" s="17"/>
      <c r="R358" s="17"/>
      <c r="S358" s="17"/>
      <c r="T358" s="17"/>
      <c r="U358" s="17">
        <v>25000</v>
      </c>
      <c r="V358" s="17"/>
      <c r="W358" s="17"/>
      <c r="X358" s="92">
        <v>342812</v>
      </c>
      <c r="Y358" s="69"/>
      <c r="Z358" s="18" t="s">
        <v>816</v>
      </c>
      <c r="AA358" s="15" t="s">
        <v>817</v>
      </c>
      <c r="AB358" s="6" t="s">
        <v>818</v>
      </c>
      <c r="AC358" s="78">
        <v>0</v>
      </c>
      <c r="AD358" s="84">
        <f>X358*AC358</f>
        <v>0</v>
      </c>
    </row>
    <row r="359" spans="1:32" s="1" customFormat="1" ht="12" hidden="1" customHeight="1" x14ac:dyDescent="0.25">
      <c r="A359" s="50">
        <v>200227</v>
      </c>
      <c r="B359" s="10" t="s">
        <v>79</v>
      </c>
      <c r="C359" s="50">
        <v>1913</v>
      </c>
      <c r="D359" s="10" t="s">
        <v>1936</v>
      </c>
      <c r="E359" s="10" t="s">
        <v>161</v>
      </c>
      <c r="F359" s="53" t="s">
        <v>143</v>
      </c>
      <c r="G359" s="10" t="s">
        <v>372</v>
      </c>
      <c r="H359" s="10" t="s">
        <v>143</v>
      </c>
      <c r="I359" s="50">
        <v>53403</v>
      </c>
      <c r="J359" s="2" t="s">
        <v>1937</v>
      </c>
      <c r="K359" s="3"/>
      <c r="L359" s="4"/>
      <c r="M359" s="4"/>
      <c r="N359" s="4"/>
      <c r="O359" s="4"/>
      <c r="P359" s="4">
        <v>103000</v>
      </c>
      <c r="Q359" s="4"/>
      <c r="R359" s="4"/>
      <c r="S359" s="4"/>
      <c r="T359" s="4"/>
      <c r="U359" s="4"/>
      <c r="V359" s="4"/>
      <c r="W359" s="4"/>
      <c r="X359" s="93">
        <v>103000</v>
      </c>
      <c r="Y359" s="70">
        <v>103000</v>
      </c>
      <c r="Z359" s="5" t="s">
        <v>1938</v>
      </c>
      <c r="AA359" s="2" t="s">
        <v>1939</v>
      </c>
      <c r="AB359" s="2" t="s">
        <v>1940</v>
      </c>
      <c r="AC359" s="78">
        <f>VLOOKUP(I359,Sheet1!A:K,8,FALSE)</f>
        <v>0</v>
      </c>
      <c r="AD359" s="84">
        <f>VLOOKUP(I359,Sheet1!A:K,9,FALSE)</f>
        <v>0</v>
      </c>
    </row>
    <row r="360" spans="1:32" s="1" customFormat="1" ht="12" hidden="1" customHeight="1" x14ac:dyDescent="0.25">
      <c r="A360" s="49">
        <v>200227</v>
      </c>
      <c r="B360" s="15" t="s">
        <v>79</v>
      </c>
      <c r="C360" s="49">
        <v>1913</v>
      </c>
      <c r="D360" s="15" t="s">
        <v>1936</v>
      </c>
      <c r="E360" s="15" t="s">
        <v>142</v>
      </c>
      <c r="F360" s="52" t="s">
        <v>143</v>
      </c>
      <c r="G360" s="15" t="s">
        <v>135</v>
      </c>
      <c r="H360" s="15" t="s">
        <v>143</v>
      </c>
      <c r="I360" s="49">
        <v>53404</v>
      </c>
      <c r="J360" s="6" t="s">
        <v>1941</v>
      </c>
      <c r="K360" s="7">
        <v>1</v>
      </c>
      <c r="L360" s="8">
        <v>62833</v>
      </c>
      <c r="M360" s="8">
        <v>16674</v>
      </c>
      <c r="N360" s="8">
        <v>9296</v>
      </c>
      <c r="O360" s="8">
        <v>3000</v>
      </c>
      <c r="P360" s="8"/>
      <c r="Q360" s="8"/>
      <c r="R360" s="8"/>
      <c r="S360" s="8"/>
      <c r="T360" s="8"/>
      <c r="U360" s="8"/>
      <c r="V360" s="8"/>
      <c r="W360" s="8"/>
      <c r="X360" s="94">
        <v>91803</v>
      </c>
      <c r="Y360" s="71">
        <v>88480</v>
      </c>
      <c r="Z360" s="9" t="s">
        <v>1942</v>
      </c>
      <c r="AA360" s="6" t="s">
        <v>1943</v>
      </c>
      <c r="AB360" s="6" t="s">
        <v>1944</v>
      </c>
      <c r="AC360" s="78">
        <f>VLOOKUP(I360,Sheet1!A:K,8,FALSE)</f>
        <v>0</v>
      </c>
      <c r="AD360" s="84">
        <f>VLOOKUP(I360,Sheet1!A:K,9,FALSE)</f>
        <v>0</v>
      </c>
    </row>
    <row r="361" spans="1:32" s="1" customFormat="1" ht="12" hidden="1" customHeight="1" x14ac:dyDescent="0.25">
      <c r="A361" s="49">
        <v>200227</v>
      </c>
      <c r="B361" s="15" t="s">
        <v>79</v>
      </c>
      <c r="C361" s="49">
        <v>1913</v>
      </c>
      <c r="D361" s="15" t="s">
        <v>1936</v>
      </c>
      <c r="E361" s="15" t="s">
        <v>155</v>
      </c>
      <c r="F361" s="52" t="s">
        <v>143</v>
      </c>
      <c r="G361" s="15" t="s">
        <v>135</v>
      </c>
      <c r="H361" s="15" t="s">
        <v>143</v>
      </c>
      <c r="I361" s="49">
        <v>53406</v>
      </c>
      <c r="J361" s="15" t="s">
        <v>1945</v>
      </c>
      <c r="K361" s="16">
        <v>2</v>
      </c>
      <c r="L361" s="17">
        <v>151956</v>
      </c>
      <c r="M361" s="17">
        <v>55904</v>
      </c>
      <c r="N361" s="17">
        <v>45604</v>
      </c>
      <c r="O361" s="17"/>
      <c r="P361" s="17"/>
      <c r="Q361" s="17"/>
      <c r="R361" s="17"/>
      <c r="S361" s="17"/>
      <c r="T361" s="17"/>
      <c r="U361" s="17"/>
      <c r="V361" s="17"/>
      <c r="W361" s="17"/>
      <c r="X361" s="92">
        <v>253464</v>
      </c>
      <c r="Y361" s="69"/>
      <c r="Z361" s="18" t="s">
        <v>1946</v>
      </c>
      <c r="AA361" s="15" t="s">
        <v>1947</v>
      </c>
      <c r="AB361" s="6" t="s">
        <v>1948</v>
      </c>
      <c r="AC361" s="78">
        <f>VLOOKUP(I361,Sheet1!A:K,8,FALSE)</f>
        <v>0</v>
      </c>
      <c r="AD361" s="84">
        <f>VLOOKUP(I361,Sheet1!A:K,9,FALSE)</f>
        <v>0</v>
      </c>
    </row>
    <row r="362" spans="1:32" s="1" customFormat="1" ht="12" hidden="1" customHeight="1" x14ac:dyDescent="0.25">
      <c r="A362" s="50">
        <v>100000</v>
      </c>
      <c r="B362" s="10" t="s">
        <v>0</v>
      </c>
      <c r="C362" s="50">
        <v>171413</v>
      </c>
      <c r="D362" s="10" t="s">
        <v>625</v>
      </c>
      <c r="E362" s="10" t="s">
        <v>305</v>
      </c>
      <c r="F362" s="53" t="s">
        <v>143</v>
      </c>
      <c r="G362" s="10" t="s">
        <v>135</v>
      </c>
      <c r="H362" s="10" t="s">
        <v>143</v>
      </c>
      <c r="I362" s="50">
        <v>53412</v>
      </c>
      <c r="J362" s="10" t="s">
        <v>819</v>
      </c>
      <c r="K362" s="11"/>
      <c r="L362" s="12"/>
      <c r="M362" s="12"/>
      <c r="N362" s="12"/>
      <c r="O362" s="12"/>
      <c r="P362" s="12">
        <v>350000</v>
      </c>
      <c r="Q362" s="12"/>
      <c r="R362" s="12"/>
      <c r="S362" s="12"/>
      <c r="T362" s="12"/>
      <c r="U362" s="12"/>
      <c r="V362" s="12"/>
      <c r="W362" s="12"/>
      <c r="X362" s="95">
        <v>350000</v>
      </c>
      <c r="Y362" s="73"/>
      <c r="Z362" s="10" t="s">
        <v>820</v>
      </c>
      <c r="AA362" s="10" t="s">
        <v>821</v>
      </c>
      <c r="AB362" s="2" t="s">
        <v>822</v>
      </c>
      <c r="AC362" s="78">
        <v>0</v>
      </c>
      <c r="AD362" s="84">
        <f>X362*AC362</f>
        <v>0</v>
      </c>
    </row>
    <row r="363" spans="1:32" s="1" customFormat="1" ht="12" hidden="1" customHeight="1" x14ac:dyDescent="0.25">
      <c r="A363" s="49">
        <v>100000</v>
      </c>
      <c r="B363" s="15" t="s">
        <v>0</v>
      </c>
      <c r="C363" s="49">
        <v>1152</v>
      </c>
      <c r="D363" s="15" t="s">
        <v>823</v>
      </c>
      <c r="E363" s="15" t="s">
        <v>143</v>
      </c>
      <c r="F363" s="52" t="s">
        <v>143</v>
      </c>
      <c r="G363" s="15" t="s">
        <v>431</v>
      </c>
      <c r="H363" s="15" t="s">
        <v>143</v>
      </c>
      <c r="I363" s="49">
        <v>53415</v>
      </c>
      <c r="J363" s="15" t="s">
        <v>824</v>
      </c>
      <c r="K363" s="16"/>
      <c r="L363" s="17">
        <v>10292</v>
      </c>
      <c r="M363" s="17"/>
      <c r="N363" s="17"/>
      <c r="O363" s="17"/>
      <c r="P363" s="17"/>
      <c r="Q363" s="17"/>
      <c r="R363" s="17"/>
      <c r="S363" s="17"/>
      <c r="T363" s="17"/>
      <c r="U363" s="17"/>
      <c r="V363" s="17"/>
      <c r="W363" s="17"/>
      <c r="X363" s="92">
        <v>10292</v>
      </c>
      <c r="Y363" s="69"/>
      <c r="Z363" s="15" t="s">
        <v>556</v>
      </c>
      <c r="AA363" s="15" t="s">
        <v>825</v>
      </c>
      <c r="AB363" s="6" t="s">
        <v>556</v>
      </c>
      <c r="AC363" s="78">
        <f>VLOOKUP(I363,Sheet1!A:K,8,FALSE)</f>
        <v>0</v>
      </c>
      <c r="AD363" s="84">
        <f>VLOOKUP(I363,Sheet1!A:K,9,FALSE)</f>
        <v>0</v>
      </c>
    </row>
    <row r="364" spans="1:32" s="1" customFormat="1" ht="12" hidden="1" customHeight="1" x14ac:dyDescent="0.25">
      <c r="A364" s="49">
        <v>100000</v>
      </c>
      <c r="B364" s="15" t="s">
        <v>0</v>
      </c>
      <c r="C364" s="49">
        <v>1314</v>
      </c>
      <c r="D364" s="15" t="s">
        <v>826</v>
      </c>
      <c r="E364" s="15" t="s">
        <v>161</v>
      </c>
      <c r="F364" s="52" t="s">
        <v>143</v>
      </c>
      <c r="G364" s="15" t="s">
        <v>135</v>
      </c>
      <c r="H364" s="15" t="s">
        <v>143</v>
      </c>
      <c r="I364" s="49">
        <v>53423</v>
      </c>
      <c r="J364" s="6" t="s">
        <v>827</v>
      </c>
      <c r="K364" s="7"/>
      <c r="L364" s="8"/>
      <c r="M364" s="8"/>
      <c r="N364" s="8"/>
      <c r="O364" s="8"/>
      <c r="P364" s="8"/>
      <c r="Q364" s="8"/>
      <c r="R364" s="8"/>
      <c r="S364" s="8"/>
      <c r="T364" s="8"/>
      <c r="U364" s="8"/>
      <c r="V364" s="8"/>
      <c r="W364" s="8">
        <v>250000</v>
      </c>
      <c r="X364" s="94">
        <v>250000</v>
      </c>
      <c r="Y364" s="71"/>
      <c r="Z364" s="9" t="s">
        <v>828</v>
      </c>
      <c r="AA364" s="6" t="s">
        <v>829</v>
      </c>
      <c r="AB364" s="9" t="s">
        <v>830</v>
      </c>
      <c r="AC364" s="78">
        <f>VLOOKUP(I364,Sheet1!A:K,8,FALSE)</f>
        <v>0</v>
      </c>
      <c r="AD364" s="84">
        <f>VLOOKUP(I364,Sheet1!A:K,9,FALSE)</f>
        <v>0</v>
      </c>
    </row>
    <row r="365" spans="1:32" s="1" customFormat="1" ht="12" hidden="1" customHeight="1" x14ac:dyDescent="0.25">
      <c r="A365" s="50">
        <v>100000</v>
      </c>
      <c r="B365" s="10" t="s">
        <v>0</v>
      </c>
      <c r="C365" s="50">
        <v>1516</v>
      </c>
      <c r="D365" s="10" t="s">
        <v>602</v>
      </c>
      <c r="E365" s="10" t="s">
        <v>133</v>
      </c>
      <c r="F365" s="53" t="s">
        <v>143</v>
      </c>
      <c r="G365" s="10" t="s">
        <v>135</v>
      </c>
      <c r="H365" s="10" t="s">
        <v>244</v>
      </c>
      <c r="I365" s="50">
        <v>53429</v>
      </c>
      <c r="J365" s="10" t="s">
        <v>831</v>
      </c>
      <c r="K365" s="11"/>
      <c r="L365" s="12"/>
      <c r="M365" s="12"/>
      <c r="N365" s="12"/>
      <c r="O365" s="12"/>
      <c r="P365" s="12"/>
      <c r="Q365" s="12">
        <v>15000</v>
      </c>
      <c r="R365" s="12"/>
      <c r="S365" s="12"/>
      <c r="T365" s="12"/>
      <c r="U365" s="12"/>
      <c r="V365" s="12"/>
      <c r="W365" s="12"/>
      <c r="X365" s="95">
        <v>15000</v>
      </c>
      <c r="Y365" s="73"/>
      <c r="Z365" s="10" t="s">
        <v>832</v>
      </c>
      <c r="AA365" s="10" t="s">
        <v>833</v>
      </c>
      <c r="AB365" s="2" t="s">
        <v>834</v>
      </c>
      <c r="AC365" s="78">
        <f>VLOOKUP(I365,Sheet1!A:K,8,FALSE)</f>
        <v>0</v>
      </c>
      <c r="AD365" s="84">
        <f>VLOOKUP(I365,Sheet1!A:K,9,FALSE)</f>
        <v>0</v>
      </c>
    </row>
    <row r="366" spans="1:32" s="1" customFormat="1" ht="12" hidden="1" customHeight="1" x14ac:dyDescent="0.25">
      <c r="A366" s="49">
        <v>700036</v>
      </c>
      <c r="B366" s="15" t="s">
        <v>108</v>
      </c>
      <c r="C366" s="49">
        <v>1611</v>
      </c>
      <c r="D366" s="15" t="s">
        <v>178</v>
      </c>
      <c r="E366" s="15" t="s">
        <v>161</v>
      </c>
      <c r="F366" s="52" t="s">
        <v>143</v>
      </c>
      <c r="G366" s="15" t="s">
        <v>135</v>
      </c>
      <c r="H366" s="15" t="s">
        <v>143</v>
      </c>
      <c r="I366" s="49">
        <v>53431</v>
      </c>
      <c r="J366" s="15" t="s">
        <v>2575</v>
      </c>
      <c r="K366" s="16">
        <v>37</v>
      </c>
      <c r="L366" s="17">
        <v>1091498</v>
      </c>
      <c r="M366" s="17">
        <v>755025</v>
      </c>
      <c r="N366" s="17">
        <v>374144</v>
      </c>
      <c r="O366" s="17">
        <v>17760</v>
      </c>
      <c r="P366" s="17">
        <v>8140</v>
      </c>
      <c r="Q366" s="17">
        <v>122100</v>
      </c>
      <c r="R366" s="17"/>
      <c r="S366" s="17"/>
      <c r="T366" s="17"/>
      <c r="U366" s="17"/>
      <c r="V366" s="17"/>
      <c r="W366" s="17"/>
      <c r="X366" s="92">
        <v>2368667</v>
      </c>
      <c r="Y366" s="69">
        <v>2351400</v>
      </c>
      <c r="Z366" s="18" t="s">
        <v>2576</v>
      </c>
      <c r="AA366" s="18" t="s">
        <v>2577</v>
      </c>
      <c r="AB366" s="9" t="s">
        <v>2578</v>
      </c>
      <c r="AC366" s="78">
        <v>0</v>
      </c>
      <c r="AD366" s="84">
        <f>X366*AC366</f>
        <v>0</v>
      </c>
    </row>
    <row r="367" spans="1:32" s="1" customFormat="1" ht="12" hidden="1" customHeight="1" x14ac:dyDescent="0.25">
      <c r="A367" s="50">
        <v>100000</v>
      </c>
      <c r="B367" s="10" t="s">
        <v>0</v>
      </c>
      <c r="C367" s="50">
        <v>1152</v>
      </c>
      <c r="D367" s="10" t="s">
        <v>823</v>
      </c>
      <c r="E367" s="10" t="s">
        <v>161</v>
      </c>
      <c r="F367" s="53" t="s">
        <v>143</v>
      </c>
      <c r="G367" s="10" t="s">
        <v>135</v>
      </c>
      <c r="H367" s="10" t="s">
        <v>143</v>
      </c>
      <c r="I367" s="50">
        <v>53434</v>
      </c>
      <c r="J367" s="2" t="s">
        <v>835</v>
      </c>
      <c r="K367" s="3">
        <v>1</v>
      </c>
      <c r="L367" s="4">
        <v>124428</v>
      </c>
      <c r="M367" s="4">
        <v>25116</v>
      </c>
      <c r="N367" s="4">
        <v>10959</v>
      </c>
      <c r="O367" s="4"/>
      <c r="P367" s="4"/>
      <c r="Q367" s="4"/>
      <c r="R367" s="4"/>
      <c r="S367" s="4"/>
      <c r="T367" s="4"/>
      <c r="U367" s="4"/>
      <c r="V367" s="4"/>
      <c r="W367" s="4"/>
      <c r="X367" s="93">
        <v>160503</v>
      </c>
      <c r="Y367" s="70"/>
      <c r="Z367" s="5" t="s">
        <v>836</v>
      </c>
      <c r="AA367" s="2" t="s">
        <v>837</v>
      </c>
      <c r="AB367" s="5" t="s">
        <v>838</v>
      </c>
      <c r="AC367" s="78">
        <f>VLOOKUP(I367,Sheet1!A:K,8,FALSE)</f>
        <v>0</v>
      </c>
      <c r="AD367" s="84">
        <f>VLOOKUP(I367,Sheet1!A:K,9,FALSE)</f>
        <v>0</v>
      </c>
    </row>
    <row r="368" spans="1:32" s="1" customFormat="1" ht="12" hidden="1" customHeight="1" x14ac:dyDescent="0.25">
      <c r="A368" s="50">
        <v>200205</v>
      </c>
      <c r="B368" s="10" t="s">
        <v>68</v>
      </c>
      <c r="C368" s="50">
        <v>1414</v>
      </c>
      <c r="D368" s="10" t="s">
        <v>1783</v>
      </c>
      <c r="E368" s="10" t="s">
        <v>161</v>
      </c>
      <c r="F368" s="53" t="s">
        <v>149</v>
      </c>
      <c r="G368" s="10" t="s">
        <v>135</v>
      </c>
      <c r="H368" s="10" t="s">
        <v>143</v>
      </c>
      <c r="I368" s="50">
        <v>53435</v>
      </c>
      <c r="J368" s="2" t="s">
        <v>1784</v>
      </c>
      <c r="K368" s="3"/>
      <c r="L368" s="4"/>
      <c r="M368" s="4"/>
      <c r="N368" s="4"/>
      <c r="O368" s="4"/>
      <c r="P368" s="4"/>
      <c r="Q368" s="4"/>
      <c r="R368" s="4"/>
      <c r="S368" s="4"/>
      <c r="T368" s="4"/>
      <c r="U368" s="4"/>
      <c r="V368" s="4">
        <v>75000</v>
      </c>
      <c r="W368" s="4"/>
      <c r="X368" s="93">
        <v>75000</v>
      </c>
      <c r="Y368" s="70"/>
      <c r="Z368" s="5" t="s">
        <v>1785</v>
      </c>
      <c r="AA368" s="2" t="s">
        <v>1786</v>
      </c>
      <c r="AB368" s="2" t="s">
        <v>1690</v>
      </c>
      <c r="AC368" s="78">
        <v>0</v>
      </c>
      <c r="AD368" s="84">
        <f>(X368+Y368)*AC368</f>
        <v>0</v>
      </c>
      <c r="AE368" s="63"/>
      <c r="AF368" s="63"/>
    </row>
    <row r="369" spans="1:32" s="1" customFormat="1" ht="12" hidden="1" customHeight="1" x14ac:dyDescent="0.25">
      <c r="A369" s="49">
        <v>100000</v>
      </c>
      <c r="B369" s="15" t="s">
        <v>0</v>
      </c>
      <c r="C369" s="49">
        <v>1314</v>
      </c>
      <c r="D369" s="15" t="s">
        <v>826</v>
      </c>
      <c r="E369" s="15" t="s">
        <v>142</v>
      </c>
      <c r="F369" s="52" t="s">
        <v>149</v>
      </c>
      <c r="G369" s="15" t="s">
        <v>135</v>
      </c>
      <c r="H369" s="15" t="s">
        <v>143</v>
      </c>
      <c r="I369" s="49">
        <v>53436</v>
      </c>
      <c r="J369" s="6" t="s">
        <v>839</v>
      </c>
      <c r="K369" s="7"/>
      <c r="L369" s="8"/>
      <c r="M369" s="8"/>
      <c r="N369" s="8"/>
      <c r="O369" s="8"/>
      <c r="P369" s="8">
        <v>261000</v>
      </c>
      <c r="Q369" s="8"/>
      <c r="R369" s="8"/>
      <c r="S369" s="8"/>
      <c r="T369" s="8"/>
      <c r="U369" s="8"/>
      <c r="V369" s="8"/>
      <c r="W369" s="8"/>
      <c r="X369" s="94">
        <v>261000</v>
      </c>
      <c r="Y369" s="71"/>
      <c r="Z369" s="9" t="s">
        <v>840</v>
      </c>
      <c r="AA369" s="6" t="s">
        <v>841</v>
      </c>
      <c r="AB369" s="9" t="s">
        <v>842</v>
      </c>
      <c r="AC369" s="78">
        <f>VLOOKUP(I369,Sheet1!A:K,8,FALSE)</f>
        <v>0</v>
      </c>
      <c r="AD369" s="84">
        <f>VLOOKUP(I369,Sheet1!A:K,9,FALSE)</f>
        <v>0</v>
      </c>
    </row>
    <row r="370" spans="1:32" s="1" customFormat="1" ht="12" hidden="1" customHeight="1" x14ac:dyDescent="0.25">
      <c r="A370" s="49">
        <v>200205</v>
      </c>
      <c r="B370" s="15" t="s">
        <v>68</v>
      </c>
      <c r="C370" s="49">
        <v>1414</v>
      </c>
      <c r="D370" s="15" t="s">
        <v>1783</v>
      </c>
      <c r="E370" s="15" t="s">
        <v>142</v>
      </c>
      <c r="F370" s="52" t="s">
        <v>149</v>
      </c>
      <c r="G370" s="15" t="s">
        <v>135</v>
      </c>
      <c r="H370" s="15" t="s">
        <v>143</v>
      </c>
      <c r="I370" s="49">
        <v>53437</v>
      </c>
      <c r="J370" s="15" t="s">
        <v>1787</v>
      </c>
      <c r="K370" s="16"/>
      <c r="L370" s="17"/>
      <c r="M370" s="17"/>
      <c r="N370" s="17"/>
      <c r="O370" s="17"/>
      <c r="P370" s="17"/>
      <c r="Q370" s="17"/>
      <c r="R370" s="17"/>
      <c r="S370" s="17"/>
      <c r="T370" s="17"/>
      <c r="U370" s="17"/>
      <c r="V370" s="17">
        <v>10000</v>
      </c>
      <c r="W370" s="17"/>
      <c r="X370" s="92">
        <v>10000</v>
      </c>
      <c r="Y370" s="69"/>
      <c r="Z370" s="18" t="s">
        <v>1788</v>
      </c>
      <c r="AA370" s="15" t="s">
        <v>1789</v>
      </c>
      <c r="AB370" s="6" t="s">
        <v>1694</v>
      </c>
      <c r="AC370" s="78">
        <v>0</v>
      </c>
      <c r="AD370" s="84">
        <f>(X370+Y370)*AC370</f>
        <v>0</v>
      </c>
      <c r="AE370" s="63"/>
      <c r="AF370" s="63"/>
    </row>
    <row r="371" spans="1:32" s="1" customFormat="1" ht="12" hidden="1" customHeight="1" x14ac:dyDescent="0.25">
      <c r="A371" s="50">
        <v>200610</v>
      </c>
      <c r="B371" s="10" t="s">
        <v>84</v>
      </c>
      <c r="C371" s="50">
        <v>1314</v>
      </c>
      <c r="D371" s="10" t="s">
        <v>826</v>
      </c>
      <c r="E371" s="10" t="s">
        <v>161</v>
      </c>
      <c r="F371" s="53" t="s">
        <v>143</v>
      </c>
      <c r="G371" s="10" t="s">
        <v>135</v>
      </c>
      <c r="H371" s="10" t="s">
        <v>244</v>
      </c>
      <c r="I371" s="50">
        <v>53438</v>
      </c>
      <c r="J371" s="2" t="s">
        <v>2102</v>
      </c>
      <c r="K371" s="3"/>
      <c r="L371" s="4"/>
      <c r="M371" s="4"/>
      <c r="N371" s="4"/>
      <c r="O371" s="4"/>
      <c r="P371" s="4"/>
      <c r="Q371" s="4">
        <v>300000</v>
      </c>
      <c r="R371" s="4"/>
      <c r="S371" s="4"/>
      <c r="T371" s="4"/>
      <c r="U371" s="4"/>
      <c r="V371" s="4"/>
      <c r="W371" s="4"/>
      <c r="X371" s="93">
        <v>300000</v>
      </c>
      <c r="Y371" s="70"/>
      <c r="Z371" s="5" t="s">
        <v>2103</v>
      </c>
      <c r="AA371" s="2" t="s">
        <v>2104</v>
      </c>
      <c r="AB371" s="5" t="s">
        <v>2105</v>
      </c>
      <c r="AC371" s="78">
        <f>VLOOKUP(I371,Sheet1!A:K,8,FALSE)</f>
        <v>0</v>
      </c>
      <c r="AD371" s="84">
        <f>VLOOKUP(I371,Sheet1!A:K,9,FALSE)</f>
        <v>0</v>
      </c>
    </row>
    <row r="372" spans="1:32" s="1" customFormat="1" ht="12" hidden="1" customHeight="1" x14ac:dyDescent="0.25">
      <c r="A372" s="50">
        <v>100000</v>
      </c>
      <c r="B372" s="10" t="s">
        <v>0</v>
      </c>
      <c r="C372" s="50">
        <v>9912</v>
      </c>
      <c r="D372" s="10" t="s">
        <v>582</v>
      </c>
      <c r="E372" s="10" t="s">
        <v>161</v>
      </c>
      <c r="F372" s="53" t="s">
        <v>143</v>
      </c>
      <c r="G372" s="10" t="s">
        <v>583</v>
      </c>
      <c r="H372" s="10" t="s">
        <v>143</v>
      </c>
      <c r="I372" s="50">
        <v>53445</v>
      </c>
      <c r="J372" s="10" t="s">
        <v>843</v>
      </c>
      <c r="K372" s="11"/>
      <c r="L372" s="12"/>
      <c r="M372" s="12"/>
      <c r="N372" s="12"/>
      <c r="O372" s="12"/>
      <c r="P372" s="13">
        <v>-96023</v>
      </c>
      <c r="Q372" s="12"/>
      <c r="R372" s="12"/>
      <c r="S372" s="12"/>
      <c r="T372" s="12"/>
      <c r="U372" s="12"/>
      <c r="V372" s="12"/>
      <c r="W372" s="12"/>
      <c r="X372" s="95">
        <v>-96023</v>
      </c>
      <c r="Y372" s="73"/>
      <c r="Z372" s="10" t="s">
        <v>844</v>
      </c>
      <c r="AA372" s="10" t="s">
        <v>845</v>
      </c>
      <c r="AB372" s="2" t="s">
        <v>846</v>
      </c>
      <c r="AC372" s="78">
        <f>VLOOKUP(I372,Sheet1!A:K,8,FALSE)</f>
        <v>0</v>
      </c>
      <c r="AD372" s="84">
        <f>VLOOKUP(I372,Sheet1!A:K,9,FALSE)</f>
        <v>0</v>
      </c>
    </row>
    <row r="373" spans="1:32" s="1" customFormat="1" ht="12" hidden="1" customHeight="1" x14ac:dyDescent="0.25">
      <c r="A373" s="49">
        <v>100000</v>
      </c>
      <c r="B373" s="15" t="s">
        <v>0</v>
      </c>
      <c r="C373" s="49">
        <v>9912</v>
      </c>
      <c r="D373" s="15" t="s">
        <v>582</v>
      </c>
      <c r="E373" s="15" t="s">
        <v>260</v>
      </c>
      <c r="F373" s="52" t="s">
        <v>143</v>
      </c>
      <c r="G373" s="15" t="s">
        <v>135</v>
      </c>
      <c r="H373" s="15" t="s">
        <v>143</v>
      </c>
      <c r="I373" s="49">
        <v>53446</v>
      </c>
      <c r="J373" s="6" t="s">
        <v>847</v>
      </c>
      <c r="K373" s="7"/>
      <c r="L373" s="8"/>
      <c r="M373" s="8"/>
      <c r="N373" s="8"/>
      <c r="O373" s="8"/>
      <c r="P373" s="8">
        <v>978728</v>
      </c>
      <c r="Q373" s="8"/>
      <c r="R373" s="8"/>
      <c r="S373" s="8"/>
      <c r="T373" s="8"/>
      <c r="U373" s="8"/>
      <c r="V373" s="8"/>
      <c r="W373" s="8"/>
      <c r="X373" s="94">
        <v>978728</v>
      </c>
      <c r="Y373" s="71"/>
      <c r="Z373" s="9" t="s">
        <v>848</v>
      </c>
      <c r="AA373" s="6" t="s">
        <v>849</v>
      </c>
      <c r="AB373" s="6" t="s">
        <v>850</v>
      </c>
      <c r="AC373" s="78">
        <v>0</v>
      </c>
      <c r="AD373" s="84">
        <f>X373*AC373</f>
        <v>0</v>
      </c>
    </row>
    <row r="374" spans="1:32" s="1" customFormat="1" ht="12" hidden="1" customHeight="1" x14ac:dyDescent="0.25">
      <c r="A374" s="50">
        <v>100000</v>
      </c>
      <c r="B374" s="10" t="s">
        <v>0</v>
      </c>
      <c r="C374" s="50">
        <v>171413</v>
      </c>
      <c r="D374" s="10" t="s">
        <v>625</v>
      </c>
      <c r="E374" s="10" t="s">
        <v>294</v>
      </c>
      <c r="F374" s="53" t="s">
        <v>149</v>
      </c>
      <c r="G374" s="10" t="s">
        <v>405</v>
      </c>
      <c r="H374" s="10" t="s">
        <v>143</v>
      </c>
      <c r="I374" s="50">
        <v>53448</v>
      </c>
      <c r="J374" s="10" t="s">
        <v>851</v>
      </c>
      <c r="K374" s="11">
        <v>7.5</v>
      </c>
      <c r="L374" s="12">
        <v>234000</v>
      </c>
      <c r="M374" s="12">
        <v>4041</v>
      </c>
      <c r="N374" s="12">
        <v>12168</v>
      </c>
      <c r="O374" s="12">
        <v>224869</v>
      </c>
      <c r="P374" s="12">
        <v>110806</v>
      </c>
      <c r="Q374" s="12"/>
      <c r="R374" s="12"/>
      <c r="S374" s="12"/>
      <c r="T374" s="12"/>
      <c r="U374" s="12"/>
      <c r="V374" s="12"/>
      <c r="W374" s="12"/>
      <c r="X374" s="95">
        <v>585884</v>
      </c>
      <c r="Y374" s="73"/>
      <c r="Z374" s="10" t="s">
        <v>852</v>
      </c>
      <c r="AA374" s="10" t="s">
        <v>809</v>
      </c>
      <c r="AB374" s="2" t="s">
        <v>810</v>
      </c>
      <c r="AC374" s="78">
        <v>0</v>
      </c>
      <c r="AD374" s="84">
        <f>(X374+Y374)*AC374</f>
        <v>0</v>
      </c>
      <c r="AE374" s="63"/>
      <c r="AF374" s="63"/>
    </row>
    <row r="375" spans="1:32" s="1" customFormat="1" ht="12" hidden="1" customHeight="1" x14ac:dyDescent="0.25">
      <c r="A375" s="49">
        <v>100000</v>
      </c>
      <c r="B375" s="15" t="s">
        <v>0</v>
      </c>
      <c r="C375" s="49">
        <v>1312</v>
      </c>
      <c r="D375" s="15" t="s">
        <v>853</v>
      </c>
      <c r="E375" s="15" t="s">
        <v>161</v>
      </c>
      <c r="F375" s="52" t="s">
        <v>348</v>
      </c>
      <c r="G375" s="15" t="s">
        <v>431</v>
      </c>
      <c r="H375" s="15" t="s">
        <v>143</v>
      </c>
      <c r="I375" s="49">
        <v>53449</v>
      </c>
      <c r="J375" s="6" t="s">
        <v>854</v>
      </c>
      <c r="K375" s="7"/>
      <c r="L375" s="8"/>
      <c r="M375" s="8"/>
      <c r="N375" s="8"/>
      <c r="O375" s="8"/>
      <c r="P375" s="8">
        <v>150000</v>
      </c>
      <c r="Q375" s="8"/>
      <c r="R375" s="8"/>
      <c r="S375" s="8"/>
      <c r="T375" s="8"/>
      <c r="U375" s="8"/>
      <c r="V375" s="8"/>
      <c r="W375" s="8"/>
      <c r="X375" s="94">
        <v>150000</v>
      </c>
      <c r="Y375" s="71"/>
      <c r="Z375" s="9" t="s">
        <v>855</v>
      </c>
      <c r="AA375" s="6" t="s">
        <v>856</v>
      </c>
      <c r="AB375" s="6" t="s">
        <v>857</v>
      </c>
      <c r="AC375" s="78">
        <v>0</v>
      </c>
      <c r="AD375" s="84">
        <f>X375*AC375</f>
        <v>0</v>
      </c>
    </row>
    <row r="376" spans="1:32" s="1" customFormat="1" ht="12" hidden="1" customHeight="1" x14ac:dyDescent="0.25">
      <c r="A376" s="49">
        <v>700000</v>
      </c>
      <c r="B376" s="15" t="s">
        <v>104</v>
      </c>
      <c r="C376" s="49">
        <v>2000</v>
      </c>
      <c r="D376" s="15" t="s">
        <v>638</v>
      </c>
      <c r="E376" s="15" t="s">
        <v>161</v>
      </c>
      <c r="F376" s="52" t="s">
        <v>348</v>
      </c>
      <c r="G376" s="15" t="s">
        <v>135</v>
      </c>
      <c r="H376" s="15" t="s">
        <v>143</v>
      </c>
      <c r="I376" s="49">
        <v>53450</v>
      </c>
      <c r="J376" s="15" t="s">
        <v>2283</v>
      </c>
      <c r="K376" s="16"/>
      <c r="L376" s="17"/>
      <c r="M376" s="17"/>
      <c r="N376" s="17"/>
      <c r="O376" s="17"/>
      <c r="P376" s="17"/>
      <c r="Q376" s="17"/>
      <c r="R376" s="17"/>
      <c r="S376" s="17"/>
      <c r="T376" s="17"/>
      <c r="U376" s="17">
        <v>30680</v>
      </c>
      <c r="V376" s="17"/>
      <c r="W376" s="17"/>
      <c r="X376" s="92">
        <v>30680</v>
      </c>
      <c r="Y376" s="69"/>
      <c r="Z376" s="15" t="s">
        <v>2284</v>
      </c>
      <c r="AA376" s="18" t="s">
        <v>2240</v>
      </c>
      <c r="AB376" s="6" t="s">
        <v>2285</v>
      </c>
      <c r="AC376" s="78">
        <v>0</v>
      </c>
      <c r="AD376" s="84">
        <f>X376*AC376</f>
        <v>0</v>
      </c>
    </row>
    <row r="377" spans="1:32" s="1" customFormat="1" ht="12" hidden="1" customHeight="1" x14ac:dyDescent="0.25">
      <c r="A377" s="49">
        <v>200610</v>
      </c>
      <c r="B377" s="15" t="s">
        <v>84</v>
      </c>
      <c r="C377" s="49">
        <v>1314</v>
      </c>
      <c r="D377" s="15" t="s">
        <v>826</v>
      </c>
      <c r="E377" s="15" t="s">
        <v>161</v>
      </c>
      <c r="F377" s="52" t="s">
        <v>143</v>
      </c>
      <c r="G377" s="15" t="s">
        <v>135</v>
      </c>
      <c r="H377" s="15" t="s">
        <v>244</v>
      </c>
      <c r="I377" s="49">
        <v>53451</v>
      </c>
      <c r="J377" s="6" t="s">
        <v>2106</v>
      </c>
      <c r="K377" s="7"/>
      <c r="L377" s="8"/>
      <c r="M377" s="8"/>
      <c r="N377" s="8"/>
      <c r="O377" s="8"/>
      <c r="P377" s="8"/>
      <c r="Q377" s="8">
        <v>1500000</v>
      </c>
      <c r="R377" s="8"/>
      <c r="S377" s="8"/>
      <c r="T377" s="8"/>
      <c r="U377" s="8"/>
      <c r="V377" s="8"/>
      <c r="W377" s="8"/>
      <c r="X377" s="94">
        <v>1500000</v>
      </c>
      <c r="Y377" s="71"/>
      <c r="Z377" s="9" t="s">
        <v>2107</v>
      </c>
      <c r="AA377" s="6" t="s">
        <v>2108</v>
      </c>
      <c r="AB377" s="9" t="s">
        <v>2109</v>
      </c>
      <c r="AC377" s="78">
        <f>VLOOKUP(I377,Sheet1!A:K,8,FALSE)</f>
        <v>0</v>
      </c>
      <c r="AD377" s="84">
        <f>VLOOKUP(I377,Sheet1!A:K,9,FALSE)</f>
        <v>0</v>
      </c>
    </row>
    <row r="378" spans="1:32" s="1" customFormat="1" ht="12" hidden="1" customHeight="1" x14ac:dyDescent="0.25">
      <c r="A378" s="50">
        <v>100000</v>
      </c>
      <c r="B378" s="10" t="s">
        <v>0</v>
      </c>
      <c r="C378" s="50">
        <v>1314</v>
      </c>
      <c r="D378" s="10" t="s">
        <v>826</v>
      </c>
      <c r="E378" s="10" t="s">
        <v>167</v>
      </c>
      <c r="F378" s="53" t="s">
        <v>149</v>
      </c>
      <c r="G378" s="10" t="s">
        <v>135</v>
      </c>
      <c r="H378" s="10" t="s">
        <v>143</v>
      </c>
      <c r="I378" s="50">
        <v>53453</v>
      </c>
      <c r="J378" s="2" t="s">
        <v>858</v>
      </c>
      <c r="K378" s="3"/>
      <c r="L378" s="4"/>
      <c r="M378" s="4"/>
      <c r="N378" s="4"/>
      <c r="O378" s="4"/>
      <c r="P378" s="4">
        <v>180000</v>
      </c>
      <c r="Q378" s="4"/>
      <c r="R378" s="4"/>
      <c r="S378" s="4"/>
      <c r="T378" s="4"/>
      <c r="U378" s="4"/>
      <c r="V378" s="4"/>
      <c r="W378" s="4"/>
      <c r="X378" s="93">
        <v>180000</v>
      </c>
      <c r="Y378" s="70"/>
      <c r="Z378" s="5" t="s">
        <v>859</v>
      </c>
      <c r="AA378" s="2" t="s">
        <v>860</v>
      </c>
      <c r="AB378" s="5" t="s">
        <v>861</v>
      </c>
      <c r="AC378" s="78">
        <f>VLOOKUP(I378,Sheet1!A:K,8,FALSE)</f>
        <v>0</v>
      </c>
      <c r="AD378" s="84">
        <f>VLOOKUP(I378,Sheet1!A:K,9,FALSE)</f>
        <v>0</v>
      </c>
    </row>
    <row r="379" spans="1:32" s="1" customFormat="1" ht="12" hidden="1" customHeight="1" x14ac:dyDescent="0.25">
      <c r="A379" s="50">
        <v>200610</v>
      </c>
      <c r="B379" s="10" t="s">
        <v>84</v>
      </c>
      <c r="C379" s="50">
        <v>1314</v>
      </c>
      <c r="D379" s="10" t="s">
        <v>826</v>
      </c>
      <c r="E379" s="10" t="s">
        <v>161</v>
      </c>
      <c r="F379" s="53" t="s">
        <v>143</v>
      </c>
      <c r="G379" s="10" t="s">
        <v>135</v>
      </c>
      <c r="H379" s="10" t="s">
        <v>244</v>
      </c>
      <c r="I379" s="50">
        <v>53454</v>
      </c>
      <c r="J379" s="2" t="s">
        <v>2110</v>
      </c>
      <c r="K379" s="3"/>
      <c r="L379" s="4"/>
      <c r="M379" s="4"/>
      <c r="N379" s="4"/>
      <c r="O379" s="4"/>
      <c r="P379" s="4"/>
      <c r="Q379" s="4">
        <v>400000</v>
      </c>
      <c r="R379" s="4"/>
      <c r="S379" s="4"/>
      <c r="T379" s="4"/>
      <c r="U379" s="4"/>
      <c r="V379" s="4"/>
      <c r="W379" s="4"/>
      <c r="X379" s="93">
        <v>400000</v>
      </c>
      <c r="Y379" s="70"/>
      <c r="Z379" s="5" t="s">
        <v>2111</v>
      </c>
      <c r="AA379" s="2" t="s">
        <v>2104</v>
      </c>
      <c r="AB379" s="5" t="s">
        <v>2112</v>
      </c>
      <c r="AC379" s="78">
        <f>VLOOKUP(I379,Sheet1!A:K,8,FALSE)</f>
        <v>0</v>
      </c>
      <c r="AD379" s="84">
        <f>VLOOKUP(I379,Sheet1!A:K,9,FALSE)</f>
        <v>0</v>
      </c>
    </row>
    <row r="380" spans="1:32" s="1" customFormat="1" ht="12" hidden="1" customHeight="1" x14ac:dyDescent="0.25">
      <c r="A380" s="49">
        <v>200610</v>
      </c>
      <c r="B380" s="15" t="s">
        <v>84</v>
      </c>
      <c r="C380" s="49">
        <v>1314</v>
      </c>
      <c r="D380" s="15" t="s">
        <v>826</v>
      </c>
      <c r="E380" s="15" t="s">
        <v>142</v>
      </c>
      <c r="F380" s="52" t="s">
        <v>143</v>
      </c>
      <c r="G380" s="15" t="s">
        <v>135</v>
      </c>
      <c r="H380" s="15" t="s">
        <v>244</v>
      </c>
      <c r="I380" s="49">
        <v>53456</v>
      </c>
      <c r="J380" s="6" t="s">
        <v>2113</v>
      </c>
      <c r="K380" s="7"/>
      <c r="L380" s="8"/>
      <c r="M380" s="8"/>
      <c r="N380" s="8"/>
      <c r="O380" s="8"/>
      <c r="P380" s="8"/>
      <c r="Q380" s="8">
        <v>500000</v>
      </c>
      <c r="R380" s="8"/>
      <c r="S380" s="8"/>
      <c r="T380" s="8"/>
      <c r="U380" s="8"/>
      <c r="V380" s="8"/>
      <c r="W380" s="8"/>
      <c r="X380" s="94">
        <v>500000</v>
      </c>
      <c r="Y380" s="71"/>
      <c r="Z380" s="9" t="s">
        <v>2114</v>
      </c>
      <c r="AA380" s="6" t="s">
        <v>2115</v>
      </c>
      <c r="AB380" s="9" t="s">
        <v>2116</v>
      </c>
      <c r="AC380" s="78">
        <f>VLOOKUP(I380,Sheet1!A:K,8,FALSE)</f>
        <v>0</v>
      </c>
      <c r="AD380" s="84">
        <f>VLOOKUP(I380,Sheet1!A:K,9,FALSE)</f>
        <v>0</v>
      </c>
    </row>
    <row r="381" spans="1:32" s="1" customFormat="1" ht="12" hidden="1" customHeight="1" x14ac:dyDescent="0.25">
      <c r="A381" s="49">
        <v>100000</v>
      </c>
      <c r="B381" s="15" t="s">
        <v>0</v>
      </c>
      <c r="C381" s="49">
        <v>1152</v>
      </c>
      <c r="D381" s="15" t="s">
        <v>823</v>
      </c>
      <c r="E381" s="15" t="s">
        <v>143</v>
      </c>
      <c r="F381" s="52" t="s">
        <v>143</v>
      </c>
      <c r="G381" s="15" t="s">
        <v>144</v>
      </c>
      <c r="H381" s="15" t="s">
        <v>143</v>
      </c>
      <c r="I381" s="49">
        <v>53457</v>
      </c>
      <c r="J381" s="15" t="s">
        <v>862</v>
      </c>
      <c r="K381" s="7">
        <v>0.32</v>
      </c>
      <c r="L381" s="8">
        <v>14133</v>
      </c>
      <c r="M381" s="8">
        <v>344</v>
      </c>
      <c r="N381" s="8">
        <v>1053</v>
      </c>
      <c r="O381" s="8"/>
      <c r="P381" s="8"/>
      <c r="Q381" s="8"/>
      <c r="R381" s="8"/>
      <c r="S381" s="8"/>
      <c r="T381" s="8"/>
      <c r="U381" s="8"/>
      <c r="V381" s="8"/>
      <c r="W381" s="8"/>
      <c r="X381" s="84">
        <v>15530</v>
      </c>
      <c r="Y381" s="47"/>
      <c r="Z381" s="18" t="s">
        <v>863</v>
      </c>
      <c r="AA381" s="15" t="s">
        <v>147</v>
      </c>
      <c r="AB381" s="52" t="s">
        <v>322</v>
      </c>
      <c r="AC381" s="78">
        <v>0</v>
      </c>
      <c r="AD381" s="84">
        <f>(X381+Y381)*AC381</f>
        <v>0</v>
      </c>
      <c r="AE381" s="63"/>
      <c r="AF381" s="63"/>
    </row>
    <row r="382" spans="1:32" s="1" customFormat="1" ht="12" hidden="1" customHeight="1" x14ac:dyDescent="0.25">
      <c r="A382" s="50">
        <v>200610</v>
      </c>
      <c r="B382" s="10" t="s">
        <v>84</v>
      </c>
      <c r="C382" s="50">
        <v>1314</v>
      </c>
      <c r="D382" s="10" t="s">
        <v>826</v>
      </c>
      <c r="E382" s="10" t="s">
        <v>167</v>
      </c>
      <c r="F382" s="53" t="s">
        <v>143</v>
      </c>
      <c r="G382" s="10" t="s">
        <v>135</v>
      </c>
      <c r="H382" s="10" t="s">
        <v>244</v>
      </c>
      <c r="I382" s="50">
        <v>53459</v>
      </c>
      <c r="J382" s="2" t="s">
        <v>2117</v>
      </c>
      <c r="K382" s="3"/>
      <c r="L382" s="4"/>
      <c r="M382" s="4"/>
      <c r="N382" s="4"/>
      <c r="O382" s="4"/>
      <c r="P382" s="4"/>
      <c r="Q382" s="4">
        <v>39500</v>
      </c>
      <c r="R382" s="4"/>
      <c r="S382" s="4"/>
      <c r="T382" s="4"/>
      <c r="U382" s="4"/>
      <c r="V382" s="4"/>
      <c r="W382" s="4"/>
      <c r="X382" s="93">
        <v>39500</v>
      </c>
      <c r="Y382" s="70"/>
      <c r="Z382" s="5" t="s">
        <v>2118</v>
      </c>
      <c r="AA382" s="2" t="s">
        <v>2119</v>
      </c>
      <c r="AB382" s="5" t="s">
        <v>2120</v>
      </c>
      <c r="AC382" s="78">
        <f>VLOOKUP(I382,Sheet1!A:K,8,FALSE)</f>
        <v>0</v>
      </c>
      <c r="AD382" s="84">
        <f>VLOOKUP(I382,Sheet1!A:K,9,FALSE)</f>
        <v>0</v>
      </c>
    </row>
    <row r="383" spans="1:32" s="1" customFormat="1" ht="12" hidden="1" customHeight="1" x14ac:dyDescent="0.25">
      <c r="A383" s="50">
        <v>200611</v>
      </c>
      <c r="B383" s="10" t="s">
        <v>85</v>
      </c>
      <c r="C383" s="50">
        <v>1314</v>
      </c>
      <c r="D383" s="10" t="s">
        <v>826</v>
      </c>
      <c r="E383" s="10" t="s">
        <v>161</v>
      </c>
      <c r="F383" s="53" t="s">
        <v>143</v>
      </c>
      <c r="G383" s="10" t="s">
        <v>135</v>
      </c>
      <c r="H383" s="10" t="s">
        <v>244</v>
      </c>
      <c r="I383" s="50">
        <v>53460</v>
      </c>
      <c r="J383" s="2" t="s">
        <v>2122</v>
      </c>
      <c r="K383" s="3"/>
      <c r="L383" s="4"/>
      <c r="M383" s="4"/>
      <c r="N383" s="4"/>
      <c r="O383" s="4"/>
      <c r="P383" s="4">
        <v>377842</v>
      </c>
      <c r="Q383" s="4"/>
      <c r="R383" s="4"/>
      <c r="S383" s="4"/>
      <c r="T383" s="4"/>
      <c r="U383" s="4"/>
      <c r="V383" s="4"/>
      <c r="W383" s="4"/>
      <c r="X383" s="93">
        <v>377842</v>
      </c>
      <c r="Y383" s="70"/>
      <c r="Z383" s="5" t="s">
        <v>2123</v>
      </c>
      <c r="AA383" s="2" t="s">
        <v>2124</v>
      </c>
      <c r="AB383" s="5" t="s">
        <v>2125</v>
      </c>
      <c r="AC383" s="78">
        <f>VLOOKUP(I383,Sheet1!A:K,8,FALSE)</f>
        <v>0</v>
      </c>
      <c r="AD383" s="84">
        <f>VLOOKUP(I383,Sheet1!A:K,9,FALSE)</f>
        <v>0</v>
      </c>
    </row>
    <row r="384" spans="1:32" s="1" customFormat="1" ht="12" hidden="1" customHeight="1" x14ac:dyDescent="0.25">
      <c r="A384" s="49">
        <v>200611</v>
      </c>
      <c r="B384" s="15" t="s">
        <v>85</v>
      </c>
      <c r="C384" s="49">
        <v>1314</v>
      </c>
      <c r="D384" s="15" t="s">
        <v>826</v>
      </c>
      <c r="E384" s="15" t="s">
        <v>142</v>
      </c>
      <c r="F384" s="52" t="s">
        <v>143</v>
      </c>
      <c r="G384" s="15" t="s">
        <v>135</v>
      </c>
      <c r="H384" s="15" t="s">
        <v>244</v>
      </c>
      <c r="I384" s="49">
        <v>53461</v>
      </c>
      <c r="J384" s="6" t="s">
        <v>2126</v>
      </c>
      <c r="K384" s="7"/>
      <c r="L384" s="8"/>
      <c r="M384" s="8"/>
      <c r="N384" s="8"/>
      <c r="O384" s="8"/>
      <c r="P384" s="8">
        <v>214610</v>
      </c>
      <c r="Q384" s="8"/>
      <c r="R384" s="8"/>
      <c r="S384" s="8"/>
      <c r="T384" s="8"/>
      <c r="U384" s="8"/>
      <c r="V384" s="8"/>
      <c r="W384" s="8"/>
      <c r="X384" s="94">
        <v>214610</v>
      </c>
      <c r="Y384" s="71"/>
      <c r="Z384" s="9" t="s">
        <v>2127</v>
      </c>
      <c r="AA384" s="6" t="s">
        <v>2128</v>
      </c>
      <c r="AB384" s="9" t="s">
        <v>2129</v>
      </c>
      <c r="AC384" s="78">
        <f>VLOOKUP(I384,Sheet1!A:K,8,FALSE)</f>
        <v>0</v>
      </c>
      <c r="AD384" s="84">
        <f>VLOOKUP(I384,Sheet1!A:K,9,FALSE)</f>
        <v>0</v>
      </c>
    </row>
    <row r="385" spans="1:32" s="1" customFormat="1" ht="12" hidden="1" customHeight="1" x14ac:dyDescent="0.25">
      <c r="A385" s="49">
        <v>200611</v>
      </c>
      <c r="B385" s="15" t="s">
        <v>85</v>
      </c>
      <c r="C385" s="49">
        <v>1314</v>
      </c>
      <c r="D385" s="15" t="s">
        <v>826</v>
      </c>
      <c r="E385" s="15" t="s">
        <v>167</v>
      </c>
      <c r="F385" s="52" t="s">
        <v>143</v>
      </c>
      <c r="G385" s="15" t="s">
        <v>135</v>
      </c>
      <c r="H385" s="15" t="s">
        <v>244</v>
      </c>
      <c r="I385" s="49">
        <v>53465</v>
      </c>
      <c r="J385" s="6" t="s">
        <v>2130</v>
      </c>
      <c r="K385" s="7"/>
      <c r="L385" s="8"/>
      <c r="M385" s="8"/>
      <c r="N385" s="8"/>
      <c r="O385" s="8"/>
      <c r="P385" s="8">
        <v>6725</v>
      </c>
      <c r="Q385" s="8"/>
      <c r="R385" s="8"/>
      <c r="S385" s="8"/>
      <c r="T385" s="8"/>
      <c r="U385" s="8"/>
      <c r="V385" s="8"/>
      <c r="W385" s="8"/>
      <c r="X385" s="94">
        <v>6725</v>
      </c>
      <c r="Y385" s="71">
        <v>6725</v>
      </c>
      <c r="Z385" s="9" t="s">
        <v>2131</v>
      </c>
      <c r="AA385" s="6" t="s">
        <v>2132</v>
      </c>
      <c r="AB385" s="9" t="s">
        <v>2133</v>
      </c>
      <c r="AC385" s="78">
        <f>VLOOKUP(I385,Sheet1!A:K,8,FALSE)</f>
        <v>0</v>
      </c>
      <c r="AD385" s="84">
        <f>VLOOKUP(I385,Sheet1!A:K,9,FALSE)</f>
        <v>0</v>
      </c>
    </row>
    <row r="386" spans="1:32" s="1" customFormat="1" ht="12" hidden="1" customHeight="1" x14ac:dyDescent="0.25">
      <c r="A386" s="50">
        <v>200611</v>
      </c>
      <c r="B386" s="10" t="s">
        <v>85</v>
      </c>
      <c r="C386" s="50">
        <v>1314</v>
      </c>
      <c r="D386" s="10" t="s">
        <v>826</v>
      </c>
      <c r="E386" s="10" t="s">
        <v>155</v>
      </c>
      <c r="F386" s="53" t="s">
        <v>143</v>
      </c>
      <c r="G386" s="10" t="s">
        <v>135</v>
      </c>
      <c r="H386" s="10" t="s">
        <v>244</v>
      </c>
      <c r="I386" s="50">
        <v>53466</v>
      </c>
      <c r="J386" s="2" t="s">
        <v>2134</v>
      </c>
      <c r="K386" s="3">
        <v>0.35</v>
      </c>
      <c r="L386" s="4">
        <v>36092</v>
      </c>
      <c r="M386" s="4">
        <v>279</v>
      </c>
      <c r="N386" s="4">
        <v>2688</v>
      </c>
      <c r="O386" s="4"/>
      <c r="P386" s="4"/>
      <c r="Q386" s="4"/>
      <c r="R386" s="4"/>
      <c r="S386" s="4"/>
      <c r="T386" s="4"/>
      <c r="U386" s="4"/>
      <c r="V386" s="4"/>
      <c r="W386" s="4"/>
      <c r="X386" s="93">
        <v>39059</v>
      </c>
      <c r="Y386" s="70">
        <v>39063</v>
      </c>
      <c r="Z386" s="5" t="s">
        <v>2135</v>
      </c>
      <c r="AA386" s="2" t="s">
        <v>147</v>
      </c>
      <c r="AB386" s="5" t="s">
        <v>2136</v>
      </c>
      <c r="AC386" s="78">
        <f>VLOOKUP(I386,Sheet1!A:K,8,FALSE)</f>
        <v>0</v>
      </c>
      <c r="AD386" s="84">
        <f>VLOOKUP(I386,Sheet1!A:K,9,FALSE)</f>
        <v>0</v>
      </c>
    </row>
    <row r="387" spans="1:32" s="1" customFormat="1" ht="12" hidden="1" customHeight="1" x14ac:dyDescent="0.25">
      <c r="A387" s="50">
        <v>200308</v>
      </c>
      <c r="B387" s="10" t="s">
        <v>82</v>
      </c>
      <c r="C387" s="50">
        <v>1314</v>
      </c>
      <c r="D387" s="10" t="s">
        <v>826</v>
      </c>
      <c r="E387" s="10" t="s">
        <v>208</v>
      </c>
      <c r="F387" s="53" t="s">
        <v>143</v>
      </c>
      <c r="G387" s="10" t="s">
        <v>135</v>
      </c>
      <c r="H387" s="10" t="s">
        <v>244</v>
      </c>
      <c r="I387" s="50">
        <v>53467</v>
      </c>
      <c r="J387" s="2" t="s">
        <v>1989</v>
      </c>
      <c r="K387" s="3"/>
      <c r="L387" s="4"/>
      <c r="M387" s="4"/>
      <c r="N387" s="4"/>
      <c r="O387" s="4"/>
      <c r="P387" s="4">
        <v>113528</v>
      </c>
      <c r="Q387" s="4"/>
      <c r="R387" s="4"/>
      <c r="S387" s="4"/>
      <c r="T387" s="4"/>
      <c r="U387" s="4"/>
      <c r="V387" s="4"/>
      <c r="W387" s="4"/>
      <c r="X387" s="93">
        <v>113528</v>
      </c>
      <c r="Y387" s="70">
        <v>113528</v>
      </c>
      <c r="Z387" s="5" t="s">
        <v>1990</v>
      </c>
      <c r="AA387" s="2" t="s">
        <v>1991</v>
      </c>
      <c r="AB387" s="5" t="s">
        <v>1992</v>
      </c>
      <c r="AC387" s="78">
        <f>VLOOKUP(I387,Sheet1!A:K,8,FALSE)</f>
        <v>0</v>
      </c>
      <c r="AD387" s="84">
        <f>VLOOKUP(I387,Sheet1!A:K,9,FALSE)</f>
        <v>0</v>
      </c>
    </row>
    <row r="388" spans="1:32" s="1" customFormat="1" ht="12" hidden="1" customHeight="1" x14ac:dyDescent="0.25">
      <c r="A388" s="49">
        <v>200308</v>
      </c>
      <c r="B388" s="15" t="s">
        <v>82</v>
      </c>
      <c r="C388" s="49">
        <v>1314</v>
      </c>
      <c r="D388" s="15" t="s">
        <v>826</v>
      </c>
      <c r="E388" s="15" t="s">
        <v>1993</v>
      </c>
      <c r="F388" s="52" t="s">
        <v>143</v>
      </c>
      <c r="G388" s="15" t="s">
        <v>135</v>
      </c>
      <c r="H388" s="15" t="s">
        <v>244</v>
      </c>
      <c r="I388" s="49">
        <v>53468</v>
      </c>
      <c r="J388" s="6" t="s">
        <v>1994</v>
      </c>
      <c r="K388" s="7"/>
      <c r="L388" s="8"/>
      <c r="M388" s="8"/>
      <c r="N388" s="8"/>
      <c r="O388" s="8"/>
      <c r="P388" s="8">
        <v>10507</v>
      </c>
      <c r="Q388" s="8"/>
      <c r="R388" s="8"/>
      <c r="S388" s="8"/>
      <c r="T388" s="8"/>
      <c r="U388" s="8"/>
      <c r="V388" s="8"/>
      <c r="W388" s="8"/>
      <c r="X388" s="94">
        <v>10507</v>
      </c>
      <c r="Y388" s="71">
        <v>10507</v>
      </c>
      <c r="Z388" s="9" t="s">
        <v>1995</v>
      </c>
      <c r="AA388" s="6" t="s">
        <v>1996</v>
      </c>
      <c r="AB388" s="9" t="s">
        <v>1997</v>
      </c>
      <c r="AC388" s="78">
        <f>VLOOKUP(I388,Sheet1!A:K,8,FALSE)</f>
        <v>0</v>
      </c>
      <c r="AD388" s="84">
        <f>VLOOKUP(I388,Sheet1!A:K,9,FALSE)</f>
        <v>0</v>
      </c>
    </row>
    <row r="389" spans="1:32" s="1" customFormat="1" ht="12" hidden="1" customHeight="1" x14ac:dyDescent="0.25">
      <c r="A389" s="50">
        <v>200308</v>
      </c>
      <c r="B389" s="10" t="s">
        <v>82</v>
      </c>
      <c r="C389" s="50">
        <v>1314</v>
      </c>
      <c r="D389" s="10" t="s">
        <v>826</v>
      </c>
      <c r="E389" s="10" t="s">
        <v>268</v>
      </c>
      <c r="F389" s="53" t="s">
        <v>143</v>
      </c>
      <c r="G389" s="10" t="s">
        <v>135</v>
      </c>
      <c r="H389" s="10" t="s">
        <v>244</v>
      </c>
      <c r="I389" s="50">
        <v>53469</v>
      </c>
      <c r="J389" s="2" t="s">
        <v>1998</v>
      </c>
      <c r="K389" s="3"/>
      <c r="L389" s="4"/>
      <c r="M389" s="4"/>
      <c r="N389" s="4"/>
      <c r="O389" s="4"/>
      <c r="P389" s="4">
        <v>63654</v>
      </c>
      <c r="Q389" s="4"/>
      <c r="R389" s="4"/>
      <c r="S389" s="4"/>
      <c r="T389" s="4"/>
      <c r="U389" s="4"/>
      <c r="V389" s="4"/>
      <c r="W389" s="4"/>
      <c r="X389" s="93">
        <v>63654</v>
      </c>
      <c r="Y389" s="70">
        <v>63654</v>
      </c>
      <c r="Z389" s="5" t="s">
        <v>1999</v>
      </c>
      <c r="AA389" s="2" t="s">
        <v>2000</v>
      </c>
      <c r="AB389" s="5" t="s">
        <v>2001</v>
      </c>
      <c r="AC389" s="78">
        <f>VLOOKUP(I389,Sheet1!A:K,8,FALSE)</f>
        <v>0</v>
      </c>
      <c r="AD389" s="84">
        <f>VLOOKUP(I389,Sheet1!A:K,9,FALSE)</f>
        <v>0</v>
      </c>
    </row>
    <row r="390" spans="1:32" s="1" customFormat="1" ht="12" hidden="1" customHeight="1" x14ac:dyDescent="0.25">
      <c r="A390" s="49">
        <v>200308</v>
      </c>
      <c r="B390" s="15" t="s">
        <v>82</v>
      </c>
      <c r="C390" s="49">
        <v>1314</v>
      </c>
      <c r="D390" s="15" t="s">
        <v>826</v>
      </c>
      <c r="E390" s="15" t="s">
        <v>294</v>
      </c>
      <c r="F390" s="52" t="s">
        <v>143</v>
      </c>
      <c r="G390" s="15" t="s">
        <v>135</v>
      </c>
      <c r="H390" s="15" t="s">
        <v>244</v>
      </c>
      <c r="I390" s="49">
        <v>53470</v>
      </c>
      <c r="J390" s="6" t="s">
        <v>2002</v>
      </c>
      <c r="K390" s="7"/>
      <c r="L390" s="8"/>
      <c r="M390" s="8"/>
      <c r="N390" s="8"/>
      <c r="O390" s="8"/>
      <c r="P390" s="8">
        <v>50000</v>
      </c>
      <c r="Q390" s="8"/>
      <c r="R390" s="8"/>
      <c r="S390" s="8"/>
      <c r="T390" s="8"/>
      <c r="U390" s="8"/>
      <c r="V390" s="8"/>
      <c r="W390" s="8"/>
      <c r="X390" s="94">
        <v>50000</v>
      </c>
      <c r="Y390" s="71">
        <v>50000</v>
      </c>
      <c r="Z390" s="9" t="s">
        <v>2003</v>
      </c>
      <c r="AA390" s="6" t="s">
        <v>2004</v>
      </c>
      <c r="AB390" s="9" t="s">
        <v>2005</v>
      </c>
      <c r="AC390" s="78">
        <f>VLOOKUP(I390,Sheet1!A:K,8,FALSE)</f>
        <v>0</v>
      </c>
      <c r="AD390" s="84">
        <f>VLOOKUP(I390,Sheet1!A:K,9,FALSE)</f>
        <v>0</v>
      </c>
    </row>
    <row r="391" spans="1:32" s="1" customFormat="1" ht="12" hidden="1" customHeight="1" x14ac:dyDescent="0.25">
      <c r="A391" s="50">
        <v>100000</v>
      </c>
      <c r="B391" s="10" t="s">
        <v>0</v>
      </c>
      <c r="C391" s="50">
        <v>171413</v>
      </c>
      <c r="D391" s="10" t="s">
        <v>625</v>
      </c>
      <c r="E391" s="10" t="s">
        <v>786</v>
      </c>
      <c r="F391" s="53" t="s">
        <v>143</v>
      </c>
      <c r="G391" s="10" t="s">
        <v>135</v>
      </c>
      <c r="H391" s="10" t="s">
        <v>143</v>
      </c>
      <c r="I391" s="50">
        <v>53471</v>
      </c>
      <c r="J391" s="10" t="s">
        <v>864</v>
      </c>
      <c r="K391" s="11">
        <v>5.55</v>
      </c>
      <c r="L391" s="12">
        <v>194948</v>
      </c>
      <c r="M391" s="12">
        <v>112753</v>
      </c>
      <c r="N391" s="12">
        <v>67055</v>
      </c>
      <c r="O391" s="12"/>
      <c r="P391" s="12"/>
      <c r="Q391" s="12"/>
      <c r="R391" s="12"/>
      <c r="S391" s="12"/>
      <c r="T391" s="12"/>
      <c r="U391" s="12"/>
      <c r="V391" s="12"/>
      <c r="W391" s="12"/>
      <c r="X391" s="95">
        <v>374756</v>
      </c>
      <c r="Y391" s="73"/>
      <c r="Z391" s="14" t="s">
        <v>865</v>
      </c>
      <c r="AA391" s="10" t="s">
        <v>866</v>
      </c>
      <c r="AB391" s="5" t="s">
        <v>865</v>
      </c>
      <c r="AC391" s="78">
        <v>0</v>
      </c>
      <c r="AD391" s="84">
        <f>X391*AC391</f>
        <v>0</v>
      </c>
    </row>
    <row r="392" spans="1:32" s="1" customFormat="1" ht="12" hidden="1" customHeight="1" x14ac:dyDescent="0.25">
      <c r="A392" s="50">
        <v>700011</v>
      </c>
      <c r="B392" s="10" t="s">
        <v>106</v>
      </c>
      <c r="C392" s="50">
        <v>2000</v>
      </c>
      <c r="D392" s="10" t="s">
        <v>638</v>
      </c>
      <c r="E392" s="10" t="s">
        <v>161</v>
      </c>
      <c r="F392" s="53" t="s">
        <v>348</v>
      </c>
      <c r="G392" s="10" t="s">
        <v>135</v>
      </c>
      <c r="H392" s="10" t="s">
        <v>143</v>
      </c>
      <c r="I392" s="50">
        <v>53472</v>
      </c>
      <c r="J392" s="10" t="s">
        <v>2455</v>
      </c>
      <c r="K392" s="11"/>
      <c r="L392" s="12"/>
      <c r="M392" s="12"/>
      <c r="N392" s="12"/>
      <c r="O392" s="12"/>
      <c r="P392" s="12"/>
      <c r="Q392" s="12"/>
      <c r="R392" s="12"/>
      <c r="S392" s="12"/>
      <c r="T392" s="12"/>
      <c r="U392" s="12">
        <v>30068</v>
      </c>
      <c r="V392" s="12"/>
      <c r="W392" s="12"/>
      <c r="X392" s="95">
        <v>30068</v>
      </c>
      <c r="Y392" s="73"/>
      <c r="Z392" s="10" t="s">
        <v>2284</v>
      </c>
      <c r="AA392" s="10" t="s">
        <v>2396</v>
      </c>
      <c r="AB392" s="2" t="s">
        <v>2285</v>
      </c>
      <c r="AC392" s="78">
        <v>0</v>
      </c>
      <c r="AD392" s="84">
        <f>X392*AC392</f>
        <v>0</v>
      </c>
    </row>
    <row r="393" spans="1:32" s="1" customFormat="1" ht="12" hidden="1" customHeight="1" x14ac:dyDescent="0.25">
      <c r="A393" s="49">
        <v>100000</v>
      </c>
      <c r="B393" s="15" t="s">
        <v>0</v>
      </c>
      <c r="C393" s="49">
        <v>171413</v>
      </c>
      <c r="D393" s="15" t="s">
        <v>625</v>
      </c>
      <c r="E393" s="15" t="s">
        <v>450</v>
      </c>
      <c r="F393" s="52" t="s">
        <v>143</v>
      </c>
      <c r="G393" s="15" t="s">
        <v>135</v>
      </c>
      <c r="H393" s="15" t="s">
        <v>143</v>
      </c>
      <c r="I393" s="49">
        <v>53473</v>
      </c>
      <c r="J393" s="15" t="s">
        <v>867</v>
      </c>
      <c r="K393" s="16">
        <v>4.3</v>
      </c>
      <c r="L393" s="17">
        <v>123260</v>
      </c>
      <c r="M393" s="17">
        <v>117860</v>
      </c>
      <c r="N393" s="17">
        <v>69338</v>
      </c>
      <c r="O393" s="17"/>
      <c r="P393" s="17"/>
      <c r="Q393" s="17"/>
      <c r="R393" s="17"/>
      <c r="S393" s="17"/>
      <c r="T393" s="17"/>
      <c r="U393" s="17"/>
      <c r="V393" s="17"/>
      <c r="W393" s="17"/>
      <c r="X393" s="92">
        <v>310458</v>
      </c>
      <c r="Y393" s="69"/>
      <c r="Z393" s="18" t="s">
        <v>868</v>
      </c>
      <c r="AA393" s="15" t="s">
        <v>453</v>
      </c>
      <c r="AB393" s="6" t="s">
        <v>454</v>
      </c>
      <c r="AC393" s="78">
        <v>0</v>
      </c>
      <c r="AD393" s="84">
        <f>X393*AC393</f>
        <v>0</v>
      </c>
    </row>
    <row r="394" spans="1:32" s="1" customFormat="1" ht="12" customHeight="1" x14ac:dyDescent="0.25">
      <c r="A394" s="49">
        <v>400169</v>
      </c>
      <c r="B394" s="15" t="s">
        <v>101</v>
      </c>
      <c r="C394" s="49">
        <v>9913</v>
      </c>
      <c r="D394" s="15" t="s">
        <v>1669</v>
      </c>
      <c r="E394" s="15" t="s">
        <v>143</v>
      </c>
      <c r="F394" s="52" t="s">
        <v>143</v>
      </c>
      <c r="G394" s="15" t="s">
        <v>372</v>
      </c>
      <c r="H394" s="15" t="s">
        <v>143</v>
      </c>
      <c r="I394" s="49">
        <v>53479</v>
      </c>
      <c r="J394" s="15" t="s">
        <v>2213</v>
      </c>
      <c r="K394" s="16"/>
      <c r="L394" s="17"/>
      <c r="M394" s="17"/>
      <c r="N394" s="17"/>
      <c r="O394" s="17"/>
      <c r="P394" s="17">
        <v>250000</v>
      </c>
      <c r="Q394" s="17"/>
      <c r="R394" s="17"/>
      <c r="S394" s="17"/>
      <c r="T394" s="17"/>
      <c r="U394" s="17"/>
      <c r="V394" s="17"/>
      <c r="W394" s="17"/>
      <c r="X394" s="92">
        <v>250000</v>
      </c>
      <c r="Y394" s="69"/>
      <c r="Z394" s="15" t="s">
        <v>2214</v>
      </c>
      <c r="AA394" s="15" t="s">
        <v>2211</v>
      </c>
      <c r="AB394" s="6" t="s">
        <v>2212</v>
      </c>
      <c r="AC394" s="78">
        <v>0.1</v>
      </c>
      <c r="AD394" s="84">
        <f>X394*AC394</f>
        <v>25000</v>
      </c>
      <c r="AE394" s="85" t="s">
        <v>3824</v>
      </c>
      <c r="AF394" s="85" t="s">
        <v>3816</v>
      </c>
    </row>
    <row r="395" spans="1:32" s="1" customFormat="1" ht="12" hidden="1" customHeight="1" x14ac:dyDescent="0.25">
      <c r="A395" s="50">
        <v>100000</v>
      </c>
      <c r="B395" s="10" t="s">
        <v>0</v>
      </c>
      <c r="C395" s="50">
        <v>1914</v>
      </c>
      <c r="D395" s="10" t="s">
        <v>304</v>
      </c>
      <c r="E395" s="10" t="s">
        <v>294</v>
      </c>
      <c r="F395" s="53" t="s">
        <v>143</v>
      </c>
      <c r="G395" s="10" t="s">
        <v>431</v>
      </c>
      <c r="H395" s="10" t="s">
        <v>143</v>
      </c>
      <c r="I395" s="50">
        <v>53480</v>
      </c>
      <c r="J395" s="10" t="s">
        <v>869</v>
      </c>
      <c r="K395" s="11"/>
      <c r="L395" s="12">
        <v>600000</v>
      </c>
      <c r="M395" s="12"/>
      <c r="N395" s="12"/>
      <c r="O395" s="12"/>
      <c r="P395" s="12"/>
      <c r="Q395" s="12"/>
      <c r="R395" s="12"/>
      <c r="S395" s="12"/>
      <c r="T395" s="12"/>
      <c r="U395" s="12"/>
      <c r="V395" s="12"/>
      <c r="W395" s="12"/>
      <c r="X395" s="95">
        <v>600000</v>
      </c>
      <c r="Y395" s="73"/>
      <c r="Z395" s="14" t="s">
        <v>870</v>
      </c>
      <c r="AA395" s="10" t="s">
        <v>871</v>
      </c>
      <c r="AB395" s="2" t="s">
        <v>872</v>
      </c>
      <c r="AC395" s="78">
        <f>VLOOKUP(I395,Sheet1!A:K,8,FALSE)</f>
        <v>0</v>
      </c>
      <c r="AD395" s="84">
        <f>VLOOKUP(I395,Sheet1!A:K,9,FALSE)</f>
        <v>0</v>
      </c>
    </row>
    <row r="396" spans="1:32" s="1" customFormat="1" ht="12" hidden="1" customHeight="1" x14ac:dyDescent="0.25">
      <c r="A396" s="50">
        <v>200308</v>
      </c>
      <c r="B396" s="10" t="s">
        <v>82</v>
      </c>
      <c r="C396" s="50">
        <v>1314</v>
      </c>
      <c r="D396" s="10" t="s">
        <v>826</v>
      </c>
      <c r="E396" s="10" t="s">
        <v>294</v>
      </c>
      <c r="F396" s="53" t="s">
        <v>143</v>
      </c>
      <c r="G396" s="10" t="s">
        <v>135</v>
      </c>
      <c r="H396" s="10" t="s">
        <v>244</v>
      </c>
      <c r="I396" s="50">
        <v>53481</v>
      </c>
      <c r="J396" s="2" t="s">
        <v>2006</v>
      </c>
      <c r="K396" s="3"/>
      <c r="L396" s="4"/>
      <c r="M396" s="4"/>
      <c r="N396" s="4"/>
      <c r="O396" s="4"/>
      <c r="P396" s="4">
        <v>20000</v>
      </c>
      <c r="Q396" s="4"/>
      <c r="R396" s="4"/>
      <c r="S396" s="4"/>
      <c r="T396" s="4"/>
      <c r="U396" s="4"/>
      <c r="V396" s="4"/>
      <c r="W396" s="4"/>
      <c r="X396" s="93">
        <v>20000</v>
      </c>
      <c r="Y396" s="70">
        <v>20000</v>
      </c>
      <c r="Z396" s="5" t="s">
        <v>2007</v>
      </c>
      <c r="AA396" s="2" t="s">
        <v>2004</v>
      </c>
      <c r="AB396" s="5" t="s">
        <v>2008</v>
      </c>
      <c r="AC396" s="78">
        <f>VLOOKUP(I396,Sheet1!A:K,8,FALSE)</f>
        <v>0</v>
      </c>
      <c r="AD396" s="84">
        <f>VLOOKUP(I396,Sheet1!A:K,9,FALSE)</f>
        <v>0</v>
      </c>
    </row>
    <row r="397" spans="1:32" s="1" customFormat="1" ht="12" hidden="1" customHeight="1" x14ac:dyDescent="0.25">
      <c r="A397" s="49">
        <v>200308</v>
      </c>
      <c r="B397" s="15" t="s">
        <v>82</v>
      </c>
      <c r="C397" s="49">
        <v>1314</v>
      </c>
      <c r="D397" s="15" t="s">
        <v>826</v>
      </c>
      <c r="E397" s="15" t="s">
        <v>294</v>
      </c>
      <c r="F397" s="52" t="s">
        <v>143</v>
      </c>
      <c r="G397" s="15" t="s">
        <v>135</v>
      </c>
      <c r="H397" s="15" t="s">
        <v>244</v>
      </c>
      <c r="I397" s="49">
        <v>53482</v>
      </c>
      <c r="J397" s="6" t="s">
        <v>2009</v>
      </c>
      <c r="K397" s="7"/>
      <c r="L397" s="8"/>
      <c r="M397" s="8"/>
      <c r="N397" s="8"/>
      <c r="O397" s="8"/>
      <c r="P397" s="8">
        <v>20000</v>
      </c>
      <c r="Q397" s="8"/>
      <c r="R397" s="8"/>
      <c r="S397" s="8"/>
      <c r="T397" s="8"/>
      <c r="U397" s="8"/>
      <c r="V397" s="8"/>
      <c r="W397" s="8"/>
      <c r="X397" s="94">
        <v>20000</v>
      </c>
      <c r="Y397" s="71">
        <v>20000</v>
      </c>
      <c r="Z397" s="9" t="s">
        <v>2010</v>
      </c>
      <c r="AA397" s="6" t="s">
        <v>2004</v>
      </c>
      <c r="AB397" s="9" t="s">
        <v>2008</v>
      </c>
      <c r="AC397" s="78">
        <f>VLOOKUP(I397,Sheet1!A:K,8,FALSE)</f>
        <v>0</v>
      </c>
      <c r="AD397" s="84">
        <f>VLOOKUP(I397,Sheet1!A:K,9,FALSE)</f>
        <v>0</v>
      </c>
    </row>
    <row r="398" spans="1:32" s="1" customFormat="1" ht="12" hidden="1" customHeight="1" x14ac:dyDescent="0.25">
      <c r="A398" s="50">
        <v>200308</v>
      </c>
      <c r="B398" s="10" t="s">
        <v>82</v>
      </c>
      <c r="C398" s="50">
        <v>1314</v>
      </c>
      <c r="D398" s="10" t="s">
        <v>826</v>
      </c>
      <c r="E398" s="10" t="s">
        <v>256</v>
      </c>
      <c r="F398" s="53" t="s">
        <v>143</v>
      </c>
      <c r="G398" s="10" t="s">
        <v>135</v>
      </c>
      <c r="H398" s="10" t="s">
        <v>244</v>
      </c>
      <c r="I398" s="50">
        <v>53483</v>
      </c>
      <c r="J398" s="2" t="s">
        <v>2011</v>
      </c>
      <c r="K398" s="3"/>
      <c r="L398" s="4"/>
      <c r="M398" s="4"/>
      <c r="N398" s="4"/>
      <c r="O398" s="4"/>
      <c r="P398" s="4">
        <v>525000</v>
      </c>
      <c r="Q398" s="4"/>
      <c r="R398" s="4"/>
      <c r="S398" s="4"/>
      <c r="T398" s="4"/>
      <c r="U398" s="4"/>
      <c r="V398" s="4"/>
      <c r="W398" s="4"/>
      <c r="X398" s="93">
        <v>525000</v>
      </c>
      <c r="Y398" s="70">
        <v>525000</v>
      </c>
      <c r="Z398" s="5" t="s">
        <v>2012</v>
      </c>
      <c r="AA398" s="2" t="s">
        <v>2013</v>
      </c>
      <c r="AB398" s="5" t="s">
        <v>2014</v>
      </c>
      <c r="AC398" s="78">
        <f>VLOOKUP(I398,Sheet1!A:K,8,FALSE)</f>
        <v>0</v>
      </c>
      <c r="AD398" s="84">
        <f>VLOOKUP(I398,Sheet1!A:K,9,FALSE)</f>
        <v>0</v>
      </c>
    </row>
    <row r="399" spans="1:32" s="1" customFormat="1" ht="12" hidden="1" customHeight="1" x14ac:dyDescent="0.25">
      <c r="A399" s="49">
        <v>200308</v>
      </c>
      <c r="B399" s="15" t="s">
        <v>82</v>
      </c>
      <c r="C399" s="49">
        <v>1314</v>
      </c>
      <c r="D399" s="15" t="s">
        <v>826</v>
      </c>
      <c r="E399" s="15" t="s">
        <v>730</v>
      </c>
      <c r="F399" s="52" t="s">
        <v>143</v>
      </c>
      <c r="G399" s="15" t="s">
        <v>135</v>
      </c>
      <c r="H399" s="15" t="s">
        <v>244</v>
      </c>
      <c r="I399" s="49">
        <v>53484</v>
      </c>
      <c r="J399" s="6" t="s">
        <v>2015</v>
      </c>
      <c r="K399" s="7"/>
      <c r="L399" s="8"/>
      <c r="M399" s="8"/>
      <c r="N399" s="8"/>
      <c r="O399" s="8"/>
      <c r="P399" s="8">
        <v>8000</v>
      </c>
      <c r="Q399" s="8"/>
      <c r="R399" s="8"/>
      <c r="S399" s="8"/>
      <c r="T399" s="8"/>
      <c r="U399" s="8"/>
      <c r="V399" s="8"/>
      <c r="W399" s="8"/>
      <c r="X399" s="94">
        <v>8000</v>
      </c>
      <c r="Y399" s="71">
        <v>8000</v>
      </c>
      <c r="Z399" s="9" t="s">
        <v>2016</v>
      </c>
      <c r="AA399" s="6" t="s">
        <v>2017</v>
      </c>
      <c r="AB399" s="9" t="s">
        <v>2018</v>
      </c>
      <c r="AC399" s="78">
        <f>VLOOKUP(I399,Sheet1!A:K,8,FALSE)</f>
        <v>0</v>
      </c>
      <c r="AD399" s="84">
        <f>VLOOKUP(I399,Sheet1!A:K,9,FALSE)</f>
        <v>0</v>
      </c>
    </row>
    <row r="400" spans="1:32" s="1" customFormat="1" ht="12" hidden="1" customHeight="1" x14ac:dyDescent="0.25">
      <c r="A400" s="50">
        <v>200308</v>
      </c>
      <c r="B400" s="10" t="s">
        <v>82</v>
      </c>
      <c r="C400" s="50">
        <v>1314</v>
      </c>
      <c r="D400" s="10" t="s">
        <v>826</v>
      </c>
      <c r="E400" s="10" t="s">
        <v>273</v>
      </c>
      <c r="F400" s="53" t="s">
        <v>143</v>
      </c>
      <c r="G400" s="10" t="s">
        <v>135</v>
      </c>
      <c r="H400" s="10" t="s">
        <v>244</v>
      </c>
      <c r="I400" s="50">
        <v>53487</v>
      </c>
      <c r="J400" s="2" t="s">
        <v>2019</v>
      </c>
      <c r="K400" s="3"/>
      <c r="L400" s="4"/>
      <c r="M400" s="4"/>
      <c r="N400" s="4"/>
      <c r="O400" s="4"/>
      <c r="P400" s="4">
        <v>999279</v>
      </c>
      <c r="Q400" s="4"/>
      <c r="R400" s="4"/>
      <c r="S400" s="4"/>
      <c r="T400" s="4"/>
      <c r="U400" s="4"/>
      <c r="V400" s="4"/>
      <c r="W400" s="4"/>
      <c r="X400" s="93">
        <v>999279</v>
      </c>
      <c r="Y400" s="70">
        <v>999279</v>
      </c>
      <c r="Z400" s="5" t="s">
        <v>2020</v>
      </c>
      <c r="AA400" s="2" t="s">
        <v>2021</v>
      </c>
      <c r="AB400" s="5" t="s">
        <v>2022</v>
      </c>
      <c r="AC400" s="78">
        <f>VLOOKUP(I400,Sheet1!A:K,8,FALSE)</f>
        <v>0</v>
      </c>
      <c r="AD400" s="84">
        <f>VLOOKUP(I400,Sheet1!A:K,9,FALSE)</f>
        <v>0</v>
      </c>
    </row>
    <row r="401" spans="1:32" s="1" customFormat="1" ht="12" hidden="1" customHeight="1" x14ac:dyDescent="0.25">
      <c r="A401" s="49">
        <v>200308</v>
      </c>
      <c r="B401" s="15" t="s">
        <v>82</v>
      </c>
      <c r="C401" s="49">
        <v>1314</v>
      </c>
      <c r="D401" s="15" t="s">
        <v>826</v>
      </c>
      <c r="E401" s="15" t="s">
        <v>202</v>
      </c>
      <c r="F401" s="52" t="s">
        <v>143</v>
      </c>
      <c r="G401" s="15" t="s">
        <v>135</v>
      </c>
      <c r="H401" s="15" t="s">
        <v>244</v>
      </c>
      <c r="I401" s="49">
        <v>53488</v>
      </c>
      <c r="J401" s="6" t="s">
        <v>2023</v>
      </c>
      <c r="K401" s="7"/>
      <c r="L401" s="8"/>
      <c r="M401" s="8"/>
      <c r="N401" s="8"/>
      <c r="O401" s="8"/>
      <c r="P401" s="8">
        <v>163000</v>
      </c>
      <c r="Q401" s="8"/>
      <c r="R401" s="8"/>
      <c r="S401" s="8"/>
      <c r="T401" s="8"/>
      <c r="U401" s="8"/>
      <c r="V401" s="8"/>
      <c r="W401" s="8"/>
      <c r="X401" s="94">
        <v>163000</v>
      </c>
      <c r="Y401" s="71">
        <v>163000</v>
      </c>
      <c r="Z401" s="9" t="s">
        <v>2024</v>
      </c>
      <c r="AA401" s="6" t="s">
        <v>2025</v>
      </c>
      <c r="AB401" s="9" t="s">
        <v>2026</v>
      </c>
      <c r="AC401" s="78">
        <f>VLOOKUP(I401,Sheet1!A:K,8,FALSE)</f>
        <v>0</v>
      </c>
      <c r="AD401" s="84">
        <f>VLOOKUP(I401,Sheet1!A:K,9,FALSE)</f>
        <v>0</v>
      </c>
    </row>
    <row r="402" spans="1:32" s="1" customFormat="1" ht="12" hidden="1" customHeight="1" x14ac:dyDescent="0.25">
      <c r="A402" s="50">
        <v>200308</v>
      </c>
      <c r="B402" s="10" t="s">
        <v>82</v>
      </c>
      <c r="C402" s="50">
        <v>1314</v>
      </c>
      <c r="D402" s="10" t="s">
        <v>826</v>
      </c>
      <c r="E402" s="10" t="s">
        <v>412</v>
      </c>
      <c r="F402" s="53" t="s">
        <v>143</v>
      </c>
      <c r="G402" s="10" t="s">
        <v>135</v>
      </c>
      <c r="H402" s="10" t="s">
        <v>244</v>
      </c>
      <c r="I402" s="50">
        <v>53489</v>
      </c>
      <c r="J402" s="2" t="s">
        <v>2027</v>
      </c>
      <c r="K402" s="3"/>
      <c r="L402" s="4"/>
      <c r="M402" s="4"/>
      <c r="N402" s="4"/>
      <c r="O402" s="4"/>
      <c r="P402" s="4">
        <v>29000</v>
      </c>
      <c r="Q402" s="4"/>
      <c r="R402" s="4"/>
      <c r="S402" s="4"/>
      <c r="T402" s="4"/>
      <c r="U402" s="4"/>
      <c r="V402" s="4"/>
      <c r="W402" s="4"/>
      <c r="X402" s="93">
        <v>29000</v>
      </c>
      <c r="Y402" s="70">
        <v>29000</v>
      </c>
      <c r="Z402" s="5" t="s">
        <v>2028</v>
      </c>
      <c r="AA402" s="2" t="s">
        <v>2029</v>
      </c>
      <c r="AB402" s="5" t="s">
        <v>2030</v>
      </c>
      <c r="AC402" s="78">
        <f>VLOOKUP(I402,Sheet1!A:K,8,FALSE)</f>
        <v>0</v>
      </c>
      <c r="AD402" s="84">
        <f>VLOOKUP(I402,Sheet1!A:K,9,FALSE)</f>
        <v>0</v>
      </c>
    </row>
    <row r="403" spans="1:32" s="1" customFormat="1" ht="12" hidden="1" customHeight="1" x14ac:dyDescent="0.25">
      <c r="A403" s="49">
        <v>200308</v>
      </c>
      <c r="B403" s="15" t="s">
        <v>82</v>
      </c>
      <c r="C403" s="49">
        <v>1314</v>
      </c>
      <c r="D403" s="15" t="s">
        <v>826</v>
      </c>
      <c r="E403" s="15" t="s">
        <v>260</v>
      </c>
      <c r="F403" s="52" t="s">
        <v>143</v>
      </c>
      <c r="G403" s="15" t="s">
        <v>135</v>
      </c>
      <c r="H403" s="15" t="s">
        <v>244</v>
      </c>
      <c r="I403" s="49">
        <v>53490</v>
      </c>
      <c r="J403" s="15" t="s">
        <v>2031</v>
      </c>
      <c r="K403" s="16"/>
      <c r="L403" s="17"/>
      <c r="M403" s="17"/>
      <c r="N403" s="17"/>
      <c r="O403" s="17"/>
      <c r="P403" s="17">
        <v>194523</v>
      </c>
      <c r="Q403" s="17"/>
      <c r="R403" s="17"/>
      <c r="S403" s="17"/>
      <c r="T403" s="17"/>
      <c r="U403" s="17"/>
      <c r="V403" s="17"/>
      <c r="W403" s="17"/>
      <c r="X403" s="92">
        <v>194523</v>
      </c>
      <c r="Y403" s="69">
        <v>194523</v>
      </c>
      <c r="Z403" s="18" t="s">
        <v>2032</v>
      </c>
      <c r="AA403" s="15" t="s">
        <v>2033</v>
      </c>
      <c r="AB403" s="6" t="s">
        <v>2034</v>
      </c>
      <c r="AC403" s="78">
        <f>VLOOKUP(I403,Sheet1!A:K,8,FALSE)</f>
        <v>0</v>
      </c>
      <c r="AD403" s="84">
        <f>VLOOKUP(I403,Sheet1!A:K,9,FALSE)</f>
        <v>0</v>
      </c>
    </row>
    <row r="404" spans="1:32" s="1" customFormat="1" ht="12" hidden="1" customHeight="1" x14ac:dyDescent="0.25">
      <c r="A404" s="49">
        <v>100000</v>
      </c>
      <c r="B404" s="15" t="s">
        <v>0</v>
      </c>
      <c r="C404" s="49">
        <v>1914</v>
      </c>
      <c r="D404" s="15" t="s">
        <v>304</v>
      </c>
      <c r="E404" s="15" t="s">
        <v>873</v>
      </c>
      <c r="F404" s="52" t="s">
        <v>143</v>
      </c>
      <c r="G404" s="15" t="s">
        <v>431</v>
      </c>
      <c r="H404" s="15" t="s">
        <v>143</v>
      </c>
      <c r="I404" s="49">
        <v>53491</v>
      </c>
      <c r="J404" s="15" t="s">
        <v>874</v>
      </c>
      <c r="K404" s="16"/>
      <c r="L404" s="17">
        <v>291707</v>
      </c>
      <c r="M404" s="17"/>
      <c r="N404" s="17"/>
      <c r="O404" s="17"/>
      <c r="P404" s="17"/>
      <c r="Q404" s="17"/>
      <c r="R404" s="17"/>
      <c r="S404" s="17"/>
      <c r="T404" s="17"/>
      <c r="U404" s="17"/>
      <c r="V404" s="17"/>
      <c r="W404" s="17"/>
      <c r="X404" s="92">
        <v>291707</v>
      </c>
      <c r="Y404" s="69"/>
      <c r="Z404" s="18" t="s">
        <v>875</v>
      </c>
      <c r="AA404" s="15" t="s">
        <v>876</v>
      </c>
      <c r="AB404" s="6" t="s">
        <v>877</v>
      </c>
      <c r="AC404" s="78">
        <f>VLOOKUP(I404,Sheet1!A:K,8,FALSE)</f>
        <v>0</v>
      </c>
      <c r="AD404" s="84">
        <f>VLOOKUP(I404,Sheet1!A:K,9,FALSE)</f>
        <v>0</v>
      </c>
    </row>
    <row r="405" spans="1:32" s="1" customFormat="1" ht="12" customHeight="1" x14ac:dyDescent="0.25">
      <c r="A405" s="49">
        <v>400171</v>
      </c>
      <c r="B405" s="15" t="s">
        <v>103</v>
      </c>
      <c r="C405" s="49">
        <v>9913</v>
      </c>
      <c r="D405" s="15" t="s">
        <v>1669</v>
      </c>
      <c r="E405" s="15" t="s">
        <v>143</v>
      </c>
      <c r="F405" s="52" t="s">
        <v>143</v>
      </c>
      <c r="G405" s="15" t="s">
        <v>372</v>
      </c>
      <c r="H405" s="15" t="s">
        <v>143</v>
      </c>
      <c r="I405" s="49">
        <v>53492</v>
      </c>
      <c r="J405" s="15" t="s">
        <v>2222</v>
      </c>
      <c r="K405" s="16"/>
      <c r="L405" s="17"/>
      <c r="M405" s="17"/>
      <c r="N405" s="17"/>
      <c r="O405" s="17"/>
      <c r="P405" s="17">
        <v>55890</v>
      </c>
      <c r="Q405" s="17"/>
      <c r="R405" s="17"/>
      <c r="S405" s="17"/>
      <c r="T405" s="17"/>
      <c r="U405" s="17"/>
      <c r="V405" s="17"/>
      <c r="W405" s="17"/>
      <c r="X405" s="92">
        <v>55890</v>
      </c>
      <c r="Y405" s="69"/>
      <c r="Z405" s="15" t="s">
        <v>2221</v>
      </c>
      <c r="AA405" s="15" t="s">
        <v>2211</v>
      </c>
      <c r="AB405" s="6" t="s">
        <v>2212</v>
      </c>
      <c r="AC405" s="78">
        <v>0.1</v>
      </c>
      <c r="AD405" s="84">
        <f>X405*AC405</f>
        <v>5589</v>
      </c>
      <c r="AE405" s="85" t="s">
        <v>3824</v>
      </c>
      <c r="AF405" s="85" t="s">
        <v>3816</v>
      </c>
    </row>
    <row r="406" spans="1:32" s="1" customFormat="1" ht="12" customHeight="1" x14ac:dyDescent="0.25">
      <c r="A406" s="49">
        <v>400170</v>
      </c>
      <c r="B406" s="15" t="s">
        <v>102</v>
      </c>
      <c r="C406" s="49">
        <v>9913</v>
      </c>
      <c r="D406" s="15" t="s">
        <v>1669</v>
      </c>
      <c r="E406" s="15" t="s">
        <v>143</v>
      </c>
      <c r="F406" s="52" t="s">
        <v>143</v>
      </c>
      <c r="G406" s="15" t="s">
        <v>372</v>
      </c>
      <c r="H406" s="15" t="s">
        <v>143</v>
      </c>
      <c r="I406" s="49">
        <v>53493</v>
      </c>
      <c r="J406" s="15" t="s">
        <v>2215</v>
      </c>
      <c r="K406" s="16"/>
      <c r="L406" s="17"/>
      <c r="M406" s="17"/>
      <c r="N406" s="17"/>
      <c r="O406" s="17"/>
      <c r="P406" s="17">
        <v>3700000</v>
      </c>
      <c r="Q406" s="17"/>
      <c r="R406" s="17"/>
      <c r="S406" s="17"/>
      <c r="T406" s="17"/>
      <c r="U406" s="17"/>
      <c r="V406" s="17">
        <v>1659933</v>
      </c>
      <c r="W406" s="17"/>
      <c r="X406" s="92">
        <v>5359933</v>
      </c>
      <c r="Y406" s="69"/>
      <c r="Z406" s="15" t="s">
        <v>2216</v>
      </c>
      <c r="AA406" s="15" t="s">
        <v>2217</v>
      </c>
      <c r="AB406" s="6" t="s">
        <v>2212</v>
      </c>
      <c r="AC406" s="78">
        <v>0.1</v>
      </c>
      <c r="AD406" s="84">
        <f>X406*AC406</f>
        <v>535993.30000000005</v>
      </c>
      <c r="AE406" s="85" t="s">
        <v>3824</v>
      </c>
      <c r="AF406" s="85" t="s">
        <v>3816</v>
      </c>
    </row>
    <row r="407" spans="1:32" s="1" customFormat="1" ht="12" hidden="1" customHeight="1" x14ac:dyDescent="0.25">
      <c r="A407" s="49">
        <v>200731</v>
      </c>
      <c r="B407" s="15" t="s">
        <v>99</v>
      </c>
      <c r="C407" s="49">
        <v>9913</v>
      </c>
      <c r="D407" s="15" t="s">
        <v>1669</v>
      </c>
      <c r="E407" s="15" t="s">
        <v>143</v>
      </c>
      <c r="F407" s="52" t="s">
        <v>143</v>
      </c>
      <c r="G407" s="15" t="s">
        <v>583</v>
      </c>
      <c r="H407" s="15" t="s">
        <v>143</v>
      </c>
      <c r="I407" s="49">
        <v>53495</v>
      </c>
      <c r="J407" s="15" t="s">
        <v>2206</v>
      </c>
      <c r="K407" s="16"/>
      <c r="L407" s="17"/>
      <c r="M407" s="17"/>
      <c r="N407" s="17"/>
      <c r="O407" s="17"/>
      <c r="P407" s="17">
        <v>4399403</v>
      </c>
      <c r="Q407" s="17"/>
      <c r="R407" s="17"/>
      <c r="S407" s="17"/>
      <c r="T407" s="17"/>
      <c r="U407" s="17"/>
      <c r="V407" s="17"/>
      <c r="W407" s="17"/>
      <c r="X407" s="92">
        <v>4399403</v>
      </c>
      <c r="Y407" s="69"/>
      <c r="Z407" s="15" t="s">
        <v>2203</v>
      </c>
      <c r="AA407" s="15" t="s">
        <v>2204</v>
      </c>
      <c r="AB407" s="6" t="s">
        <v>2205</v>
      </c>
      <c r="AC407" s="78">
        <f>VLOOKUP(I407,Sheet1!A:K,8,FALSE)</f>
        <v>0</v>
      </c>
      <c r="AD407" s="84">
        <f>VLOOKUP(I407,Sheet1!A:K,9,FALSE)</f>
        <v>0</v>
      </c>
    </row>
    <row r="408" spans="1:32" s="1" customFormat="1" ht="12" hidden="1" customHeight="1" x14ac:dyDescent="0.25">
      <c r="A408" s="50">
        <v>100000</v>
      </c>
      <c r="B408" s="10" t="s">
        <v>0</v>
      </c>
      <c r="C408" s="50">
        <v>1623</v>
      </c>
      <c r="D408" s="10" t="s">
        <v>878</v>
      </c>
      <c r="E408" s="10" t="s">
        <v>161</v>
      </c>
      <c r="F408" s="53" t="s">
        <v>143</v>
      </c>
      <c r="G408" s="10" t="s">
        <v>135</v>
      </c>
      <c r="H408" s="10" t="s">
        <v>143</v>
      </c>
      <c r="I408" s="50">
        <v>53496</v>
      </c>
      <c r="J408" s="2" t="s">
        <v>879</v>
      </c>
      <c r="K408" s="3">
        <v>1</v>
      </c>
      <c r="L408" s="4">
        <v>159536</v>
      </c>
      <c r="M408" s="4">
        <v>30094</v>
      </c>
      <c r="N408" s="4">
        <v>11907</v>
      </c>
      <c r="O408" s="4"/>
      <c r="P408" s="4"/>
      <c r="Q408" s="4"/>
      <c r="R408" s="4"/>
      <c r="S408" s="4"/>
      <c r="T408" s="4"/>
      <c r="U408" s="4"/>
      <c r="V408" s="4"/>
      <c r="W408" s="4"/>
      <c r="X408" s="93">
        <v>201537</v>
      </c>
      <c r="Y408" s="70"/>
      <c r="Z408" s="5" t="s">
        <v>880</v>
      </c>
      <c r="AA408" s="2" t="s">
        <v>881</v>
      </c>
      <c r="AB408" s="5" t="s">
        <v>882</v>
      </c>
      <c r="AC408" s="78">
        <f>VLOOKUP(I408,Sheet1!A:K,8,FALSE)</f>
        <v>0</v>
      </c>
      <c r="AD408" s="84">
        <f>VLOOKUP(I408,Sheet1!A:K,9,FALSE)</f>
        <v>0</v>
      </c>
    </row>
    <row r="409" spans="1:32" s="1" customFormat="1" ht="12" hidden="1" customHeight="1" x14ac:dyDescent="0.25">
      <c r="A409" s="49">
        <v>100000</v>
      </c>
      <c r="B409" s="15" t="s">
        <v>0</v>
      </c>
      <c r="C409" s="49">
        <v>1623</v>
      </c>
      <c r="D409" s="15" t="s">
        <v>878</v>
      </c>
      <c r="E409" s="15" t="s">
        <v>142</v>
      </c>
      <c r="F409" s="52" t="s">
        <v>143</v>
      </c>
      <c r="G409" s="15" t="s">
        <v>135</v>
      </c>
      <c r="H409" s="15" t="s">
        <v>244</v>
      </c>
      <c r="I409" s="49">
        <v>53497</v>
      </c>
      <c r="J409" s="6" t="s">
        <v>883</v>
      </c>
      <c r="K409" s="7">
        <v>2</v>
      </c>
      <c r="L409" s="8">
        <v>124806</v>
      </c>
      <c r="M409" s="8">
        <v>32912</v>
      </c>
      <c r="N409" s="8">
        <v>18570</v>
      </c>
      <c r="O409" s="8"/>
      <c r="P409" s="8"/>
      <c r="Q409" s="8">
        <v>4034</v>
      </c>
      <c r="R409" s="8"/>
      <c r="S409" s="8"/>
      <c r="T409" s="8"/>
      <c r="U409" s="8"/>
      <c r="V409" s="8"/>
      <c r="W409" s="8"/>
      <c r="X409" s="94">
        <v>180322</v>
      </c>
      <c r="Y409" s="71"/>
      <c r="Z409" s="9" t="s">
        <v>884</v>
      </c>
      <c r="AA409" s="6" t="s">
        <v>885</v>
      </c>
      <c r="AB409" s="9" t="s">
        <v>886</v>
      </c>
      <c r="AC409" s="78">
        <v>0</v>
      </c>
      <c r="AD409" s="84">
        <f>X409*AC409</f>
        <v>0</v>
      </c>
    </row>
    <row r="410" spans="1:32" s="1" customFormat="1" ht="12" hidden="1" customHeight="1" x14ac:dyDescent="0.25">
      <c r="A410" s="50">
        <v>200308</v>
      </c>
      <c r="B410" s="10" t="s">
        <v>82</v>
      </c>
      <c r="C410" s="50">
        <v>1314</v>
      </c>
      <c r="D410" s="10" t="s">
        <v>826</v>
      </c>
      <c r="E410" s="10" t="s">
        <v>238</v>
      </c>
      <c r="F410" s="53" t="s">
        <v>143</v>
      </c>
      <c r="G410" s="10" t="s">
        <v>135</v>
      </c>
      <c r="H410" s="10" t="s">
        <v>244</v>
      </c>
      <c r="I410" s="50">
        <v>53501</v>
      </c>
      <c r="J410" s="2" t="s">
        <v>2035</v>
      </c>
      <c r="K410" s="3"/>
      <c r="L410" s="4"/>
      <c r="M410" s="4"/>
      <c r="N410" s="4"/>
      <c r="O410" s="4"/>
      <c r="P410" s="4">
        <v>10000</v>
      </c>
      <c r="Q410" s="4"/>
      <c r="R410" s="4"/>
      <c r="S410" s="4"/>
      <c r="T410" s="4"/>
      <c r="U410" s="4"/>
      <c r="V410" s="4"/>
      <c r="W410" s="4"/>
      <c r="X410" s="93">
        <v>10000</v>
      </c>
      <c r="Y410" s="70">
        <v>10000</v>
      </c>
      <c r="Z410" s="5" t="s">
        <v>2036</v>
      </c>
      <c r="AA410" s="2" t="s">
        <v>2037</v>
      </c>
      <c r="AB410" s="5" t="s">
        <v>2038</v>
      </c>
      <c r="AC410" s="78">
        <f>VLOOKUP(I410,Sheet1!A:K,8,FALSE)</f>
        <v>0</v>
      </c>
      <c r="AD410" s="84">
        <f>VLOOKUP(I410,Sheet1!A:K,9,FALSE)</f>
        <v>0</v>
      </c>
    </row>
    <row r="411" spans="1:32" s="1" customFormat="1" ht="12" hidden="1" customHeight="1" x14ac:dyDescent="0.25">
      <c r="A411" s="49">
        <v>200308</v>
      </c>
      <c r="B411" s="15" t="s">
        <v>82</v>
      </c>
      <c r="C411" s="49">
        <v>1314</v>
      </c>
      <c r="D411" s="15" t="s">
        <v>826</v>
      </c>
      <c r="E411" s="15" t="s">
        <v>2039</v>
      </c>
      <c r="F411" s="52" t="s">
        <v>143</v>
      </c>
      <c r="G411" s="15" t="s">
        <v>135</v>
      </c>
      <c r="H411" s="15" t="s">
        <v>244</v>
      </c>
      <c r="I411" s="49">
        <v>53502</v>
      </c>
      <c r="J411" s="6" t="s">
        <v>2040</v>
      </c>
      <c r="K411" s="7"/>
      <c r="L411" s="8"/>
      <c r="M411" s="8"/>
      <c r="N411" s="8"/>
      <c r="O411" s="8"/>
      <c r="P411" s="8">
        <v>12500</v>
      </c>
      <c r="Q411" s="8"/>
      <c r="R411" s="8"/>
      <c r="S411" s="8"/>
      <c r="T411" s="8"/>
      <c r="U411" s="8"/>
      <c r="V411" s="8"/>
      <c r="W411" s="8"/>
      <c r="X411" s="94">
        <v>12500</v>
      </c>
      <c r="Y411" s="71">
        <v>12500</v>
      </c>
      <c r="Z411" s="9" t="s">
        <v>2041</v>
      </c>
      <c r="AA411" s="6" t="s">
        <v>2042</v>
      </c>
      <c r="AB411" s="9" t="s">
        <v>2043</v>
      </c>
      <c r="AC411" s="78">
        <f>VLOOKUP(I411,Sheet1!A:K,8,FALSE)</f>
        <v>0</v>
      </c>
      <c r="AD411" s="84">
        <f>VLOOKUP(I411,Sheet1!A:K,9,FALSE)</f>
        <v>0</v>
      </c>
    </row>
    <row r="412" spans="1:32" s="1" customFormat="1" ht="12" hidden="1" customHeight="1" x14ac:dyDescent="0.25">
      <c r="A412" s="50">
        <v>200308</v>
      </c>
      <c r="B412" s="10" t="s">
        <v>82</v>
      </c>
      <c r="C412" s="50">
        <v>1314</v>
      </c>
      <c r="D412" s="10" t="s">
        <v>826</v>
      </c>
      <c r="E412" s="10" t="s">
        <v>278</v>
      </c>
      <c r="F412" s="53" t="s">
        <v>143</v>
      </c>
      <c r="G412" s="10" t="s">
        <v>135</v>
      </c>
      <c r="H412" s="10" t="s">
        <v>244</v>
      </c>
      <c r="I412" s="50">
        <v>53503</v>
      </c>
      <c r="J412" s="2" t="s">
        <v>2044</v>
      </c>
      <c r="K412" s="3"/>
      <c r="L412" s="4"/>
      <c r="M412" s="4"/>
      <c r="N412" s="4"/>
      <c r="O412" s="4"/>
      <c r="P412" s="4">
        <v>500000</v>
      </c>
      <c r="Q412" s="4"/>
      <c r="R412" s="4"/>
      <c r="S412" s="4"/>
      <c r="T412" s="4"/>
      <c r="U412" s="4"/>
      <c r="V412" s="4"/>
      <c r="W412" s="4"/>
      <c r="X412" s="93">
        <v>500000</v>
      </c>
      <c r="Y412" s="70">
        <v>500000</v>
      </c>
      <c r="Z412" s="5" t="s">
        <v>2045</v>
      </c>
      <c r="AA412" s="2" t="s">
        <v>2046</v>
      </c>
      <c r="AB412" s="5" t="s">
        <v>2047</v>
      </c>
      <c r="AC412" s="78">
        <f>VLOOKUP(I412,Sheet1!A:K,8,FALSE)</f>
        <v>0</v>
      </c>
      <c r="AD412" s="84">
        <f>VLOOKUP(I412,Sheet1!A:K,9,FALSE)</f>
        <v>0</v>
      </c>
    </row>
    <row r="413" spans="1:32" s="1" customFormat="1" ht="12" hidden="1" customHeight="1" x14ac:dyDescent="0.25">
      <c r="A413" s="49">
        <v>200308</v>
      </c>
      <c r="B413" s="15" t="s">
        <v>82</v>
      </c>
      <c r="C413" s="49">
        <v>1314</v>
      </c>
      <c r="D413" s="15" t="s">
        <v>826</v>
      </c>
      <c r="E413" s="15" t="s">
        <v>305</v>
      </c>
      <c r="F413" s="52" t="s">
        <v>143</v>
      </c>
      <c r="G413" s="15" t="s">
        <v>135</v>
      </c>
      <c r="H413" s="15" t="s">
        <v>244</v>
      </c>
      <c r="I413" s="49">
        <v>53504</v>
      </c>
      <c r="J413" s="6" t="s">
        <v>2048</v>
      </c>
      <c r="K413" s="7"/>
      <c r="L413" s="8"/>
      <c r="M413" s="8"/>
      <c r="N413" s="8"/>
      <c r="O413" s="8"/>
      <c r="P413" s="8">
        <v>70000</v>
      </c>
      <c r="Q413" s="8"/>
      <c r="R413" s="8"/>
      <c r="S413" s="8"/>
      <c r="T413" s="8"/>
      <c r="U413" s="8"/>
      <c r="V413" s="8"/>
      <c r="W413" s="8"/>
      <c r="X413" s="94">
        <v>70000</v>
      </c>
      <c r="Y413" s="71">
        <v>70000</v>
      </c>
      <c r="Z413" s="9" t="s">
        <v>2049</v>
      </c>
      <c r="AA413" s="6" t="s">
        <v>2050</v>
      </c>
      <c r="AB413" s="9" t="s">
        <v>2051</v>
      </c>
      <c r="AC413" s="78">
        <f>VLOOKUP(I413,Sheet1!A:K,8,FALSE)</f>
        <v>0</v>
      </c>
      <c r="AD413" s="84">
        <f>VLOOKUP(I413,Sheet1!A:K,9,FALSE)</f>
        <v>0</v>
      </c>
    </row>
    <row r="414" spans="1:32" s="1" customFormat="1" ht="12" hidden="1" customHeight="1" x14ac:dyDescent="0.25">
      <c r="A414" s="50">
        <v>200308</v>
      </c>
      <c r="B414" s="10" t="s">
        <v>82</v>
      </c>
      <c r="C414" s="50">
        <v>1314</v>
      </c>
      <c r="D414" s="10" t="s">
        <v>826</v>
      </c>
      <c r="E414" s="10" t="s">
        <v>142</v>
      </c>
      <c r="F414" s="53" t="s">
        <v>143</v>
      </c>
      <c r="G414" s="10" t="s">
        <v>135</v>
      </c>
      <c r="H414" s="10" t="s">
        <v>244</v>
      </c>
      <c r="I414" s="50">
        <v>53505</v>
      </c>
      <c r="J414" s="10" t="s">
        <v>2052</v>
      </c>
      <c r="K414" s="11"/>
      <c r="L414" s="12"/>
      <c r="M414" s="12"/>
      <c r="N414" s="12"/>
      <c r="O414" s="12"/>
      <c r="P414" s="12">
        <v>1069055</v>
      </c>
      <c r="Q414" s="12"/>
      <c r="R414" s="12"/>
      <c r="S414" s="12"/>
      <c r="T414" s="12"/>
      <c r="U414" s="12"/>
      <c r="V414" s="12"/>
      <c r="W414" s="12"/>
      <c r="X414" s="95">
        <v>1069055</v>
      </c>
      <c r="Y414" s="73">
        <v>1069055</v>
      </c>
      <c r="Z414" s="14" t="s">
        <v>2053</v>
      </c>
      <c r="AA414" s="10" t="s">
        <v>2054</v>
      </c>
      <c r="AB414" s="5" t="s">
        <v>2055</v>
      </c>
      <c r="AC414" s="78">
        <f>VLOOKUP(I414,Sheet1!A:K,8,FALSE)</f>
        <v>0</v>
      </c>
      <c r="AD414" s="84">
        <f>VLOOKUP(I414,Sheet1!A:K,9,FALSE)</f>
        <v>0</v>
      </c>
    </row>
    <row r="415" spans="1:32" s="1" customFormat="1" ht="12" hidden="1" customHeight="1" x14ac:dyDescent="0.25">
      <c r="A415" s="49">
        <v>200308</v>
      </c>
      <c r="B415" s="15" t="s">
        <v>82</v>
      </c>
      <c r="C415" s="49">
        <v>1314</v>
      </c>
      <c r="D415" s="15" t="s">
        <v>826</v>
      </c>
      <c r="E415" s="15" t="s">
        <v>167</v>
      </c>
      <c r="F415" s="52" t="s">
        <v>143</v>
      </c>
      <c r="G415" s="15" t="s">
        <v>135</v>
      </c>
      <c r="H415" s="15" t="s">
        <v>244</v>
      </c>
      <c r="I415" s="49">
        <v>53506</v>
      </c>
      <c r="J415" s="6" t="s">
        <v>2056</v>
      </c>
      <c r="K415" s="7"/>
      <c r="L415" s="8"/>
      <c r="M415" s="8"/>
      <c r="N415" s="8"/>
      <c r="O415" s="8"/>
      <c r="P415" s="8">
        <v>266039</v>
      </c>
      <c r="Q415" s="8"/>
      <c r="R415" s="8"/>
      <c r="S415" s="8"/>
      <c r="T415" s="8"/>
      <c r="U415" s="8"/>
      <c r="V415" s="8"/>
      <c r="W415" s="8"/>
      <c r="X415" s="94">
        <v>266039</v>
      </c>
      <c r="Y415" s="71">
        <v>266039</v>
      </c>
      <c r="Z415" s="9" t="s">
        <v>2057</v>
      </c>
      <c r="AA415" s="6" t="s">
        <v>2058</v>
      </c>
      <c r="AB415" s="6" t="s">
        <v>2059</v>
      </c>
      <c r="AC415" s="78">
        <f>VLOOKUP(I415,Sheet1!A:K,8,FALSE)</f>
        <v>0</v>
      </c>
      <c r="AD415" s="84">
        <f>VLOOKUP(I415,Sheet1!A:K,9,FALSE)</f>
        <v>0</v>
      </c>
    </row>
    <row r="416" spans="1:32" s="1" customFormat="1" ht="12" hidden="1" customHeight="1" x14ac:dyDescent="0.25">
      <c r="A416" s="50">
        <v>200308</v>
      </c>
      <c r="B416" s="10" t="s">
        <v>82</v>
      </c>
      <c r="C416" s="50">
        <v>1314</v>
      </c>
      <c r="D416" s="10" t="s">
        <v>826</v>
      </c>
      <c r="E416" s="10" t="s">
        <v>353</v>
      </c>
      <c r="F416" s="53" t="s">
        <v>143</v>
      </c>
      <c r="G416" s="10" t="s">
        <v>135</v>
      </c>
      <c r="H416" s="10" t="s">
        <v>244</v>
      </c>
      <c r="I416" s="50">
        <v>53507</v>
      </c>
      <c r="J416" s="2" t="s">
        <v>2060</v>
      </c>
      <c r="K416" s="3"/>
      <c r="L416" s="4"/>
      <c r="M416" s="4"/>
      <c r="N416" s="4"/>
      <c r="O416" s="4"/>
      <c r="P416" s="4">
        <v>25136</v>
      </c>
      <c r="Q416" s="4"/>
      <c r="R416" s="4"/>
      <c r="S416" s="4"/>
      <c r="T416" s="4"/>
      <c r="U416" s="4"/>
      <c r="V416" s="4"/>
      <c r="W416" s="4"/>
      <c r="X416" s="93">
        <v>25136</v>
      </c>
      <c r="Y416" s="70">
        <v>25136</v>
      </c>
      <c r="Z416" s="5" t="s">
        <v>2061</v>
      </c>
      <c r="AA416" s="2" t="s">
        <v>2062</v>
      </c>
      <c r="AB416" s="5" t="s">
        <v>2063</v>
      </c>
      <c r="AC416" s="78">
        <f>VLOOKUP(I416,Sheet1!A:K,8,FALSE)</f>
        <v>0</v>
      </c>
      <c r="AD416" s="84">
        <f>VLOOKUP(I416,Sheet1!A:K,9,FALSE)</f>
        <v>0</v>
      </c>
    </row>
    <row r="417" spans="1:32" s="1" customFormat="1" ht="12" hidden="1" customHeight="1" x14ac:dyDescent="0.25">
      <c r="A417" s="49">
        <v>200308</v>
      </c>
      <c r="B417" s="15" t="s">
        <v>82</v>
      </c>
      <c r="C417" s="49">
        <v>1314</v>
      </c>
      <c r="D417" s="15" t="s">
        <v>826</v>
      </c>
      <c r="E417" s="15" t="s">
        <v>873</v>
      </c>
      <c r="F417" s="52" t="s">
        <v>143</v>
      </c>
      <c r="G417" s="15" t="s">
        <v>135</v>
      </c>
      <c r="H417" s="15" t="s">
        <v>244</v>
      </c>
      <c r="I417" s="49">
        <v>53508</v>
      </c>
      <c r="J417" s="6" t="s">
        <v>2064</v>
      </c>
      <c r="K417" s="7"/>
      <c r="L417" s="8"/>
      <c r="M417" s="8"/>
      <c r="N417" s="8"/>
      <c r="O417" s="8"/>
      <c r="P417" s="8">
        <v>125000</v>
      </c>
      <c r="Q417" s="8"/>
      <c r="R417" s="8"/>
      <c r="S417" s="8"/>
      <c r="T417" s="8"/>
      <c r="U417" s="8"/>
      <c r="V417" s="8"/>
      <c r="W417" s="8"/>
      <c r="X417" s="94">
        <v>125000</v>
      </c>
      <c r="Y417" s="71">
        <v>125000</v>
      </c>
      <c r="Z417" s="9" t="s">
        <v>2065</v>
      </c>
      <c r="AA417" s="6" t="s">
        <v>2066</v>
      </c>
      <c r="AB417" s="9" t="s">
        <v>2067</v>
      </c>
      <c r="AC417" s="78">
        <f>VLOOKUP(I417,Sheet1!A:K,8,FALSE)</f>
        <v>0</v>
      </c>
      <c r="AD417" s="84">
        <f>VLOOKUP(I417,Sheet1!A:K,9,FALSE)</f>
        <v>0</v>
      </c>
    </row>
    <row r="418" spans="1:32" s="1" customFormat="1" ht="12" hidden="1" customHeight="1" x14ac:dyDescent="0.25">
      <c r="A418" s="50">
        <v>200308</v>
      </c>
      <c r="B418" s="10" t="s">
        <v>82</v>
      </c>
      <c r="C418" s="50">
        <v>1314</v>
      </c>
      <c r="D418" s="10" t="s">
        <v>826</v>
      </c>
      <c r="E418" s="10" t="s">
        <v>299</v>
      </c>
      <c r="F418" s="53" t="s">
        <v>143</v>
      </c>
      <c r="G418" s="10" t="s">
        <v>135</v>
      </c>
      <c r="H418" s="10" t="s">
        <v>244</v>
      </c>
      <c r="I418" s="50">
        <v>53509</v>
      </c>
      <c r="J418" s="2" t="s">
        <v>2068</v>
      </c>
      <c r="K418" s="3"/>
      <c r="L418" s="4"/>
      <c r="M418" s="4"/>
      <c r="N418" s="4"/>
      <c r="O418" s="4"/>
      <c r="P418" s="4">
        <v>55000</v>
      </c>
      <c r="Q418" s="4"/>
      <c r="R418" s="4"/>
      <c r="S418" s="4"/>
      <c r="T418" s="4"/>
      <c r="U418" s="4"/>
      <c r="V418" s="4"/>
      <c r="W418" s="4"/>
      <c r="X418" s="93">
        <v>55000</v>
      </c>
      <c r="Y418" s="70">
        <v>55000</v>
      </c>
      <c r="Z418" s="5" t="s">
        <v>2069</v>
      </c>
      <c r="AA418" s="2" t="s">
        <v>2070</v>
      </c>
      <c r="AB418" s="5" t="s">
        <v>2071</v>
      </c>
      <c r="AC418" s="78">
        <f>VLOOKUP(I418,Sheet1!A:K,8,FALSE)</f>
        <v>0</v>
      </c>
      <c r="AD418" s="84">
        <f>VLOOKUP(I418,Sheet1!A:K,9,FALSE)</f>
        <v>0</v>
      </c>
    </row>
    <row r="419" spans="1:32" s="1" customFormat="1" ht="12" hidden="1" customHeight="1" x14ac:dyDescent="0.25">
      <c r="A419" s="49">
        <v>200308</v>
      </c>
      <c r="B419" s="15" t="s">
        <v>82</v>
      </c>
      <c r="C419" s="49">
        <v>1314</v>
      </c>
      <c r="D419" s="15" t="s">
        <v>826</v>
      </c>
      <c r="E419" s="15" t="s">
        <v>417</v>
      </c>
      <c r="F419" s="52" t="s">
        <v>143</v>
      </c>
      <c r="G419" s="15" t="s">
        <v>135</v>
      </c>
      <c r="H419" s="15" t="s">
        <v>244</v>
      </c>
      <c r="I419" s="49">
        <v>53510</v>
      </c>
      <c r="J419" s="6" t="s">
        <v>2072</v>
      </c>
      <c r="K419" s="7"/>
      <c r="L419" s="8"/>
      <c r="M419" s="8"/>
      <c r="N419" s="8"/>
      <c r="O419" s="8"/>
      <c r="P419" s="8">
        <v>8758</v>
      </c>
      <c r="Q419" s="8"/>
      <c r="R419" s="8"/>
      <c r="S419" s="8"/>
      <c r="T419" s="8"/>
      <c r="U419" s="8"/>
      <c r="V419" s="8"/>
      <c r="W419" s="8"/>
      <c r="X419" s="94">
        <v>8758</v>
      </c>
      <c r="Y419" s="71">
        <v>8758</v>
      </c>
      <c r="Z419" s="9" t="s">
        <v>2073</v>
      </c>
      <c r="AA419" s="6" t="s">
        <v>2074</v>
      </c>
      <c r="AB419" s="9" t="s">
        <v>2075</v>
      </c>
      <c r="AC419" s="78">
        <f>VLOOKUP(I419,Sheet1!A:K,8,FALSE)</f>
        <v>0</v>
      </c>
      <c r="AD419" s="84">
        <f>VLOOKUP(I419,Sheet1!A:K,9,FALSE)</f>
        <v>0</v>
      </c>
    </row>
    <row r="420" spans="1:32" s="1" customFormat="1" ht="12" hidden="1" customHeight="1" x14ac:dyDescent="0.25">
      <c r="A420" s="50">
        <v>200308</v>
      </c>
      <c r="B420" s="10" t="s">
        <v>82</v>
      </c>
      <c r="C420" s="50">
        <v>1314</v>
      </c>
      <c r="D420" s="10" t="s">
        <v>826</v>
      </c>
      <c r="E420" s="10" t="s">
        <v>161</v>
      </c>
      <c r="F420" s="53" t="s">
        <v>143</v>
      </c>
      <c r="G420" s="10" t="s">
        <v>135</v>
      </c>
      <c r="H420" s="10" t="s">
        <v>150</v>
      </c>
      <c r="I420" s="50">
        <v>53511</v>
      </c>
      <c r="J420" s="2" t="s">
        <v>2076</v>
      </c>
      <c r="K420" s="3"/>
      <c r="L420" s="4"/>
      <c r="M420" s="4"/>
      <c r="N420" s="4"/>
      <c r="O420" s="4"/>
      <c r="P420" s="4">
        <v>4749304</v>
      </c>
      <c r="Q420" s="4"/>
      <c r="R420" s="4"/>
      <c r="S420" s="4"/>
      <c r="T420" s="4"/>
      <c r="U420" s="4"/>
      <c r="V420" s="4"/>
      <c r="W420" s="4"/>
      <c r="X420" s="93">
        <v>4749304</v>
      </c>
      <c r="Y420" s="70">
        <v>4749304</v>
      </c>
      <c r="Z420" s="5" t="s">
        <v>2077</v>
      </c>
      <c r="AA420" s="2" t="s">
        <v>2078</v>
      </c>
      <c r="AB420" s="5" t="s">
        <v>2079</v>
      </c>
      <c r="AC420" s="78">
        <f>VLOOKUP(I420,Sheet1!A:K,8,FALSE)</f>
        <v>0</v>
      </c>
      <c r="AD420" s="84">
        <f>VLOOKUP(I420,Sheet1!A:K,9,FALSE)</f>
        <v>0</v>
      </c>
    </row>
    <row r="421" spans="1:32" s="1" customFormat="1" ht="12" hidden="1" customHeight="1" x14ac:dyDescent="0.25">
      <c r="A421" s="49">
        <v>200308</v>
      </c>
      <c r="B421" s="15" t="s">
        <v>82</v>
      </c>
      <c r="C421" s="49">
        <v>1314</v>
      </c>
      <c r="D421" s="15" t="s">
        <v>826</v>
      </c>
      <c r="E421" s="15" t="s">
        <v>133</v>
      </c>
      <c r="F421" s="52" t="s">
        <v>143</v>
      </c>
      <c r="G421" s="15" t="s">
        <v>135</v>
      </c>
      <c r="H421" s="15" t="s">
        <v>244</v>
      </c>
      <c r="I421" s="49">
        <v>53512</v>
      </c>
      <c r="J421" s="6" t="s">
        <v>2080</v>
      </c>
      <c r="K421" s="7"/>
      <c r="L421" s="8"/>
      <c r="M421" s="8"/>
      <c r="N421" s="8"/>
      <c r="O421" s="8"/>
      <c r="P421" s="8">
        <v>168602</v>
      </c>
      <c r="Q421" s="8"/>
      <c r="R421" s="8"/>
      <c r="S421" s="8"/>
      <c r="T421" s="8"/>
      <c r="U421" s="8"/>
      <c r="V421" s="8"/>
      <c r="W421" s="8"/>
      <c r="X421" s="94">
        <v>168602</v>
      </c>
      <c r="Y421" s="71"/>
      <c r="Z421" s="9" t="s">
        <v>2081</v>
      </c>
      <c r="AA421" s="6" t="s">
        <v>2082</v>
      </c>
      <c r="AB421" s="9" t="s">
        <v>2083</v>
      </c>
      <c r="AC421" s="78">
        <f>VLOOKUP(I421,Sheet1!A:K,8,FALSE)</f>
        <v>0</v>
      </c>
      <c r="AD421" s="84">
        <f>VLOOKUP(I421,Sheet1!A:K,9,FALSE)</f>
        <v>0</v>
      </c>
    </row>
    <row r="422" spans="1:32" s="1" customFormat="1" ht="12" hidden="1" customHeight="1" x14ac:dyDescent="0.25">
      <c r="A422" s="50">
        <v>200308</v>
      </c>
      <c r="B422" s="10" t="s">
        <v>82</v>
      </c>
      <c r="C422" s="50">
        <v>1314</v>
      </c>
      <c r="D422" s="10" t="s">
        <v>826</v>
      </c>
      <c r="E422" s="10" t="s">
        <v>155</v>
      </c>
      <c r="F422" s="53" t="s">
        <v>143</v>
      </c>
      <c r="G422" s="10" t="s">
        <v>372</v>
      </c>
      <c r="H422" s="10" t="s">
        <v>244</v>
      </c>
      <c r="I422" s="50">
        <v>53513</v>
      </c>
      <c r="J422" s="2" t="s">
        <v>2084</v>
      </c>
      <c r="K422" s="3"/>
      <c r="L422" s="4">
        <v>124435</v>
      </c>
      <c r="M422" s="20">
        <v>-111760</v>
      </c>
      <c r="N422" s="20">
        <v>-18340</v>
      </c>
      <c r="O422" s="4"/>
      <c r="P422" s="4"/>
      <c r="Q422" s="4"/>
      <c r="R422" s="4"/>
      <c r="S422" s="4"/>
      <c r="T422" s="4"/>
      <c r="U422" s="4"/>
      <c r="V422" s="4"/>
      <c r="W422" s="4"/>
      <c r="X422" s="93">
        <v>-5665</v>
      </c>
      <c r="Y422" s="70"/>
      <c r="Z422" s="5" t="s">
        <v>2085</v>
      </c>
      <c r="AA422" s="2" t="s">
        <v>2086</v>
      </c>
      <c r="AB422" s="5" t="s">
        <v>2087</v>
      </c>
      <c r="AC422" s="78">
        <f>VLOOKUP(I422,Sheet1!A:K,8,FALSE)</f>
        <v>0</v>
      </c>
      <c r="AD422" s="84">
        <f>VLOOKUP(I422,Sheet1!A:K,9,FALSE)</f>
        <v>0</v>
      </c>
    </row>
    <row r="423" spans="1:32" s="1" customFormat="1" ht="12" hidden="1" customHeight="1" x14ac:dyDescent="0.25">
      <c r="A423" s="50">
        <v>100000</v>
      </c>
      <c r="B423" s="10" t="s">
        <v>0</v>
      </c>
      <c r="C423" s="50">
        <v>1516</v>
      </c>
      <c r="D423" s="10" t="s">
        <v>602</v>
      </c>
      <c r="E423" s="10" t="s">
        <v>167</v>
      </c>
      <c r="F423" s="53" t="s">
        <v>143</v>
      </c>
      <c r="G423" s="10" t="s">
        <v>135</v>
      </c>
      <c r="H423" s="10" t="s">
        <v>143</v>
      </c>
      <c r="I423" s="50">
        <v>53522</v>
      </c>
      <c r="J423" s="10" t="s">
        <v>887</v>
      </c>
      <c r="K423" s="11">
        <v>3</v>
      </c>
      <c r="L423" s="12">
        <v>239856</v>
      </c>
      <c r="M423" s="12">
        <v>55767</v>
      </c>
      <c r="N423" s="12">
        <v>29277</v>
      </c>
      <c r="O423" s="12"/>
      <c r="P423" s="12"/>
      <c r="Q423" s="12"/>
      <c r="R423" s="12"/>
      <c r="S423" s="12"/>
      <c r="T423" s="12"/>
      <c r="U423" s="12"/>
      <c r="V423" s="12"/>
      <c r="W423" s="12"/>
      <c r="X423" s="95">
        <v>324900</v>
      </c>
      <c r="Y423" s="73">
        <v>323883</v>
      </c>
      <c r="Z423" s="14" t="s">
        <v>888</v>
      </c>
      <c r="AA423" s="10" t="s">
        <v>889</v>
      </c>
      <c r="AB423" s="2" t="s">
        <v>890</v>
      </c>
      <c r="AC423" s="78">
        <f>VLOOKUP(I423,Sheet1!A:K,8,FALSE)</f>
        <v>0</v>
      </c>
      <c r="AD423" s="84">
        <f>VLOOKUP(I423,Sheet1!A:K,9,FALSE)</f>
        <v>0</v>
      </c>
    </row>
    <row r="424" spans="1:32" s="1" customFormat="1" ht="12" hidden="1" customHeight="1" x14ac:dyDescent="0.25">
      <c r="A424" s="49">
        <v>100000</v>
      </c>
      <c r="B424" s="15" t="s">
        <v>0</v>
      </c>
      <c r="C424" s="49">
        <v>1516</v>
      </c>
      <c r="D424" s="15" t="s">
        <v>602</v>
      </c>
      <c r="E424" s="15" t="s">
        <v>155</v>
      </c>
      <c r="F424" s="52" t="s">
        <v>143</v>
      </c>
      <c r="G424" s="15" t="s">
        <v>135</v>
      </c>
      <c r="H424" s="15" t="s">
        <v>143</v>
      </c>
      <c r="I424" s="49">
        <v>53523</v>
      </c>
      <c r="J424" s="15" t="s">
        <v>891</v>
      </c>
      <c r="K424" s="16">
        <v>1</v>
      </c>
      <c r="L424" s="17">
        <v>121918</v>
      </c>
      <c r="M424" s="17">
        <v>24748</v>
      </c>
      <c r="N424" s="17">
        <v>10892</v>
      </c>
      <c r="O424" s="17"/>
      <c r="P424" s="17"/>
      <c r="Q424" s="17"/>
      <c r="R424" s="17"/>
      <c r="S424" s="17"/>
      <c r="T424" s="17"/>
      <c r="U424" s="17"/>
      <c r="V424" s="17"/>
      <c r="W424" s="17"/>
      <c r="X424" s="92">
        <v>157558</v>
      </c>
      <c r="Y424" s="69"/>
      <c r="Z424" s="18" t="s">
        <v>892</v>
      </c>
      <c r="AA424" s="15" t="s">
        <v>893</v>
      </c>
      <c r="AB424" s="6" t="s">
        <v>894</v>
      </c>
      <c r="AC424" s="78">
        <f>VLOOKUP(I424,Sheet1!A:K,8,FALSE)</f>
        <v>0</v>
      </c>
      <c r="AD424" s="84">
        <f>VLOOKUP(I424,Sheet1!A:K,9,FALSE)</f>
        <v>0</v>
      </c>
    </row>
    <row r="425" spans="1:32" s="1" customFormat="1" ht="12" hidden="1" customHeight="1" x14ac:dyDescent="0.25">
      <c r="A425" s="50">
        <v>100000</v>
      </c>
      <c r="B425" s="10" t="s">
        <v>0</v>
      </c>
      <c r="C425" s="50">
        <v>9912</v>
      </c>
      <c r="D425" s="10" t="s">
        <v>582</v>
      </c>
      <c r="E425" s="10" t="s">
        <v>155</v>
      </c>
      <c r="F425" s="53" t="s">
        <v>143</v>
      </c>
      <c r="G425" s="10" t="s">
        <v>583</v>
      </c>
      <c r="H425" s="10" t="s">
        <v>143</v>
      </c>
      <c r="I425" s="50">
        <v>53524</v>
      </c>
      <c r="J425" s="10" t="s">
        <v>895</v>
      </c>
      <c r="K425" s="11"/>
      <c r="L425" s="12"/>
      <c r="M425" s="12"/>
      <c r="N425" s="12"/>
      <c r="O425" s="12"/>
      <c r="P425" s="13">
        <v>-50000</v>
      </c>
      <c r="Q425" s="12"/>
      <c r="R425" s="12"/>
      <c r="S425" s="12"/>
      <c r="T425" s="12"/>
      <c r="U425" s="12"/>
      <c r="V425" s="12"/>
      <c r="W425" s="12"/>
      <c r="X425" s="95">
        <v>-50000</v>
      </c>
      <c r="Y425" s="73"/>
      <c r="Z425" s="10" t="s">
        <v>896</v>
      </c>
      <c r="AA425" s="10" t="s">
        <v>897</v>
      </c>
      <c r="AB425" s="2" t="s">
        <v>898</v>
      </c>
      <c r="AC425" s="78">
        <f>VLOOKUP(I425,Sheet1!A:K,8,FALSE)</f>
        <v>0</v>
      </c>
      <c r="AD425" s="84">
        <f>VLOOKUP(I425,Sheet1!A:K,9,FALSE)</f>
        <v>0</v>
      </c>
    </row>
    <row r="426" spans="1:32" s="1" customFormat="1" ht="12" customHeight="1" x14ac:dyDescent="0.25">
      <c r="A426" s="49">
        <v>100000</v>
      </c>
      <c r="B426" s="15" t="s">
        <v>0</v>
      </c>
      <c r="C426" s="49">
        <v>1621</v>
      </c>
      <c r="D426" s="15" t="s">
        <v>899</v>
      </c>
      <c r="E426" s="15" t="s">
        <v>161</v>
      </c>
      <c r="F426" s="52" t="s">
        <v>134</v>
      </c>
      <c r="G426" s="15" t="s">
        <v>573</v>
      </c>
      <c r="H426" s="15" t="s">
        <v>136</v>
      </c>
      <c r="I426" s="49">
        <v>53525</v>
      </c>
      <c r="J426" s="6" t="s">
        <v>900</v>
      </c>
      <c r="K426" s="7">
        <v>5</v>
      </c>
      <c r="L426" s="8">
        <v>356093</v>
      </c>
      <c r="M426" s="8">
        <v>87502</v>
      </c>
      <c r="N426" s="8">
        <v>47614</v>
      </c>
      <c r="O426" s="8"/>
      <c r="P426" s="8"/>
      <c r="Q426" s="8"/>
      <c r="R426" s="8"/>
      <c r="S426" s="8"/>
      <c r="T426" s="8"/>
      <c r="U426" s="8"/>
      <c r="V426" s="8"/>
      <c r="W426" s="8"/>
      <c r="X426" s="94">
        <v>491209</v>
      </c>
      <c r="Y426" s="71"/>
      <c r="Z426" s="9" t="s">
        <v>901</v>
      </c>
      <c r="AA426" s="9" t="s">
        <v>902</v>
      </c>
      <c r="AB426" s="52" t="s">
        <v>903</v>
      </c>
      <c r="AC426" s="78">
        <f>VLOOKUP(I426,Sheet1!A:K,8,FALSE)</f>
        <v>1</v>
      </c>
      <c r="AD426" s="84">
        <f>VLOOKUP(I426,Sheet1!A:K,9,FALSE)</f>
        <v>497741</v>
      </c>
      <c r="AE426" s="85" t="str">
        <f>VLOOKUP(I426,Sheet1!A:K,10,FALSE)</f>
        <v>Overarching Implementation</v>
      </c>
      <c r="AF426" s="85" t="str">
        <f>VLOOKUP(I426,Sheet1!A:K,11,FALSE)</f>
        <v>Direct</v>
      </c>
    </row>
    <row r="427" spans="1:32" s="1" customFormat="1" ht="12" customHeight="1" x14ac:dyDescent="0.25">
      <c r="A427" s="50">
        <v>200224</v>
      </c>
      <c r="B427" s="10" t="s">
        <v>77</v>
      </c>
      <c r="C427" s="50">
        <v>1621</v>
      </c>
      <c r="D427" s="10" t="s">
        <v>899</v>
      </c>
      <c r="E427" s="10" t="s">
        <v>142</v>
      </c>
      <c r="F427" s="53" t="s">
        <v>134</v>
      </c>
      <c r="G427" s="10" t="s">
        <v>135</v>
      </c>
      <c r="H427" s="10" t="s">
        <v>150</v>
      </c>
      <c r="I427" s="50">
        <v>53526</v>
      </c>
      <c r="J427" s="2" t="s">
        <v>1892</v>
      </c>
      <c r="K427" s="3"/>
      <c r="L427" s="4"/>
      <c r="M427" s="4"/>
      <c r="N427" s="4"/>
      <c r="O427" s="4"/>
      <c r="P427" s="4">
        <v>75000</v>
      </c>
      <c r="Q427" s="4"/>
      <c r="R427" s="4"/>
      <c r="S427" s="4"/>
      <c r="T427" s="4"/>
      <c r="U427" s="4"/>
      <c r="V427" s="4"/>
      <c r="W427" s="4"/>
      <c r="X427" s="93">
        <v>75000</v>
      </c>
      <c r="Y427" s="70"/>
      <c r="Z427" s="5" t="s">
        <v>1893</v>
      </c>
      <c r="AA427" s="2" t="s">
        <v>1894</v>
      </c>
      <c r="AB427" s="53" t="s">
        <v>1895</v>
      </c>
      <c r="AC427" s="78">
        <f>VLOOKUP(I427,Sheet1!A:K,8,FALSE)</f>
        <v>1</v>
      </c>
      <c r="AD427" s="84">
        <f>VLOOKUP(I427,Sheet1!A:K,9,FALSE)</f>
        <v>75000</v>
      </c>
      <c r="AE427" s="85" t="str">
        <f>VLOOKUP(I427,Sheet1!A:K,10,FALSE)</f>
        <v>Strategy 1 - Energy &amp; Water Efficient  Buildings</v>
      </c>
      <c r="AF427" s="85" t="str">
        <f>VLOOKUP(I427,Sheet1!A:K,11,FALSE)</f>
        <v>Direct</v>
      </c>
    </row>
    <row r="428" spans="1:32" s="1" customFormat="1" ht="12" customHeight="1" x14ac:dyDescent="0.25">
      <c r="A428" s="49">
        <v>200224</v>
      </c>
      <c r="B428" s="15" t="s">
        <v>77</v>
      </c>
      <c r="C428" s="49">
        <v>1621</v>
      </c>
      <c r="D428" s="15" t="s">
        <v>899</v>
      </c>
      <c r="E428" s="15" t="s">
        <v>167</v>
      </c>
      <c r="F428" s="52" t="s">
        <v>134</v>
      </c>
      <c r="G428" s="15" t="s">
        <v>573</v>
      </c>
      <c r="H428" s="15" t="s">
        <v>150</v>
      </c>
      <c r="I428" s="49">
        <v>53527</v>
      </c>
      <c r="J428" s="6" t="s">
        <v>1896</v>
      </c>
      <c r="K428" s="7"/>
      <c r="L428" s="8"/>
      <c r="M428" s="8"/>
      <c r="N428" s="8"/>
      <c r="O428" s="8"/>
      <c r="P428" s="8">
        <v>350000</v>
      </c>
      <c r="Q428" s="8"/>
      <c r="R428" s="8"/>
      <c r="S428" s="8"/>
      <c r="T428" s="8"/>
      <c r="U428" s="8"/>
      <c r="V428" s="8"/>
      <c r="W428" s="8"/>
      <c r="X428" s="94">
        <v>350000</v>
      </c>
      <c r="Y428" s="71"/>
      <c r="Z428" s="9" t="s">
        <v>1897</v>
      </c>
      <c r="AA428" s="6" t="s">
        <v>1898</v>
      </c>
      <c r="AB428" s="52" t="s">
        <v>1899</v>
      </c>
      <c r="AC428" s="78">
        <f>VLOOKUP(I428,Sheet1!A:K,8,FALSE)</f>
        <v>1</v>
      </c>
      <c r="AD428" s="84">
        <f>VLOOKUP(I428,Sheet1!A:K,9,FALSE)</f>
        <v>350000</v>
      </c>
      <c r="AE428" s="85" t="str">
        <f>VLOOKUP(I428,Sheet1!A:K,10,FALSE)</f>
        <v>Strategy 2 - Clean &amp; Renewable Energy</v>
      </c>
      <c r="AF428" s="85" t="str">
        <f>VLOOKUP(I428,Sheet1!A:K,11,FALSE)</f>
        <v>Direct</v>
      </c>
    </row>
    <row r="429" spans="1:32" s="1" customFormat="1" ht="12" customHeight="1" x14ac:dyDescent="0.25">
      <c r="A429" s="50">
        <v>200224</v>
      </c>
      <c r="B429" s="10" t="s">
        <v>77</v>
      </c>
      <c r="C429" s="50">
        <v>1621</v>
      </c>
      <c r="D429" s="10" t="s">
        <v>899</v>
      </c>
      <c r="E429" s="10" t="s">
        <v>133</v>
      </c>
      <c r="F429" s="53" t="s">
        <v>134</v>
      </c>
      <c r="G429" s="10" t="s">
        <v>135</v>
      </c>
      <c r="H429" s="10" t="s">
        <v>150</v>
      </c>
      <c r="I429" s="50">
        <v>53528</v>
      </c>
      <c r="J429" s="10" t="s">
        <v>1900</v>
      </c>
      <c r="K429" s="11"/>
      <c r="L429" s="12"/>
      <c r="M429" s="12"/>
      <c r="N429" s="12"/>
      <c r="O429" s="12"/>
      <c r="P429" s="12">
        <v>100000</v>
      </c>
      <c r="Q429" s="12"/>
      <c r="R429" s="12"/>
      <c r="S429" s="12"/>
      <c r="T429" s="12"/>
      <c r="U429" s="12"/>
      <c r="V429" s="12"/>
      <c r="W429" s="12"/>
      <c r="X429" s="95">
        <v>100000</v>
      </c>
      <c r="Y429" s="73"/>
      <c r="Z429" s="10" t="s">
        <v>1901</v>
      </c>
      <c r="AA429" s="10" t="s">
        <v>1902</v>
      </c>
      <c r="AB429" s="53" t="s">
        <v>1903</v>
      </c>
      <c r="AC429" s="78">
        <f>VLOOKUP(I429,Sheet1!A:K,8,FALSE)</f>
        <v>1</v>
      </c>
      <c r="AD429" s="84">
        <f>VLOOKUP(I429,Sheet1!A:K,9,FALSE)</f>
        <v>100000</v>
      </c>
      <c r="AE429" s="85" t="str">
        <f>VLOOKUP(I429,Sheet1!A:K,10,FALSE)</f>
        <v>Strategy 1 - Energy &amp; Water Efficient  Buildings</v>
      </c>
      <c r="AF429" s="85" t="str">
        <f>VLOOKUP(I429,Sheet1!A:K,11,FALSE)</f>
        <v>Direct</v>
      </c>
    </row>
    <row r="430" spans="1:32" s="1" customFormat="1" ht="12" customHeight="1" x14ac:dyDescent="0.25">
      <c r="A430" s="49">
        <v>200224</v>
      </c>
      <c r="B430" s="15" t="s">
        <v>77</v>
      </c>
      <c r="C430" s="49">
        <v>1621</v>
      </c>
      <c r="D430" s="15" t="s">
        <v>899</v>
      </c>
      <c r="E430" s="15" t="s">
        <v>256</v>
      </c>
      <c r="F430" s="52" t="s">
        <v>143</v>
      </c>
      <c r="G430" s="15" t="s">
        <v>135</v>
      </c>
      <c r="H430" s="15" t="s">
        <v>143</v>
      </c>
      <c r="I430" s="49">
        <v>53529</v>
      </c>
      <c r="J430" s="15" t="s">
        <v>1904</v>
      </c>
      <c r="K430" s="16"/>
      <c r="L430" s="17"/>
      <c r="M430" s="17"/>
      <c r="N430" s="17"/>
      <c r="O430" s="17"/>
      <c r="P430" s="17"/>
      <c r="Q430" s="17">
        <v>1500</v>
      </c>
      <c r="R430" s="17"/>
      <c r="S430" s="17"/>
      <c r="T430" s="17"/>
      <c r="U430" s="17"/>
      <c r="V430" s="17"/>
      <c r="W430" s="17"/>
      <c r="X430" s="92">
        <v>1500</v>
      </c>
      <c r="Y430" s="69"/>
      <c r="Z430" s="15" t="s">
        <v>1905</v>
      </c>
      <c r="AA430" s="15" t="s">
        <v>1906</v>
      </c>
      <c r="AB430" s="52" t="s">
        <v>1907</v>
      </c>
      <c r="AC430" s="78">
        <f>VLOOKUP(I430,Sheet1!A:K,8,FALSE)</f>
        <v>1</v>
      </c>
      <c r="AD430" s="84">
        <f>VLOOKUP(I430,Sheet1!A:K,9,FALSE)</f>
        <v>1500</v>
      </c>
      <c r="AE430" s="85" t="str">
        <f>VLOOKUP(I430,Sheet1!A:K,10,FALSE)</f>
        <v>Strategy 1 - Energy &amp; Water Efficient  Buildings</v>
      </c>
      <c r="AF430" s="85" t="str">
        <f>VLOOKUP(I430,Sheet1!A:K,11,FALSE)</f>
        <v>Direct</v>
      </c>
    </row>
    <row r="431" spans="1:32" s="1" customFormat="1" ht="12" customHeight="1" x14ac:dyDescent="0.25">
      <c r="A431" s="50">
        <v>100000</v>
      </c>
      <c r="B431" s="10" t="s">
        <v>0</v>
      </c>
      <c r="C431" s="50">
        <v>1621</v>
      </c>
      <c r="D431" s="10" t="s">
        <v>899</v>
      </c>
      <c r="E431" s="10" t="s">
        <v>155</v>
      </c>
      <c r="F431" s="53" t="s">
        <v>134</v>
      </c>
      <c r="G431" s="10" t="s">
        <v>573</v>
      </c>
      <c r="H431" s="10" t="s">
        <v>136</v>
      </c>
      <c r="I431" s="50">
        <v>53530</v>
      </c>
      <c r="J431" s="2" t="s">
        <v>904</v>
      </c>
      <c r="K431" s="3"/>
      <c r="L431" s="4"/>
      <c r="M431" s="4"/>
      <c r="N431" s="4"/>
      <c r="O431" s="4"/>
      <c r="P431" s="4">
        <v>150000</v>
      </c>
      <c r="Q431" s="4"/>
      <c r="R431" s="4"/>
      <c r="S431" s="4"/>
      <c r="T431" s="4"/>
      <c r="U431" s="4"/>
      <c r="V431" s="4"/>
      <c r="W431" s="4"/>
      <c r="X431" s="93">
        <v>150000</v>
      </c>
      <c r="Y431" s="70"/>
      <c r="Z431" s="5" t="s">
        <v>905</v>
      </c>
      <c r="AA431" s="2" t="s">
        <v>906</v>
      </c>
      <c r="AB431" s="53" t="s">
        <v>907</v>
      </c>
      <c r="AC431" s="78">
        <f>VLOOKUP(I431,Sheet1!A:K,8,FALSE)</f>
        <v>1</v>
      </c>
      <c r="AD431" s="84">
        <f>VLOOKUP(I431,Sheet1!A:K,9,FALSE)</f>
        <v>150000</v>
      </c>
      <c r="AE431" s="85" t="str">
        <f>VLOOKUP(I431,Sheet1!A:K,10,FALSE)</f>
        <v>Strategy 1 - Energy &amp; Water Efficient  Buildings</v>
      </c>
      <c r="AF431" s="85" t="str">
        <f>VLOOKUP(I431,Sheet1!A:K,11,FALSE)</f>
        <v>Direct</v>
      </c>
    </row>
    <row r="432" spans="1:32" s="1" customFormat="1" ht="12" hidden="1" customHeight="1" x14ac:dyDescent="0.25">
      <c r="A432" s="49">
        <v>100000</v>
      </c>
      <c r="B432" s="15" t="s">
        <v>0</v>
      </c>
      <c r="C432" s="49">
        <v>1623</v>
      </c>
      <c r="D432" s="15" t="s">
        <v>878</v>
      </c>
      <c r="E432" s="15" t="s">
        <v>133</v>
      </c>
      <c r="F432" s="52" t="s">
        <v>348</v>
      </c>
      <c r="G432" s="15" t="s">
        <v>135</v>
      </c>
      <c r="H432" s="15" t="s">
        <v>244</v>
      </c>
      <c r="I432" s="49">
        <v>53532</v>
      </c>
      <c r="J432" s="6" t="s">
        <v>908</v>
      </c>
      <c r="K432" s="7"/>
      <c r="L432" s="8"/>
      <c r="M432" s="8"/>
      <c r="N432" s="8"/>
      <c r="O432" s="8"/>
      <c r="P432" s="8"/>
      <c r="Q432" s="8">
        <v>60000</v>
      </c>
      <c r="R432" s="8"/>
      <c r="S432" s="8"/>
      <c r="T432" s="8"/>
      <c r="U432" s="8"/>
      <c r="V432" s="8"/>
      <c r="W432" s="8"/>
      <c r="X432" s="94">
        <v>60000</v>
      </c>
      <c r="Y432" s="71"/>
      <c r="Z432" s="9" t="s">
        <v>909</v>
      </c>
      <c r="AA432" s="6" t="s">
        <v>910</v>
      </c>
      <c r="AB432" s="9" t="s">
        <v>911</v>
      </c>
      <c r="AC432" s="78">
        <f>VLOOKUP(I432,Sheet1!A:K,8,FALSE)</f>
        <v>0</v>
      </c>
      <c r="AD432" s="84">
        <f>VLOOKUP(I432,Sheet1!A:K,9,FALSE)</f>
        <v>0</v>
      </c>
    </row>
    <row r="433" spans="1:32" s="1" customFormat="1" ht="12" hidden="1" customHeight="1" x14ac:dyDescent="0.25">
      <c r="A433" s="50">
        <v>100000</v>
      </c>
      <c r="B433" s="10" t="s">
        <v>0</v>
      </c>
      <c r="C433" s="50">
        <v>1713</v>
      </c>
      <c r="D433" s="10" t="s">
        <v>554</v>
      </c>
      <c r="E433" s="10" t="s">
        <v>278</v>
      </c>
      <c r="F433" s="53" t="s">
        <v>149</v>
      </c>
      <c r="G433" s="10" t="s">
        <v>135</v>
      </c>
      <c r="H433" s="10" t="s">
        <v>143</v>
      </c>
      <c r="I433" s="50">
        <v>53534</v>
      </c>
      <c r="J433" s="2" t="s">
        <v>912</v>
      </c>
      <c r="K433" s="3"/>
      <c r="L433" s="4">
        <v>12931</v>
      </c>
      <c r="M433" s="4">
        <v>1601</v>
      </c>
      <c r="N433" s="4">
        <v>349</v>
      </c>
      <c r="O433" s="4"/>
      <c r="P433" s="4"/>
      <c r="Q433" s="4"/>
      <c r="R433" s="4"/>
      <c r="S433" s="4"/>
      <c r="T433" s="4"/>
      <c r="U433" s="4"/>
      <c r="V433" s="4"/>
      <c r="W433" s="4"/>
      <c r="X433" s="93">
        <v>14881</v>
      </c>
      <c r="Y433" s="70"/>
      <c r="Z433" s="5" t="s">
        <v>913</v>
      </c>
      <c r="AA433" s="2" t="s">
        <v>914</v>
      </c>
      <c r="AB433" s="2" t="s">
        <v>915</v>
      </c>
      <c r="AC433" s="78">
        <f>VLOOKUP(I433,Sheet1!A:K,8,FALSE)</f>
        <v>0</v>
      </c>
      <c r="AD433" s="84">
        <f>VLOOKUP(I433,Sheet1!A:K,9,FALSE)</f>
        <v>0</v>
      </c>
    </row>
    <row r="434" spans="1:32" s="1" customFormat="1" ht="12" customHeight="1" x14ac:dyDescent="0.25">
      <c r="A434" s="49">
        <v>100000</v>
      </c>
      <c r="B434" s="15" t="s">
        <v>0</v>
      </c>
      <c r="C434" s="49">
        <v>1621</v>
      </c>
      <c r="D434" s="15" t="s">
        <v>899</v>
      </c>
      <c r="E434" s="15" t="s">
        <v>268</v>
      </c>
      <c r="F434" s="52" t="s">
        <v>134</v>
      </c>
      <c r="G434" s="15" t="s">
        <v>573</v>
      </c>
      <c r="H434" s="15" t="s">
        <v>136</v>
      </c>
      <c r="I434" s="49">
        <v>53535</v>
      </c>
      <c r="J434" s="6" t="s">
        <v>916</v>
      </c>
      <c r="K434" s="7"/>
      <c r="L434" s="8"/>
      <c r="M434" s="8"/>
      <c r="N434" s="8"/>
      <c r="O434" s="8"/>
      <c r="P434" s="8">
        <v>100000</v>
      </c>
      <c r="Q434" s="8"/>
      <c r="R434" s="8"/>
      <c r="S434" s="8"/>
      <c r="T434" s="8"/>
      <c r="U434" s="8"/>
      <c r="V434" s="8"/>
      <c r="W434" s="8"/>
      <c r="X434" s="94">
        <v>100000</v>
      </c>
      <c r="Y434" s="71"/>
      <c r="Z434" s="9" t="s">
        <v>917</v>
      </c>
      <c r="AA434" s="6" t="s">
        <v>918</v>
      </c>
      <c r="AB434" s="52" t="s">
        <v>919</v>
      </c>
      <c r="AC434" s="78">
        <f>VLOOKUP(I434,Sheet1!A:K,8,FALSE)</f>
        <v>1</v>
      </c>
      <c r="AD434" s="84">
        <f>VLOOKUP(I434,Sheet1!A:K,9,FALSE)</f>
        <v>100000</v>
      </c>
      <c r="AE434" s="85" t="str">
        <f>VLOOKUP(I434,Sheet1!A:K,10,FALSE)</f>
        <v>Overarching Implementation</v>
      </c>
      <c r="AF434" s="85" t="str">
        <f>VLOOKUP(I434,Sheet1!A:K,11,FALSE)</f>
        <v>Indirect</v>
      </c>
    </row>
    <row r="435" spans="1:32" s="1" customFormat="1" ht="12" customHeight="1" x14ac:dyDescent="0.25">
      <c r="A435" s="50">
        <v>100000</v>
      </c>
      <c r="B435" s="10" t="s">
        <v>0</v>
      </c>
      <c r="C435" s="50">
        <v>1621</v>
      </c>
      <c r="D435" s="10" t="s">
        <v>899</v>
      </c>
      <c r="E435" s="10" t="s">
        <v>260</v>
      </c>
      <c r="F435" s="53" t="s">
        <v>134</v>
      </c>
      <c r="G435" s="10" t="s">
        <v>573</v>
      </c>
      <c r="H435" s="10" t="s">
        <v>136</v>
      </c>
      <c r="I435" s="50">
        <v>53536</v>
      </c>
      <c r="J435" s="2" t="s">
        <v>920</v>
      </c>
      <c r="K435" s="3"/>
      <c r="L435" s="4"/>
      <c r="M435" s="4"/>
      <c r="N435" s="4"/>
      <c r="O435" s="4"/>
      <c r="P435" s="4">
        <v>150000</v>
      </c>
      <c r="Q435" s="4"/>
      <c r="R435" s="4"/>
      <c r="S435" s="4"/>
      <c r="T435" s="4"/>
      <c r="U435" s="4"/>
      <c r="V435" s="4"/>
      <c r="W435" s="4"/>
      <c r="X435" s="93">
        <v>150000</v>
      </c>
      <c r="Y435" s="70"/>
      <c r="Z435" s="5" t="s">
        <v>921</v>
      </c>
      <c r="AA435" s="2" t="s">
        <v>922</v>
      </c>
      <c r="AB435" s="53" t="s">
        <v>923</v>
      </c>
      <c r="AC435" s="78">
        <f>VLOOKUP(I435,Sheet1!A:K,8,FALSE)</f>
        <v>1</v>
      </c>
      <c r="AD435" s="84">
        <f>VLOOKUP(I435,Sheet1!A:K,9,FALSE)</f>
        <v>150000</v>
      </c>
      <c r="AE435" s="85" t="str">
        <f>VLOOKUP(I435,Sheet1!A:K,10,FALSE)</f>
        <v>Strategy 2 - Clean &amp; Renewable Energy</v>
      </c>
      <c r="AF435" s="85" t="str">
        <f>VLOOKUP(I435,Sheet1!A:K,11,FALSE)</f>
        <v>Direct</v>
      </c>
    </row>
    <row r="436" spans="1:32" s="1" customFormat="1" ht="12" customHeight="1" x14ac:dyDescent="0.25">
      <c r="A436" s="49">
        <v>100000</v>
      </c>
      <c r="B436" s="15" t="s">
        <v>0</v>
      </c>
      <c r="C436" s="49">
        <v>1621</v>
      </c>
      <c r="D436" s="15" t="s">
        <v>899</v>
      </c>
      <c r="E436" s="15" t="s">
        <v>202</v>
      </c>
      <c r="F436" s="52" t="s">
        <v>134</v>
      </c>
      <c r="G436" s="15" t="s">
        <v>135</v>
      </c>
      <c r="H436" s="15" t="s">
        <v>150</v>
      </c>
      <c r="I436" s="49">
        <v>53537</v>
      </c>
      <c r="J436" s="15" t="s">
        <v>924</v>
      </c>
      <c r="K436" s="16"/>
      <c r="L436" s="17"/>
      <c r="M436" s="17"/>
      <c r="N436" s="17"/>
      <c r="O436" s="17"/>
      <c r="P436" s="17">
        <v>360000</v>
      </c>
      <c r="Q436" s="17"/>
      <c r="R436" s="17"/>
      <c r="S436" s="17"/>
      <c r="T436" s="17"/>
      <c r="U436" s="17"/>
      <c r="V436" s="17"/>
      <c r="W436" s="17"/>
      <c r="X436" s="92">
        <v>360000</v>
      </c>
      <c r="Y436" s="69"/>
      <c r="Z436" s="15" t="s">
        <v>925</v>
      </c>
      <c r="AA436" s="15" t="s">
        <v>926</v>
      </c>
      <c r="AB436" s="52" t="s">
        <v>927</v>
      </c>
      <c r="AC436" s="78">
        <f>VLOOKUP(I436,Sheet1!A:K,8,FALSE)</f>
        <v>1</v>
      </c>
      <c r="AD436" s="84">
        <f>VLOOKUP(I436,Sheet1!A:K,9,FALSE)</f>
        <v>360000</v>
      </c>
      <c r="AE436" s="85" t="str">
        <f>VLOOKUP(I436,Sheet1!A:K,10,FALSE)</f>
        <v>Strategy 2 - Clean &amp; Renewable Energy</v>
      </c>
      <c r="AF436" s="85" t="str">
        <f>VLOOKUP(I436,Sheet1!A:K,11,FALSE)</f>
        <v>Direct</v>
      </c>
    </row>
    <row r="437" spans="1:32" s="1" customFormat="1" ht="12" customHeight="1" x14ac:dyDescent="0.25">
      <c r="A437" s="50">
        <v>100000</v>
      </c>
      <c r="B437" s="10" t="s">
        <v>0</v>
      </c>
      <c r="C437" s="50">
        <v>1621</v>
      </c>
      <c r="D437" s="10" t="s">
        <v>899</v>
      </c>
      <c r="E437" s="10" t="s">
        <v>208</v>
      </c>
      <c r="F437" s="53" t="s">
        <v>224</v>
      </c>
      <c r="G437" s="10" t="s">
        <v>135</v>
      </c>
      <c r="H437" s="10" t="s">
        <v>225</v>
      </c>
      <c r="I437" s="50">
        <v>53539</v>
      </c>
      <c r="J437" s="10" t="s">
        <v>928</v>
      </c>
      <c r="K437" s="11"/>
      <c r="L437" s="12"/>
      <c r="M437" s="12"/>
      <c r="N437" s="12"/>
      <c r="O437" s="12"/>
      <c r="P437" s="12">
        <v>120000</v>
      </c>
      <c r="Q437" s="12"/>
      <c r="R437" s="12"/>
      <c r="S437" s="12"/>
      <c r="T437" s="12"/>
      <c r="U437" s="12"/>
      <c r="V437" s="12"/>
      <c r="W437" s="12"/>
      <c r="X437" s="95">
        <v>120000</v>
      </c>
      <c r="Y437" s="73"/>
      <c r="Z437" s="14" t="s">
        <v>929</v>
      </c>
      <c r="AA437" s="10" t="s">
        <v>930</v>
      </c>
      <c r="AB437" s="53" t="s">
        <v>931</v>
      </c>
      <c r="AC437" s="78">
        <f>VLOOKUP(I437,Sheet1!A:K,8,FALSE)</f>
        <v>1</v>
      </c>
      <c r="AD437" s="84">
        <f>VLOOKUP(I437,Sheet1!A:K,9,FALSE)</f>
        <v>120000</v>
      </c>
      <c r="AE437" s="85" t="str">
        <f>VLOOKUP(I437,Sheet1!A:K,10,FALSE)</f>
        <v xml:space="preserve">Strategy 3 - Bicycling, Walking, Transit, and Land Use </v>
      </c>
      <c r="AF437" s="85" t="str">
        <f>VLOOKUP(I437,Sheet1!A:K,11,FALSE)</f>
        <v>Indirect</v>
      </c>
    </row>
    <row r="438" spans="1:32" s="1" customFormat="1" ht="12" customHeight="1" x14ac:dyDescent="0.25">
      <c r="A438" s="49">
        <v>100000</v>
      </c>
      <c r="B438" s="15" t="s">
        <v>0</v>
      </c>
      <c r="C438" s="49">
        <v>1621</v>
      </c>
      <c r="D438" s="15" t="s">
        <v>899</v>
      </c>
      <c r="E438" s="15" t="s">
        <v>142</v>
      </c>
      <c r="F438" s="52" t="s">
        <v>224</v>
      </c>
      <c r="G438" s="15" t="s">
        <v>135</v>
      </c>
      <c r="H438" s="15" t="s">
        <v>225</v>
      </c>
      <c r="I438" s="49">
        <v>53541</v>
      </c>
      <c r="J438" s="6" t="s">
        <v>932</v>
      </c>
      <c r="K438" s="7"/>
      <c r="L438" s="8"/>
      <c r="M438" s="8"/>
      <c r="N438" s="8"/>
      <c r="O438" s="8"/>
      <c r="P438" s="8">
        <v>350000</v>
      </c>
      <c r="Q438" s="8"/>
      <c r="R438" s="8"/>
      <c r="S438" s="8"/>
      <c r="T438" s="8"/>
      <c r="U438" s="8"/>
      <c r="V438" s="8"/>
      <c r="W438" s="8"/>
      <c r="X438" s="94">
        <v>350000</v>
      </c>
      <c r="Y438" s="71"/>
      <c r="Z438" s="9" t="s">
        <v>933</v>
      </c>
      <c r="AA438" s="6" t="s">
        <v>934</v>
      </c>
      <c r="AB438" s="52" t="s">
        <v>935</v>
      </c>
      <c r="AC438" s="78">
        <f>VLOOKUP(I438,Sheet1!A:K,8,FALSE)</f>
        <v>1</v>
      </c>
      <c r="AD438" s="84">
        <f>VLOOKUP(I438,Sheet1!A:K,9,FALSE)</f>
        <v>350000</v>
      </c>
      <c r="AE438" s="85" t="str">
        <f>VLOOKUP(I438,Sheet1!A:K,10,FALSE)</f>
        <v xml:space="preserve">Strategy 3 - Bicycling, Walking, Transit, and Land Use </v>
      </c>
      <c r="AF438" s="85" t="str">
        <f>VLOOKUP(I438,Sheet1!A:K,11,FALSE)</f>
        <v>Direct</v>
      </c>
    </row>
    <row r="439" spans="1:32" s="1" customFormat="1" ht="12" hidden="1" customHeight="1" x14ac:dyDescent="0.25">
      <c r="A439" s="50">
        <v>100000</v>
      </c>
      <c r="B439" s="10" t="s">
        <v>0</v>
      </c>
      <c r="C439" s="50">
        <v>9912</v>
      </c>
      <c r="D439" s="10" t="s">
        <v>582</v>
      </c>
      <c r="E439" s="10" t="s">
        <v>133</v>
      </c>
      <c r="F439" s="53" t="s">
        <v>143</v>
      </c>
      <c r="G439" s="10" t="s">
        <v>431</v>
      </c>
      <c r="H439" s="10" t="s">
        <v>143</v>
      </c>
      <c r="I439" s="50">
        <v>53542</v>
      </c>
      <c r="J439" s="2" t="s">
        <v>936</v>
      </c>
      <c r="K439" s="3"/>
      <c r="L439" s="4"/>
      <c r="M439" s="4"/>
      <c r="N439" s="4"/>
      <c r="O439" s="4"/>
      <c r="P439" s="4">
        <v>3380363</v>
      </c>
      <c r="Q439" s="4"/>
      <c r="R439" s="4"/>
      <c r="S439" s="4"/>
      <c r="T439" s="4"/>
      <c r="U439" s="4"/>
      <c r="V439" s="4"/>
      <c r="W439" s="4"/>
      <c r="X439" s="93">
        <v>3380363</v>
      </c>
      <c r="Y439" s="70"/>
      <c r="Z439" s="5" t="s">
        <v>937</v>
      </c>
      <c r="AA439" s="2" t="s">
        <v>938</v>
      </c>
      <c r="AB439" s="2" t="s">
        <v>939</v>
      </c>
      <c r="AC439" s="78">
        <f>VLOOKUP(I439,Sheet1!A:K,8,FALSE)</f>
        <v>0</v>
      </c>
      <c r="AD439" s="84">
        <f>VLOOKUP(I439,Sheet1!A:K,9,FALSE)</f>
        <v>0</v>
      </c>
    </row>
    <row r="440" spans="1:32" s="1" customFormat="1" ht="12" customHeight="1" x14ac:dyDescent="0.25">
      <c r="A440" s="49">
        <v>100000</v>
      </c>
      <c r="B440" s="15" t="s">
        <v>0</v>
      </c>
      <c r="C440" s="49">
        <v>1621</v>
      </c>
      <c r="D440" s="15" t="s">
        <v>899</v>
      </c>
      <c r="E440" s="15" t="s">
        <v>256</v>
      </c>
      <c r="F440" s="52" t="s">
        <v>224</v>
      </c>
      <c r="G440" s="15" t="s">
        <v>135</v>
      </c>
      <c r="H440" s="15" t="s">
        <v>225</v>
      </c>
      <c r="I440" s="49">
        <v>53543</v>
      </c>
      <c r="J440" s="6" t="s">
        <v>940</v>
      </c>
      <c r="K440" s="7"/>
      <c r="L440" s="8"/>
      <c r="M440" s="8"/>
      <c r="N440" s="8"/>
      <c r="O440" s="8"/>
      <c r="P440" s="8">
        <v>250000</v>
      </c>
      <c r="Q440" s="8"/>
      <c r="R440" s="8"/>
      <c r="S440" s="8"/>
      <c r="T440" s="8"/>
      <c r="U440" s="8"/>
      <c r="V440" s="8"/>
      <c r="W440" s="8"/>
      <c r="X440" s="94">
        <v>250000</v>
      </c>
      <c r="Y440" s="71"/>
      <c r="Z440" s="9" t="s">
        <v>941</v>
      </c>
      <c r="AA440" s="6" t="s">
        <v>942</v>
      </c>
      <c r="AB440" s="52" t="s">
        <v>943</v>
      </c>
      <c r="AC440" s="78">
        <f>VLOOKUP(I440,Sheet1!A:K,8,FALSE)</f>
        <v>1</v>
      </c>
      <c r="AD440" s="84">
        <f>VLOOKUP(I440,Sheet1!A:K,9,FALSE)</f>
        <v>250000</v>
      </c>
      <c r="AE440" s="85" t="str">
        <f>VLOOKUP(I440,Sheet1!A:K,10,FALSE)</f>
        <v xml:space="preserve">Strategy 3 - Bicycling, Walking, Transit, and Land Use </v>
      </c>
      <c r="AF440" s="85" t="str">
        <f>VLOOKUP(I440,Sheet1!A:K,11,FALSE)</f>
        <v>Direct</v>
      </c>
    </row>
    <row r="441" spans="1:32" s="1" customFormat="1" ht="12" hidden="1" customHeight="1" x14ac:dyDescent="0.25">
      <c r="A441" s="50">
        <v>100000</v>
      </c>
      <c r="B441" s="10" t="s">
        <v>0</v>
      </c>
      <c r="C441" s="50">
        <v>9912</v>
      </c>
      <c r="D441" s="10" t="s">
        <v>582</v>
      </c>
      <c r="E441" s="10" t="s">
        <v>155</v>
      </c>
      <c r="F441" s="53" t="s">
        <v>143</v>
      </c>
      <c r="G441" s="10" t="s">
        <v>135</v>
      </c>
      <c r="H441" s="10" t="s">
        <v>143</v>
      </c>
      <c r="I441" s="50">
        <v>53545</v>
      </c>
      <c r="J441" s="10" t="s">
        <v>944</v>
      </c>
      <c r="K441" s="11"/>
      <c r="L441" s="12"/>
      <c r="M441" s="12"/>
      <c r="N441" s="12"/>
      <c r="O441" s="12"/>
      <c r="P441" s="12">
        <v>4059665</v>
      </c>
      <c r="Q441" s="12"/>
      <c r="R441" s="12"/>
      <c r="S441" s="12"/>
      <c r="T441" s="12"/>
      <c r="U441" s="12"/>
      <c r="V441" s="12"/>
      <c r="W441" s="12"/>
      <c r="X441" s="95">
        <v>4059665</v>
      </c>
      <c r="Y441" s="73"/>
      <c r="Z441" s="10" t="s">
        <v>945</v>
      </c>
      <c r="AA441" s="10" t="s">
        <v>946</v>
      </c>
      <c r="AB441" s="2" t="s">
        <v>947</v>
      </c>
      <c r="AC441" s="78">
        <f>VLOOKUP(I441,Sheet1!A:K,8,FALSE)</f>
        <v>0</v>
      </c>
      <c r="AD441" s="84">
        <f>VLOOKUP(I441,Sheet1!A:K,9,FALSE)</f>
        <v>0</v>
      </c>
    </row>
    <row r="442" spans="1:32" s="1" customFormat="1" ht="12" customHeight="1" x14ac:dyDescent="0.25">
      <c r="A442" s="50">
        <v>200224</v>
      </c>
      <c r="B442" s="10" t="s">
        <v>77</v>
      </c>
      <c r="C442" s="50">
        <v>1621</v>
      </c>
      <c r="D442" s="10" t="s">
        <v>899</v>
      </c>
      <c r="E442" s="10" t="s">
        <v>161</v>
      </c>
      <c r="F442" s="53" t="s">
        <v>134</v>
      </c>
      <c r="G442" s="10" t="s">
        <v>573</v>
      </c>
      <c r="H442" s="10" t="s">
        <v>136</v>
      </c>
      <c r="I442" s="50">
        <v>53546</v>
      </c>
      <c r="J442" s="2" t="s">
        <v>1908</v>
      </c>
      <c r="K442" s="3">
        <v>1</v>
      </c>
      <c r="L442" s="4">
        <v>130000</v>
      </c>
      <c r="M442" s="4">
        <v>25934</v>
      </c>
      <c r="N442" s="4">
        <v>11110</v>
      </c>
      <c r="O442" s="4"/>
      <c r="P442" s="4"/>
      <c r="Q442" s="4"/>
      <c r="R442" s="4"/>
      <c r="S442" s="4"/>
      <c r="T442" s="4"/>
      <c r="U442" s="4"/>
      <c r="V442" s="4"/>
      <c r="W442" s="4"/>
      <c r="X442" s="93">
        <v>167044</v>
      </c>
      <c r="Y442" s="70"/>
      <c r="Z442" s="5" t="s">
        <v>1909</v>
      </c>
      <c r="AA442" s="2" t="s">
        <v>1910</v>
      </c>
      <c r="AB442" s="53" t="s">
        <v>1911</v>
      </c>
      <c r="AC442" s="78">
        <f>VLOOKUP(I442,Sheet1!A:K,8,FALSE)</f>
        <v>1</v>
      </c>
      <c r="AD442" s="84">
        <f>VLOOKUP(I442,Sheet1!A:K,9,FALSE)</f>
        <v>166181</v>
      </c>
      <c r="AE442" s="85" t="str">
        <f>VLOOKUP(I442,Sheet1!A:K,10,FALSE)</f>
        <v>Overarching Implementation</v>
      </c>
      <c r="AF442" s="85" t="str">
        <f>VLOOKUP(I442,Sheet1!A:K,11,FALSE)</f>
        <v>Indirect</v>
      </c>
    </row>
    <row r="443" spans="1:32" s="1" customFormat="1" ht="12" hidden="1" customHeight="1" x14ac:dyDescent="0.25">
      <c r="A443" s="49">
        <v>100000</v>
      </c>
      <c r="B443" s="15" t="s">
        <v>0</v>
      </c>
      <c r="C443" s="49">
        <v>1313</v>
      </c>
      <c r="D443" s="15" t="s">
        <v>347</v>
      </c>
      <c r="E443" s="15" t="s">
        <v>167</v>
      </c>
      <c r="F443" s="52" t="s">
        <v>348</v>
      </c>
      <c r="G443" s="15" t="s">
        <v>135</v>
      </c>
      <c r="H443" s="15" t="s">
        <v>143</v>
      </c>
      <c r="I443" s="49">
        <v>53547</v>
      </c>
      <c r="J443" s="6" t="s">
        <v>948</v>
      </c>
      <c r="K443" s="7"/>
      <c r="L443" s="8"/>
      <c r="M443" s="8"/>
      <c r="N443" s="8"/>
      <c r="O443" s="8"/>
      <c r="P443" s="8">
        <v>200000</v>
      </c>
      <c r="Q443" s="8"/>
      <c r="R443" s="8"/>
      <c r="S443" s="8"/>
      <c r="T443" s="8"/>
      <c r="U443" s="8"/>
      <c r="V443" s="8"/>
      <c r="W443" s="8"/>
      <c r="X443" s="94">
        <v>200000</v>
      </c>
      <c r="Y443" s="71"/>
      <c r="Z443" s="9" t="s">
        <v>949</v>
      </c>
      <c r="AA443" s="6" t="s">
        <v>950</v>
      </c>
      <c r="AB443" s="9" t="s">
        <v>951</v>
      </c>
      <c r="AC443" s="78">
        <f>VLOOKUP(I443,Sheet1!A:K,8,FALSE)</f>
        <v>0</v>
      </c>
      <c r="AD443" s="84">
        <f>VLOOKUP(I443,Sheet1!A:K,9,FALSE)</f>
        <v>0</v>
      </c>
    </row>
    <row r="444" spans="1:32" s="1" customFormat="1" ht="12" customHeight="1" x14ac:dyDescent="0.25">
      <c r="A444" s="49">
        <v>200224</v>
      </c>
      <c r="B444" s="15" t="s">
        <v>77</v>
      </c>
      <c r="C444" s="49">
        <v>1621</v>
      </c>
      <c r="D444" s="15" t="s">
        <v>899</v>
      </c>
      <c r="E444" s="15" t="s">
        <v>155</v>
      </c>
      <c r="F444" s="52" t="s">
        <v>143</v>
      </c>
      <c r="G444" s="15" t="s">
        <v>135</v>
      </c>
      <c r="H444" s="15" t="s">
        <v>150</v>
      </c>
      <c r="I444" s="49">
        <v>53550</v>
      </c>
      <c r="J444" s="6" t="s">
        <v>1912</v>
      </c>
      <c r="K444" s="7">
        <v>1</v>
      </c>
      <c r="L444" s="8">
        <v>130000</v>
      </c>
      <c r="M444" s="8">
        <v>25934</v>
      </c>
      <c r="N444" s="8">
        <v>11110</v>
      </c>
      <c r="O444" s="8"/>
      <c r="P444" s="8"/>
      <c r="Q444" s="8"/>
      <c r="R444" s="8"/>
      <c r="S444" s="8"/>
      <c r="T444" s="8"/>
      <c r="U444" s="8"/>
      <c r="V444" s="8"/>
      <c r="W444" s="8"/>
      <c r="X444" s="94">
        <v>167044</v>
      </c>
      <c r="Y444" s="71"/>
      <c r="Z444" s="9" t="s">
        <v>1913</v>
      </c>
      <c r="AA444" s="6" t="s">
        <v>1914</v>
      </c>
      <c r="AB444" s="52" t="s">
        <v>1915</v>
      </c>
      <c r="AC444" s="78">
        <f>VLOOKUP(I444,Sheet1!A:K,8,FALSE)</f>
        <v>1</v>
      </c>
      <c r="AD444" s="84">
        <f>VLOOKUP(I444,Sheet1!A:K,9,FALSE)</f>
        <v>166181</v>
      </c>
      <c r="AE444" s="85" t="str">
        <f>VLOOKUP(I444,Sheet1!A:K,10,FALSE)</f>
        <v>Strategy 2 - Clean &amp; Renewable Energy</v>
      </c>
      <c r="AF444" s="85" t="str">
        <f>VLOOKUP(I444,Sheet1!A:K,11,FALSE)</f>
        <v>Indirect</v>
      </c>
    </row>
    <row r="445" spans="1:32" s="1" customFormat="1" ht="12" customHeight="1" x14ac:dyDescent="0.25">
      <c r="A445" s="49">
        <v>100000</v>
      </c>
      <c r="B445" s="15" t="s">
        <v>0</v>
      </c>
      <c r="C445" s="49">
        <v>1621</v>
      </c>
      <c r="D445" s="15" t="s">
        <v>899</v>
      </c>
      <c r="E445" s="15" t="s">
        <v>294</v>
      </c>
      <c r="F445" s="52" t="s">
        <v>134</v>
      </c>
      <c r="G445" s="52" t="s">
        <v>405</v>
      </c>
      <c r="H445" s="15" t="s">
        <v>143</v>
      </c>
      <c r="I445" s="49">
        <v>53554</v>
      </c>
      <c r="J445" s="15" t="s">
        <v>953</v>
      </c>
      <c r="K445" s="16">
        <v>3.75</v>
      </c>
      <c r="L445" s="17">
        <v>117000</v>
      </c>
      <c r="M445" s="17">
        <v>2023</v>
      </c>
      <c r="N445" s="17">
        <v>6085</v>
      </c>
      <c r="O445" s="17"/>
      <c r="P445" s="17"/>
      <c r="Q445" s="17"/>
      <c r="R445" s="17"/>
      <c r="S445" s="17"/>
      <c r="T445" s="17"/>
      <c r="U445" s="17"/>
      <c r="V445" s="17"/>
      <c r="W445" s="17"/>
      <c r="X445" s="92">
        <v>125108</v>
      </c>
      <c r="Y445" s="69"/>
      <c r="Z445" s="15" t="s">
        <v>954</v>
      </c>
      <c r="AA445" s="15" t="s">
        <v>147</v>
      </c>
      <c r="AB445" s="52" t="s">
        <v>955</v>
      </c>
      <c r="AC445" s="78">
        <v>1</v>
      </c>
      <c r="AD445" s="84">
        <f>X445*AC445</f>
        <v>125108</v>
      </c>
      <c r="AE445" s="85" t="s">
        <v>3824</v>
      </c>
      <c r="AF445" s="85" t="s">
        <v>3816</v>
      </c>
    </row>
    <row r="446" spans="1:32" s="1" customFormat="1" ht="12" customHeight="1" x14ac:dyDescent="0.25">
      <c r="A446" s="50">
        <v>200224</v>
      </c>
      <c r="B446" s="10" t="s">
        <v>77</v>
      </c>
      <c r="C446" s="50">
        <v>1621</v>
      </c>
      <c r="D446" s="10" t="s">
        <v>899</v>
      </c>
      <c r="E446" s="10" t="s">
        <v>260</v>
      </c>
      <c r="F446" s="53" t="s">
        <v>134</v>
      </c>
      <c r="G446" s="10" t="s">
        <v>135</v>
      </c>
      <c r="H446" s="10" t="s">
        <v>143</v>
      </c>
      <c r="I446" s="50">
        <v>53555</v>
      </c>
      <c r="J446" s="10" t="s">
        <v>1916</v>
      </c>
      <c r="K446" s="11">
        <v>2.25</v>
      </c>
      <c r="L446" s="12">
        <v>70200</v>
      </c>
      <c r="M446" s="12">
        <v>1213</v>
      </c>
      <c r="N446" s="12">
        <v>3651</v>
      </c>
      <c r="O446" s="12"/>
      <c r="P446" s="12"/>
      <c r="Q446" s="12"/>
      <c r="R446" s="12"/>
      <c r="S446" s="12"/>
      <c r="T446" s="12"/>
      <c r="U446" s="12"/>
      <c r="V446" s="12"/>
      <c r="W446" s="12"/>
      <c r="X446" s="95">
        <v>75064</v>
      </c>
      <c r="Y446" s="73"/>
      <c r="Z446" s="10" t="s">
        <v>1917</v>
      </c>
      <c r="AA446" s="10" t="s">
        <v>147</v>
      </c>
      <c r="AB446" s="53" t="s">
        <v>629</v>
      </c>
      <c r="AC446" s="78">
        <f>VLOOKUP(I446,Sheet1!A:K,8,FALSE)</f>
        <v>1</v>
      </c>
      <c r="AD446" s="84">
        <f>VLOOKUP(I446,Sheet1!A:K,9,FALSE)</f>
        <v>75080</v>
      </c>
      <c r="AE446" s="85" t="str">
        <f>VLOOKUP(I446,Sheet1!A:K,10,FALSE)</f>
        <v xml:space="preserve">Strategy 3 - Bicycling, Walking, Transit, and Land Use </v>
      </c>
      <c r="AF446" s="85" t="str">
        <f>VLOOKUP(I446,Sheet1!A:K,11,FALSE)</f>
        <v>Indirect</v>
      </c>
    </row>
    <row r="447" spans="1:32" s="1" customFormat="1" ht="12" hidden="1" customHeight="1" x14ac:dyDescent="0.25">
      <c r="A447" s="50">
        <v>100000</v>
      </c>
      <c r="B447" s="10" t="s">
        <v>0</v>
      </c>
      <c r="C447" s="50">
        <v>1313</v>
      </c>
      <c r="D447" s="10" t="s">
        <v>347</v>
      </c>
      <c r="E447" s="10" t="s">
        <v>202</v>
      </c>
      <c r="F447" s="53" t="s">
        <v>348</v>
      </c>
      <c r="G447" s="10" t="s">
        <v>135</v>
      </c>
      <c r="H447" s="10" t="s">
        <v>143</v>
      </c>
      <c r="I447" s="50">
        <v>53563</v>
      </c>
      <c r="J447" s="2" t="s">
        <v>956</v>
      </c>
      <c r="K447" s="3">
        <v>1</v>
      </c>
      <c r="L447" s="4">
        <v>100000</v>
      </c>
      <c r="M447" s="4">
        <v>21531</v>
      </c>
      <c r="N447" s="4">
        <v>10300</v>
      </c>
      <c r="O447" s="4"/>
      <c r="P447" s="4"/>
      <c r="Q447" s="4"/>
      <c r="R447" s="4"/>
      <c r="S447" s="4"/>
      <c r="T447" s="4"/>
      <c r="U447" s="4"/>
      <c r="V447" s="4"/>
      <c r="W447" s="4"/>
      <c r="X447" s="93">
        <v>131831</v>
      </c>
      <c r="Y447" s="70"/>
      <c r="Z447" s="5" t="s">
        <v>957</v>
      </c>
      <c r="AA447" s="2" t="s">
        <v>958</v>
      </c>
      <c r="AB447" s="2" t="s">
        <v>959</v>
      </c>
      <c r="AC447" s="78">
        <f>VLOOKUP(I447,Sheet1!A:K,8,FALSE)</f>
        <v>0</v>
      </c>
      <c r="AD447" s="84">
        <f>VLOOKUP(I447,Sheet1!A:K,9,FALSE)</f>
        <v>0</v>
      </c>
    </row>
    <row r="448" spans="1:32" s="1" customFormat="1" ht="12" hidden="1" customHeight="1" x14ac:dyDescent="0.25">
      <c r="A448" s="49">
        <v>100000</v>
      </c>
      <c r="B448" s="15" t="s">
        <v>0</v>
      </c>
      <c r="C448" s="49">
        <v>9912</v>
      </c>
      <c r="D448" s="15" t="s">
        <v>582</v>
      </c>
      <c r="E448" s="15" t="s">
        <v>161</v>
      </c>
      <c r="F448" s="52" t="s">
        <v>143</v>
      </c>
      <c r="G448" s="15" t="s">
        <v>431</v>
      </c>
      <c r="H448" s="15" t="s">
        <v>143</v>
      </c>
      <c r="I448" s="49">
        <v>53564</v>
      </c>
      <c r="J448" s="6" t="s">
        <v>960</v>
      </c>
      <c r="K448" s="7"/>
      <c r="L448" s="8"/>
      <c r="M448" s="8"/>
      <c r="N448" s="8"/>
      <c r="O448" s="8"/>
      <c r="P448" s="8"/>
      <c r="Q448" s="8"/>
      <c r="R448" s="8"/>
      <c r="S448" s="8"/>
      <c r="T448" s="8"/>
      <c r="U448" s="8"/>
      <c r="V448" s="8">
        <v>3939347</v>
      </c>
      <c r="W448" s="8"/>
      <c r="X448" s="94">
        <v>3939347</v>
      </c>
      <c r="Y448" s="71"/>
      <c r="Z448" s="9" t="s">
        <v>961</v>
      </c>
      <c r="AA448" s="6" t="s">
        <v>962</v>
      </c>
      <c r="AB448" s="6" t="s">
        <v>963</v>
      </c>
      <c r="AC448" s="78">
        <f>VLOOKUP(I448,Sheet1!A:K,8,FALSE)</f>
        <v>0</v>
      </c>
      <c r="AD448" s="84">
        <f>VLOOKUP(I448,Sheet1!A:K,9,FALSE)</f>
        <v>0</v>
      </c>
    </row>
    <row r="449" spans="1:32" s="1" customFormat="1" ht="12" customHeight="1" x14ac:dyDescent="0.25">
      <c r="A449" s="50">
        <v>100000</v>
      </c>
      <c r="B449" s="10" t="s">
        <v>0</v>
      </c>
      <c r="C449" s="50">
        <v>1621</v>
      </c>
      <c r="D449" s="10" t="s">
        <v>899</v>
      </c>
      <c r="E449" s="10" t="s">
        <v>273</v>
      </c>
      <c r="F449" s="53" t="s">
        <v>143</v>
      </c>
      <c r="G449" s="10" t="s">
        <v>135</v>
      </c>
      <c r="H449" s="10" t="s">
        <v>150</v>
      </c>
      <c r="I449" s="50">
        <v>53568</v>
      </c>
      <c r="J449" s="2" t="s">
        <v>964</v>
      </c>
      <c r="K449" s="3"/>
      <c r="L449" s="4"/>
      <c r="M449" s="4"/>
      <c r="N449" s="4"/>
      <c r="O449" s="4"/>
      <c r="P449" s="4">
        <v>400000</v>
      </c>
      <c r="Q449" s="4"/>
      <c r="R449" s="4"/>
      <c r="S449" s="4"/>
      <c r="T449" s="4"/>
      <c r="U449" s="4"/>
      <c r="V449" s="4"/>
      <c r="W449" s="4"/>
      <c r="X449" s="93">
        <v>400000</v>
      </c>
      <c r="Y449" s="70"/>
      <c r="Z449" s="5" t="s">
        <v>965</v>
      </c>
      <c r="AA449" s="2" t="s">
        <v>966</v>
      </c>
      <c r="AB449" s="53" t="s">
        <v>967</v>
      </c>
      <c r="AC449" s="78">
        <f>VLOOKUP(I449,Sheet1!A:K,8,FALSE)</f>
        <v>1</v>
      </c>
      <c r="AD449" s="84">
        <f>VLOOKUP(I449,Sheet1!A:K,9,FALSE)</f>
        <v>1000000</v>
      </c>
      <c r="AE449" s="85" t="str">
        <f>VLOOKUP(I449,Sheet1!A:K,10,FALSE)</f>
        <v>Strategy 2 - Clean &amp; Renewable Energy</v>
      </c>
      <c r="AF449" s="85" t="str">
        <f>VLOOKUP(I449,Sheet1!A:K,11,FALSE)</f>
        <v>Indirect</v>
      </c>
    </row>
    <row r="450" spans="1:32" s="1" customFormat="1" ht="12" hidden="1" customHeight="1" x14ac:dyDescent="0.25">
      <c r="A450" s="49">
        <v>100000</v>
      </c>
      <c r="B450" s="15" t="s">
        <v>0</v>
      </c>
      <c r="C450" s="49">
        <v>1313</v>
      </c>
      <c r="D450" s="15" t="s">
        <v>347</v>
      </c>
      <c r="E450" s="15" t="s">
        <v>161</v>
      </c>
      <c r="F450" s="52" t="s">
        <v>348</v>
      </c>
      <c r="G450" s="15" t="s">
        <v>135</v>
      </c>
      <c r="H450" s="15" t="s">
        <v>143</v>
      </c>
      <c r="I450" s="49">
        <v>53569</v>
      </c>
      <c r="J450" s="6" t="s">
        <v>968</v>
      </c>
      <c r="K450" s="7">
        <v>4</v>
      </c>
      <c r="L450" s="8">
        <v>309748</v>
      </c>
      <c r="M450" s="8">
        <v>76496</v>
      </c>
      <c r="N450" s="8">
        <v>38764</v>
      </c>
      <c r="O450" s="8"/>
      <c r="P450" s="8"/>
      <c r="Q450" s="8"/>
      <c r="R450" s="8"/>
      <c r="S450" s="8"/>
      <c r="T450" s="8"/>
      <c r="U450" s="8"/>
      <c r="V450" s="8"/>
      <c r="W450" s="8"/>
      <c r="X450" s="94">
        <v>425008</v>
      </c>
      <c r="Y450" s="71">
        <v>423545</v>
      </c>
      <c r="Z450" s="9" t="s">
        <v>969</v>
      </c>
      <c r="AA450" s="6" t="s">
        <v>970</v>
      </c>
      <c r="AB450" s="6" t="s">
        <v>971</v>
      </c>
      <c r="AC450" s="78">
        <f>VLOOKUP(I450,Sheet1!A:K,8,FALSE)</f>
        <v>0</v>
      </c>
      <c r="AD450" s="84">
        <f>VLOOKUP(I450,Sheet1!A:K,9,FALSE)</f>
        <v>0</v>
      </c>
    </row>
    <row r="451" spans="1:32" s="1" customFormat="1" ht="12" hidden="1" customHeight="1" x14ac:dyDescent="0.25">
      <c r="A451" s="50">
        <v>100000</v>
      </c>
      <c r="B451" s="10" t="s">
        <v>0</v>
      </c>
      <c r="C451" s="50">
        <v>9912</v>
      </c>
      <c r="D451" s="10" t="s">
        <v>582</v>
      </c>
      <c r="E451" s="10" t="s">
        <v>142</v>
      </c>
      <c r="F451" s="53" t="s">
        <v>143</v>
      </c>
      <c r="G451" s="10" t="s">
        <v>583</v>
      </c>
      <c r="H451" s="10" t="s">
        <v>143</v>
      </c>
      <c r="I451" s="50">
        <v>53570</v>
      </c>
      <c r="J451" s="10" t="s">
        <v>972</v>
      </c>
      <c r="K451" s="11"/>
      <c r="L451" s="12"/>
      <c r="M451" s="12"/>
      <c r="N451" s="12"/>
      <c r="O451" s="12"/>
      <c r="P451" s="12"/>
      <c r="Q451" s="12"/>
      <c r="R451" s="12"/>
      <c r="S451" s="12"/>
      <c r="T451" s="12"/>
      <c r="U451" s="12"/>
      <c r="V451" s="13">
        <v>-206984</v>
      </c>
      <c r="W451" s="12"/>
      <c r="X451" s="95">
        <v>-206984</v>
      </c>
      <c r="Y451" s="73"/>
      <c r="Z451" s="14" t="s">
        <v>973</v>
      </c>
      <c r="AA451" s="10" t="s">
        <v>974</v>
      </c>
      <c r="AB451" s="5" t="s">
        <v>975</v>
      </c>
      <c r="AC451" s="78">
        <f>VLOOKUP(I451,Sheet1!A:K,8,FALSE)</f>
        <v>0</v>
      </c>
      <c r="AD451" s="84">
        <f>VLOOKUP(I451,Sheet1!A:K,9,FALSE)</f>
        <v>0</v>
      </c>
    </row>
    <row r="452" spans="1:32" s="1" customFormat="1" ht="12" hidden="1" customHeight="1" x14ac:dyDescent="0.25">
      <c r="A452" s="49">
        <v>100000</v>
      </c>
      <c r="B452" s="15" t="s">
        <v>0</v>
      </c>
      <c r="C452" s="49">
        <v>1313</v>
      </c>
      <c r="D452" s="15" t="s">
        <v>347</v>
      </c>
      <c r="E452" s="15" t="s">
        <v>278</v>
      </c>
      <c r="F452" s="52" t="s">
        <v>348</v>
      </c>
      <c r="G452" s="15" t="s">
        <v>135</v>
      </c>
      <c r="H452" s="15" t="s">
        <v>143</v>
      </c>
      <c r="I452" s="49">
        <v>53571</v>
      </c>
      <c r="J452" s="6" t="s">
        <v>976</v>
      </c>
      <c r="K452" s="7"/>
      <c r="L452" s="8">
        <v>24645</v>
      </c>
      <c r="M452" s="8">
        <v>1916</v>
      </c>
      <c r="N452" s="8">
        <v>665</v>
      </c>
      <c r="O452" s="8"/>
      <c r="P452" s="8"/>
      <c r="Q452" s="8"/>
      <c r="R452" s="8"/>
      <c r="S452" s="8"/>
      <c r="T452" s="8"/>
      <c r="U452" s="8"/>
      <c r="V452" s="8"/>
      <c r="W452" s="8"/>
      <c r="X452" s="94">
        <v>27226</v>
      </c>
      <c r="Y452" s="71"/>
      <c r="Z452" s="9" t="s">
        <v>977</v>
      </c>
      <c r="AA452" s="6" t="s">
        <v>978</v>
      </c>
      <c r="AB452" s="6" t="s">
        <v>979</v>
      </c>
      <c r="AC452" s="78">
        <f>VLOOKUP(I452,Sheet1!A:K,8,FALSE)</f>
        <v>0</v>
      </c>
      <c r="AD452" s="84">
        <f>VLOOKUP(I452,Sheet1!A:K,9,FALSE)</f>
        <v>0</v>
      </c>
    </row>
    <row r="453" spans="1:32" s="1" customFormat="1" ht="12" hidden="1" customHeight="1" x14ac:dyDescent="0.25">
      <c r="A453" s="50">
        <v>100000</v>
      </c>
      <c r="B453" s="10" t="s">
        <v>0</v>
      </c>
      <c r="C453" s="50">
        <v>1313</v>
      </c>
      <c r="D453" s="10" t="s">
        <v>347</v>
      </c>
      <c r="E453" s="10" t="s">
        <v>208</v>
      </c>
      <c r="F453" s="53" t="s">
        <v>348</v>
      </c>
      <c r="G453" s="10" t="s">
        <v>135</v>
      </c>
      <c r="H453" s="10" t="s">
        <v>143</v>
      </c>
      <c r="I453" s="50">
        <v>53572</v>
      </c>
      <c r="J453" s="2" t="s">
        <v>980</v>
      </c>
      <c r="K453" s="3"/>
      <c r="L453" s="4">
        <v>30837</v>
      </c>
      <c r="M453" s="4">
        <v>4463</v>
      </c>
      <c r="N453" s="4">
        <v>832</v>
      </c>
      <c r="O453" s="4"/>
      <c r="P453" s="4"/>
      <c r="Q453" s="4"/>
      <c r="R453" s="4"/>
      <c r="S453" s="4"/>
      <c r="T453" s="4"/>
      <c r="U453" s="4"/>
      <c r="V453" s="4"/>
      <c r="W453" s="4"/>
      <c r="X453" s="93">
        <v>36132</v>
      </c>
      <c r="Y453" s="70"/>
      <c r="Z453" s="5" t="s">
        <v>981</v>
      </c>
      <c r="AA453" s="2" t="s">
        <v>982</v>
      </c>
      <c r="AB453" s="2" t="s">
        <v>983</v>
      </c>
      <c r="AC453" s="78">
        <f>VLOOKUP(I453,Sheet1!A:K,8,FALSE)</f>
        <v>0</v>
      </c>
      <c r="AD453" s="84">
        <f>VLOOKUP(I453,Sheet1!A:K,9,FALSE)</f>
        <v>0</v>
      </c>
    </row>
    <row r="454" spans="1:32" s="1" customFormat="1" ht="12" customHeight="1" x14ac:dyDescent="0.25">
      <c r="A454" s="49">
        <v>100000</v>
      </c>
      <c r="B454" s="15" t="s">
        <v>0</v>
      </c>
      <c r="C454" s="49">
        <v>1621</v>
      </c>
      <c r="D454" s="15" t="s">
        <v>899</v>
      </c>
      <c r="E454" s="15" t="s">
        <v>278</v>
      </c>
      <c r="F454" s="52" t="s">
        <v>224</v>
      </c>
      <c r="G454" s="15" t="s">
        <v>135</v>
      </c>
      <c r="H454" s="15" t="s">
        <v>225</v>
      </c>
      <c r="I454" s="49">
        <v>53573</v>
      </c>
      <c r="J454" s="15" t="s">
        <v>984</v>
      </c>
      <c r="K454" s="16">
        <v>1</v>
      </c>
      <c r="L454" s="17">
        <v>87993</v>
      </c>
      <c r="M454" s="17">
        <v>19848</v>
      </c>
      <c r="N454" s="17">
        <v>9976</v>
      </c>
      <c r="O454" s="17"/>
      <c r="P454" s="17"/>
      <c r="Q454" s="17"/>
      <c r="R454" s="17"/>
      <c r="S454" s="17"/>
      <c r="T454" s="17"/>
      <c r="U454" s="17"/>
      <c r="V454" s="17"/>
      <c r="W454" s="17"/>
      <c r="X454" s="92">
        <v>117817</v>
      </c>
      <c r="Y454" s="69">
        <v>118445</v>
      </c>
      <c r="Z454" s="18" t="s">
        <v>985</v>
      </c>
      <c r="AA454" s="15" t="s">
        <v>986</v>
      </c>
      <c r="AB454" s="52" t="s">
        <v>987</v>
      </c>
      <c r="AC454" s="78">
        <f>VLOOKUP(I454,Sheet1!A:K,8,FALSE)</f>
        <v>1</v>
      </c>
      <c r="AD454" s="84">
        <f>VLOOKUP(I454,Sheet1!A:K,9,FALSE)</f>
        <v>118445</v>
      </c>
      <c r="AE454" s="85" t="str">
        <f>VLOOKUP(I454,Sheet1!A:K,10,FALSE)</f>
        <v xml:space="preserve">Strategy 3 - Bicycling, Walking, Transit, and Land Use </v>
      </c>
      <c r="AF454" s="85" t="str">
        <f>VLOOKUP(I454,Sheet1!A:K,11,FALSE)</f>
        <v>Indirect</v>
      </c>
    </row>
    <row r="455" spans="1:32" s="1" customFormat="1" ht="12" hidden="1" customHeight="1" x14ac:dyDescent="0.25">
      <c r="A455" s="50">
        <v>200205</v>
      </c>
      <c r="B455" s="10" t="s">
        <v>68</v>
      </c>
      <c r="C455" s="50">
        <v>1414</v>
      </c>
      <c r="D455" s="10" t="s">
        <v>1783</v>
      </c>
      <c r="E455" s="10" t="s">
        <v>155</v>
      </c>
      <c r="F455" s="53" t="s">
        <v>149</v>
      </c>
      <c r="G455" s="10" t="s">
        <v>135</v>
      </c>
      <c r="H455" s="10" t="s">
        <v>143</v>
      </c>
      <c r="I455" s="50">
        <v>53574</v>
      </c>
      <c r="J455" s="2" t="s">
        <v>1790</v>
      </c>
      <c r="K455" s="3"/>
      <c r="L455" s="4"/>
      <c r="M455" s="4"/>
      <c r="N455" s="4"/>
      <c r="O455" s="4"/>
      <c r="P455" s="4">
        <v>253615</v>
      </c>
      <c r="Q455" s="4"/>
      <c r="R455" s="4"/>
      <c r="S455" s="4"/>
      <c r="T455" s="4"/>
      <c r="U455" s="4"/>
      <c r="V455" s="4"/>
      <c r="W455" s="4"/>
      <c r="X455" s="93">
        <v>253615</v>
      </c>
      <c r="Y455" s="70"/>
      <c r="Z455" s="5" t="s">
        <v>1791</v>
      </c>
      <c r="AA455" s="2" t="s">
        <v>1792</v>
      </c>
      <c r="AB455" s="2" t="s">
        <v>1793</v>
      </c>
      <c r="AC455" s="78">
        <v>0</v>
      </c>
      <c r="AD455" s="84">
        <f>(X455+Y455)*AC455</f>
        <v>0</v>
      </c>
      <c r="AE455" s="63"/>
      <c r="AF455" s="63"/>
    </row>
    <row r="456" spans="1:32" s="1" customFormat="1" ht="12" hidden="1" customHeight="1" x14ac:dyDescent="0.25">
      <c r="A456" s="49">
        <v>200205</v>
      </c>
      <c r="B456" s="15" t="s">
        <v>68</v>
      </c>
      <c r="C456" s="49">
        <v>1414</v>
      </c>
      <c r="D456" s="15" t="s">
        <v>1783</v>
      </c>
      <c r="E456" s="15" t="s">
        <v>167</v>
      </c>
      <c r="F456" s="52" t="s">
        <v>149</v>
      </c>
      <c r="G456" s="15" t="s">
        <v>135</v>
      </c>
      <c r="H456" s="15" t="s">
        <v>143</v>
      </c>
      <c r="I456" s="49">
        <v>53575</v>
      </c>
      <c r="J456" s="6" t="s">
        <v>1794</v>
      </c>
      <c r="K456" s="7"/>
      <c r="L456" s="8"/>
      <c r="M456" s="8"/>
      <c r="N456" s="8"/>
      <c r="O456" s="8"/>
      <c r="P456" s="8">
        <v>1746385</v>
      </c>
      <c r="Q456" s="8"/>
      <c r="R456" s="8"/>
      <c r="S456" s="8"/>
      <c r="T456" s="8"/>
      <c r="U456" s="8"/>
      <c r="V456" s="8"/>
      <c r="W456" s="8"/>
      <c r="X456" s="94">
        <v>1746385</v>
      </c>
      <c r="Y456" s="71"/>
      <c r="Z456" s="9" t="s">
        <v>1795</v>
      </c>
      <c r="AA456" s="66" t="s">
        <v>1796</v>
      </c>
      <c r="AB456" s="6" t="s">
        <v>1797</v>
      </c>
      <c r="AC456" s="78">
        <v>0</v>
      </c>
      <c r="AD456" s="84">
        <f>(X456+Y456)*AC456</f>
        <v>0</v>
      </c>
      <c r="AE456" s="63"/>
      <c r="AF456" s="63"/>
    </row>
    <row r="457" spans="1:32" s="1" customFormat="1" ht="12" hidden="1" customHeight="1" x14ac:dyDescent="0.25">
      <c r="A457" s="50">
        <v>100000</v>
      </c>
      <c r="B457" s="10" t="s">
        <v>0</v>
      </c>
      <c r="C457" s="50">
        <v>1516</v>
      </c>
      <c r="D457" s="10" t="s">
        <v>602</v>
      </c>
      <c r="E457" s="10" t="s">
        <v>202</v>
      </c>
      <c r="F457" s="53" t="s">
        <v>143</v>
      </c>
      <c r="G457" s="10" t="s">
        <v>431</v>
      </c>
      <c r="H457" s="10" t="s">
        <v>244</v>
      </c>
      <c r="I457" s="50">
        <v>53577</v>
      </c>
      <c r="J457" s="10" t="s">
        <v>988</v>
      </c>
      <c r="K457" s="11"/>
      <c r="L457" s="12"/>
      <c r="M457" s="12"/>
      <c r="N457" s="12"/>
      <c r="O457" s="12"/>
      <c r="P457" s="12"/>
      <c r="Q457" s="12">
        <v>25000</v>
      </c>
      <c r="R457" s="12"/>
      <c r="S457" s="12"/>
      <c r="T457" s="12"/>
      <c r="U457" s="12"/>
      <c r="V457" s="12"/>
      <c r="W457" s="12"/>
      <c r="X457" s="95">
        <v>25000</v>
      </c>
      <c r="Y457" s="73"/>
      <c r="Z457" s="10" t="s">
        <v>989</v>
      </c>
      <c r="AA457" s="10" t="s">
        <v>813</v>
      </c>
      <c r="AB457" s="5" t="s">
        <v>814</v>
      </c>
      <c r="AC457" s="78">
        <f>VLOOKUP(I457,Sheet1!A:K,8,FALSE)</f>
        <v>0</v>
      </c>
      <c r="AD457" s="84">
        <f>VLOOKUP(I457,Sheet1!A:K,9,FALSE)</f>
        <v>0</v>
      </c>
    </row>
    <row r="458" spans="1:32" s="1" customFormat="1" ht="12" hidden="1" customHeight="1" x14ac:dyDescent="0.25">
      <c r="A458" s="49">
        <v>200712</v>
      </c>
      <c r="B458" s="15" t="s">
        <v>89</v>
      </c>
      <c r="C458" s="49">
        <v>1516</v>
      </c>
      <c r="D458" s="15" t="s">
        <v>602</v>
      </c>
      <c r="E458" s="15" t="s">
        <v>161</v>
      </c>
      <c r="F458" s="52" t="s">
        <v>143</v>
      </c>
      <c r="G458" s="15" t="s">
        <v>583</v>
      </c>
      <c r="H458" s="15" t="s">
        <v>143</v>
      </c>
      <c r="I458" s="49">
        <v>53579</v>
      </c>
      <c r="J458" s="15" t="s">
        <v>2168</v>
      </c>
      <c r="K458" s="16"/>
      <c r="L458" s="17"/>
      <c r="M458" s="17"/>
      <c r="N458" s="17"/>
      <c r="O458" s="17"/>
      <c r="P458" s="17"/>
      <c r="Q458" s="17"/>
      <c r="R458" s="17"/>
      <c r="S458" s="17"/>
      <c r="T458" s="17"/>
      <c r="U458" s="17"/>
      <c r="V458" s="21">
        <v>-2297852</v>
      </c>
      <c r="W458" s="17"/>
      <c r="X458" s="92">
        <v>-2297852</v>
      </c>
      <c r="Y458" s="69"/>
      <c r="Z458" s="18" t="s">
        <v>2169</v>
      </c>
      <c r="AA458" s="15" t="s">
        <v>2167</v>
      </c>
      <c r="AB458" s="6" t="s">
        <v>2170</v>
      </c>
      <c r="AC458" s="78">
        <f>VLOOKUP(I458,Sheet1!A:K,8,FALSE)</f>
        <v>0</v>
      </c>
      <c r="AD458" s="84">
        <f>VLOOKUP(I458,Sheet1!A:K,9,FALSE)</f>
        <v>0</v>
      </c>
    </row>
    <row r="459" spans="1:32" s="1" customFormat="1" ht="12" hidden="1" customHeight="1" x14ac:dyDescent="0.25">
      <c r="A459" s="50">
        <v>720057</v>
      </c>
      <c r="B459" s="10" t="s">
        <v>116</v>
      </c>
      <c r="C459" s="50">
        <v>2112</v>
      </c>
      <c r="D459" s="10" t="s">
        <v>2851</v>
      </c>
      <c r="E459" s="10" t="s">
        <v>238</v>
      </c>
      <c r="F459" s="53" t="s">
        <v>143</v>
      </c>
      <c r="G459" s="10" t="s">
        <v>135</v>
      </c>
      <c r="H459" s="10" t="s">
        <v>150</v>
      </c>
      <c r="I459" s="50">
        <v>53585</v>
      </c>
      <c r="J459" s="2" t="s">
        <v>2852</v>
      </c>
      <c r="K459" s="3">
        <v>2</v>
      </c>
      <c r="L459" s="4">
        <v>229260</v>
      </c>
      <c r="M459" s="4">
        <v>47294</v>
      </c>
      <c r="N459" s="4">
        <v>21390</v>
      </c>
      <c r="O459" s="4">
        <v>23180</v>
      </c>
      <c r="P459" s="4"/>
      <c r="Q459" s="4"/>
      <c r="R459" s="4"/>
      <c r="S459" s="4"/>
      <c r="T459" s="4"/>
      <c r="U459" s="4"/>
      <c r="V459" s="4"/>
      <c r="W459" s="4"/>
      <c r="X459" s="93">
        <v>321124</v>
      </c>
      <c r="Y459" s="70">
        <v>319827</v>
      </c>
      <c r="Z459" s="5" t="s">
        <v>2853</v>
      </c>
      <c r="AA459" s="2" t="s">
        <v>2854</v>
      </c>
      <c r="AB459" s="2" t="s">
        <v>2855</v>
      </c>
      <c r="AC459" s="78">
        <v>0</v>
      </c>
      <c r="AD459" s="84">
        <f>X459*AC459</f>
        <v>0</v>
      </c>
    </row>
    <row r="460" spans="1:32" s="1" customFormat="1" ht="12" hidden="1" customHeight="1" x14ac:dyDescent="0.25">
      <c r="A460" s="49">
        <v>720057</v>
      </c>
      <c r="B460" s="15" t="s">
        <v>116</v>
      </c>
      <c r="C460" s="49">
        <v>2112</v>
      </c>
      <c r="D460" s="15" t="s">
        <v>2851</v>
      </c>
      <c r="E460" s="15" t="s">
        <v>268</v>
      </c>
      <c r="F460" s="52" t="s">
        <v>143</v>
      </c>
      <c r="G460" s="15" t="s">
        <v>135</v>
      </c>
      <c r="H460" s="15" t="s">
        <v>150</v>
      </c>
      <c r="I460" s="49">
        <v>53586</v>
      </c>
      <c r="J460" s="6" t="s">
        <v>2856</v>
      </c>
      <c r="K460" s="7">
        <v>1</v>
      </c>
      <c r="L460" s="8">
        <v>79766</v>
      </c>
      <c r="M460" s="8">
        <v>18633</v>
      </c>
      <c r="N460" s="8">
        <v>9754</v>
      </c>
      <c r="O460" s="8">
        <v>4636</v>
      </c>
      <c r="P460" s="8"/>
      <c r="Q460" s="8"/>
      <c r="R460" s="8"/>
      <c r="S460" s="8"/>
      <c r="T460" s="8"/>
      <c r="U460" s="8"/>
      <c r="V460" s="8"/>
      <c r="W460" s="8"/>
      <c r="X460" s="94">
        <v>112789</v>
      </c>
      <c r="Y460" s="71"/>
      <c r="Z460" s="9" t="s">
        <v>2857</v>
      </c>
      <c r="AA460" s="6" t="s">
        <v>2858</v>
      </c>
      <c r="AB460" s="6" t="s">
        <v>2859</v>
      </c>
      <c r="AC460" s="78">
        <v>0</v>
      </c>
      <c r="AD460" s="84">
        <f>X460*AC460</f>
        <v>0</v>
      </c>
    </row>
    <row r="461" spans="1:32" s="1" customFormat="1" ht="12" hidden="1" customHeight="1" x14ac:dyDescent="0.25">
      <c r="A461" s="49">
        <v>100000</v>
      </c>
      <c r="B461" s="15" t="s">
        <v>0</v>
      </c>
      <c r="C461" s="49">
        <v>1312</v>
      </c>
      <c r="D461" s="15" t="s">
        <v>853</v>
      </c>
      <c r="E461" s="15" t="s">
        <v>167</v>
      </c>
      <c r="F461" s="52" t="s">
        <v>149</v>
      </c>
      <c r="G461" s="15" t="s">
        <v>135</v>
      </c>
      <c r="H461" s="15" t="s">
        <v>143</v>
      </c>
      <c r="I461" s="49">
        <v>53591</v>
      </c>
      <c r="J461" s="6" t="s">
        <v>990</v>
      </c>
      <c r="K461" s="7">
        <v>1</v>
      </c>
      <c r="L461" s="8">
        <v>109716</v>
      </c>
      <c r="M461" s="8">
        <v>22957</v>
      </c>
      <c r="N461" s="8">
        <v>10562</v>
      </c>
      <c r="O461" s="8"/>
      <c r="P461" s="8"/>
      <c r="Q461" s="8"/>
      <c r="R461" s="8"/>
      <c r="S461" s="8"/>
      <c r="T461" s="8"/>
      <c r="U461" s="8"/>
      <c r="V461" s="8"/>
      <c r="W461" s="8"/>
      <c r="X461" s="94">
        <v>143235</v>
      </c>
      <c r="Y461" s="71"/>
      <c r="Z461" s="9" t="s">
        <v>991</v>
      </c>
      <c r="AA461" s="6" t="s">
        <v>992</v>
      </c>
      <c r="AB461" s="6" t="s">
        <v>993</v>
      </c>
      <c r="AC461" s="78">
        <v>0</v>
      </c>
      <c r="AD461" s="84">
        <f>X461*AC461</f>
        <v>0</v>
      </c>
    </row>
    <row r="462" spans="1:32" s="1" customFormat="1" ht="12" hidden="1" customHeight="1" x14ac:dyDescent="0.25">
      <c r="A462" s="50">
        <v>100000</v>
      </c>
      <c r="B462" s="10" t="s">
        <v>0</v>
      </c>
      <c r="C462" s="50">
        <v>1514</v>
      </c>
      <c r="D462" s="10" t="s">
        <v>994</v>
      </c>
      <c r="E462" s="10" t="s">
        <v>161</v>
      </c>
      <c r="F462" s="53" t="s">
        <v>143</v>
      </c>
      <c r="G462" s="10" t="s">
        <v>135</v>
      </c>
      <c r="H462" s="10" t="s">
        <v>143</v>
      </c>
      <c r="I462" s="50">
        <v>53603</v>
      </c>
      <c r="J462" s="10" t="s">
        <v>995</v>
      </c>
      <c r="K462" s="11">
        <v>1</v>
      </c>
      <c r="L462" s="12">
        <v>49636</v>
      </c>
      <c r="M462" s="12">
        <v>14611</v>
      </c>
      <c r="N462" s="12">
        <v>8940</v>
      </c>
      <c r="O462" s="12"/>
      <c r="P462" s="12"/>
      <c r="Q462" s="12"/>
      <c r="R462" s="12"/>
      <c r="S462" s="12"/>
      <c r="T462" s="12"/>
      <c r="U462" s="12"/>
      <c r="V462" s="12"/>
      <c r="W462" s="12"/>
      <c r="X462" s="95">
        <v>73187</v>
      </c>
      <c r="Y462" s="73"/>
      <c r="Z462" s="14" t="s">
        <v>996</v>
      </c>
      <c r="AA462" s="10" t="s">
        <v>997</v>
      </c>
      <c r="AB462" s="2" t="s">
        <v>998</v>
      </c>
      <c r="AC462" s="78">
        <f>VLOOKUP(I462,Sheet1!A:K,8,FALSE)</f>
        <v>0</v>
      </c>
      <c r="AD462" s="84">
        <f>VLOOKUP(I462,Sheet1!A:K,9,FALSE)</f>
        <v>0</v>
      </c>
    </row>
    <row r="463" spans="1:32" s="1" customFormat="1" ht="12" hidden="1" customHeight="1" x14ac:dyDescent="0.25">
      <c r="A463" s="49">
        <v>100000</v>
      </c>
      <c r="B463" s="15" t="s">
        <v>0</v>
      </c>
      <c r="C463" s="49">
        <v>1216</v>
      </c>
      <c r="D463" s="15" t="s">
        <v>588</v>
      </c>
      <c r="E463" s="15" t="s">
        <v>143</v>
      </c>
      <c r="F463" s="52" t="s">
        <v>143</v>
      </c>
      <c r="G463" s="15" t="s">
        <v>431</v>
      </c>
      <c r="H463" s="15" t="s">
        <v>143</v>
      </c>
      <c r="I463" s="49">
        <v>53605</v>
      </c>
      <c r="J463" s="15" t="s">
        <v>999</v>
      </c>
      <c r="K463" s="16"/>
      <c r="L463" s="17">
        <v>11813</v>
      </c>
      <c r="M463" s="17"/>
      <c r="N463" s="17"/>
      <c r="O463" s="17"/>
      <c r="P463" s="17"/>
      <c r="Q463" s="17"/>
      <c r="R463" s="17"/>
      <c r="S463" s="17"/>
      <c r="T463" s="17"/>
      <c r="U463" s="17"/>
      <c r="V463" s="17"/>
      <c r="W463" s="17"/>
      <c r="X463" s="92">
        <v>11813</v>
      </c>
      <c r="Y463" s="69"/>
      <c r="Z463" s="15" t="s">
        <v>556</v>
      </c>
      <c r="AA463" s="15" t="s">
        <v>557</v>
      </c>
      <c r="AB463" s="6" t="s">
        <v>556</v>
      </c>
      <c r="AC463" s="78">
        <f>VLOOKUP(I463,Sheet1!A:K,8,FALSE)</f>
        <v>0</v>
      </c>
      <c r="AD463" s="84">
        <f>VLOOKUP(I463,Sheet1!A:K,9,FALSE)</f>
        <v>0</v>
      </c>
    </row>
    <row r="464" spans="1:32" s="1" customFormat="1" ht="12" hidden="1" customHeight="1" x14ac:dyDescent="0.25">
      <c r="A464" s="50">
        <v>100000</v>
      </c>
      <c r="B464" s="10" t="s">
        <v>0</v>
      </c>
      <c r="C464" s="50">
        <v>1514</v>
      </c>
      <c r="D464" s="10" t="s">
        <v>994</v>
      </c>
      <c r="E464" s="10" t="s">
        <v>142</v>
      </c>
      <c r="F464" s="53" t="s">
        <v>143</v>
      </c>
      <c r="G464" s="10" t="s">
        <v>135</v>
      </c>
      <c r="H464" s="10" t="s">
        <v>143</v>
      </c>
      <c r="I464" s="50">
        <v>53606</v>
      </c>
      <c r="J464" s="2" t="s">
        <v>1000</v>
      </c>
      <c r="K464" s="3"/>
      <c r="L464" s="4"/>
      <c r="M464" s="4"/>
      <c r="N464" s="4"/>
      <c r="O464" s="4"/>
      <c r="P464" s="4">
        <v>500000</v>
      </c>
      <c r="Q464" s="4"/>
      <c r="R464" s="4"/>
      <c r="S464" s="4"/>
      <c r="T464" s="4"/>
      <c r="U464" s="4"/>
      <c r="V464" s="4"/>
      <c r="W464" s="4"/>
      <c r="X464" s="93">
        <v>500000</v>
      </c>
      <c r="Y464" s="70"/>
      <c r="Z464" s="5" t="s">
        <v>1001</v>
      </c>
      <c r="AA464" s="2" t="s">
        <v>1002</v>
      </c>
      <c r="AB464" s="5" t="s">
        <v>1003</v>
      </c>
      <c r="AC464" s="78">
        <f>VLOOKUP(I464,Sheet1!A:K,8,FALSE)</f>
        <v>0</v>
      </c>
      <c r="AD464" s="84">
        <f>VLOOKUP(I464,Sheet1!A:K,9,FALSE)</f>
        <v>0</v>
      </c>
    </row>
    <row r="465" spans="1:30" s="1" customFormat="1" ht="12" hidden="1" customHeight="1" x14ac:dyDescent="0.25">
      <c r="A465" s="49">
        <v>100000</v>
      </c>
      <c r="B465" s="15" t="s">
        <v>0</v>
      </c>
      <c r="C465" s="49">
        <v>1418</v>
      </c>
      <c r="D465" s="15" t="s">
        <v>1004</v>
      </c>
      <c r="E465" s="15" t="s">
        <v>143</v>
      </c>
      <c r="F465" s="52" t="s">
        <v>143</v>
      </c>
      <c r="G465" s="15" t="s">
        <v>431</v>
      </c>
      <c r="H465" s="15" t="s">
        <v>143</v>
      </c>
      <c r="I465" s="49">
        <v>53607</v>
      </c>
      <c r="J465" s="15" t="s">
        <v>1005</v>
      </c>
      <c r="K465" s="16"/>
      <c r="L465" s="17">
        <v>9516</v>
      </c>
      <c r="M465" s="17"/>
      <c r="N465" s="17"/>
      <c r="O465" s="17"/>
      <c r="P465" s="17"/>
      <c r="Q465" s="17"/>
      <c r="R465" s="17"/>
      <c r="S465" s="17"/>
      <c r="T465" s="17"/>
      <c r="U465" s="17"/>
      <c r="V465" s="17"/>
      <c r="W465" s="17"/>
      <c r="X465" s="92">
        <v>9516</v>
      </c>
      <c r="Y465" s="69"/>
      <c r="Z465" s="15" t="s">
        <v>556</v>
      </c>
      <c r="AA465" s="15" t="s">
        <v>557</v>
      </c>
      <c r="AB465" s="6" t="s">
        <v>556</v>
      </c>
      <c r="AC465" s="78">
        <f>VLOOKUP(I465,Sheet1!A:K,8,FALSE)</f>
        <v>0</v>
      </c>
      <c r="AD465" s="84">
        <f>VLOOKUP(I465,Sheet1!A:K,9,FALSE)</f>
        <v>0</v>
      </c>
    </row>
    <row r="466" spans="1:30" s="1" customFormat="1" ht="12" hidden="1" customHeight="1" x14ac:dyDescent="0.25">
      <c r="A466" s="50">
        <v>100000</v>
      </c>
      <c r="B466" s="10" t="s">
        <v>0</v>
      </c>
      <c r="C466" s="50">
        <v>1623</v>
      </c>
      <c r="D466" s="10" t="s">
        <v>878</v>
      </c>
      <c r="E466" s="10" t="s">
        <v>256</v>
      </c>
      <c r="F466" s="53" t="s">
        <v>143</v>
      </c>
      <c r="G466" s="10" t="s">
        <v>431</v>
      </c>
      <c r="H466" s="10" t="s">
        <v>143</v>
      </c>
      <c r="I466" s="50">
        <v>53608</v>
      </c>
      <c r="J466" s="10" t="s">
        <v>1006</v>
      </c>
      <c r="K466" s="11"/>
      <c r="L466" s="12">
        <v>16062</v>
      </c>
      <c r="M466" s="12"/>
      <c r="N466" s="12"/>
      <c r="O466" s="12"/>
      <c r="P466" s="12"/>
      <c r="Q466" s="12"/>
      <c r="R466" s="12"/>
      <c r="S466" s="12"/>
      <c r="T466" s="12"/>
      <c r="U466" s="12"/>
      <c r="V466" s="12"/>
      <c r="W466" s="12"/>
      <c r="X466" s="95">
        <v>16062</v>
      </c>
      <c r="Y466" s="73"/>
      <c r="Z466" s="10" t="s">
        <v>556</v>
      </c>
      <c r="AA466" s="10" t="s">
        <v>557</v>
      </c>
      <c r="AB466" s="2" t="s">
        <v>556</v>
      </c>
      <c r="AC466" s="78">
        <f>VLOOKUP(I466,Sheet1!A:K,8,FALSE)</f>
        <v>0</v>
      </c>
      <c r="AD466" s="84">
        <f>VLOOKUP(I466,Sheet1!A:K,9,FALSE)</f>
        <v>0</v>
      </c>
    </row>
    <row r="467" spans="1:30" s="1" customFormat="1" ht="12" hidden="1" customHeight="1" x14ac:dyDescent="0.25">
      <c r="A467" s="50">
        <v>200205</v>
      </c>
      <c r="B467" s="10" t="s">
        <v>68</v>
      </c>
      <c r="C467" s="50">
        <v>1413</v>
      </c>
      <c r="D467" s="10" t="s">
        <v>1798</v>
      </c>
      <c r="E467" s="10" t="s">
        <v>143</v>
      </c>
      <c r="F467" s="53" t="s">
        <v>143</v>
      </c>
      <c r="G467" s="10" t="s">
        <v>431</v>
      </c>
      <c r="H467" s="10" t="s">
        <v>143</v>
      </c>
      <c r="I467" s="50">
        <v>53609</v>
      </c>
      <c r="J467" s="10" t="s">
        <v>1799</v>
      </c>
      <c r="K467" s="11"/>
      <c r="L467" s="12">
        <v>6304</v>
      </c>
      <c r="M467" s="12"/>
      <c r="N467" s="12"/>
      <c r="O467" s="12"/>
      <c r="P467" s="12"/>
      <c r="Q467" s="12"/>
      <c r="R467" s="12"/>
      <c r="S467" s="12"/>
      <c r="T467" s="12"/>
      <c r="U467" s="12"/>
      <c r="V467" s="12"/>
      <c r="W467" s="12"/>
      <c r="X467" s="95">
        <v>6304</v>
      </c>
      <c r="Y467" s="73"/>
      <c r="Z467" s="10" t="s">
        <v>556</v>
      </c>
      <c r="AA467" s="10" t="s">
        <v>557</v>
      </c>
      <c r="AB467" s="2" t="s">
        <v>556</v>
      </c>
      <c r="AC467" s="78">
        <f>VLOOKUP(I467,Sheet1!A:K,8,FALSE)</f>
        <v>0</v>
      </c>
      <c r="AD467" s="84">
        <f>VLOOKUP(I467,Sheet1!A:K,9,FALSE)</f>
        <v>0</v>
      </c>
    </row>
    <row r="468" spans="1:30" s="1" customFormat="1" ht="12" hidden="1" customHeight="1" x14ac:dyDescent="0.25">
      <c r="A468" s="49">
        <v>200226</v>
      </c>
      <c r="B468" s="15" t="s">
        <v>78</v>
      </c>
      <c r="C468" s="49">
        <v>1611</v>
      </c>
      <c r="D468" s="15" t="s">
        <v>178</v>
      </c>
      <c r="E468" s="15" t="s">
        <v>143</v>
      </c>
      <c r="F468" s="52" t="s">
        <v>143</v>
      </c>
      <c r="G468" s="15" t="s">
        <v>431</v>
      </c>
      <c r="H468" s="15" t="s">
        <v>143</v>
      </c>
      <c r="I468" s="49">
        <v>53610</v>
      </c>
      <c r="J468" s="15" t="s">
        <v>1929</v>
      </c>
      <c r="K468" s="16"/>
      <c r="L468" s="17">
        <v>8677</v>
      </c>
      <c r="M468" s="17"/>
      <c r="N468" s="17"/>
      <c r="O468" s="17"/>
      <c r="P468" s="17"/>
      <c r="Q468" s="17"/>
      <c r="R468" s="17"/>
      <c r="S468" s="17"/>
      <c r="T468" s="17"/>
      <c r="U468" s="17"/>
      <c r="V468" s="17"/>
      <c r="W468" s="17"/>
      <c r="X468" s="92">
        <v>8677</v>
      </c>
      <c r="Y468" s="69"/>
      <c r="Z468" s="15" t="s">
        <v>556</v>
      </c>
      <c r="AA468" s="15" t="s">
        <v>557</v>
      </c>
      <c r="AB468" s="6" t="s">
        <v>556</v>
      </c>
      <c r="AC468" s="78">
        <v>0</v>
      </c>
      <c r="AD468" s="84">
        <f t="shared" ref="AD468:AD473" si="13">X468*AC468</f>
        <v>0</v>
      </c>
    </row>
    <row r="469" spans="1:30" s="1" customFormat="1" ht="12" hidden="1" customHeight="1" x14ac:dyDescent="0.25">
      <c r="A469" s="50">
        <v>720057</v>
      </c>
      <c r="B469" s="10" t="s">
        <v>116</v>
      </c>
      <c r="C469" s="50">
        <v>2112</v>
      </c>
      <c r="D469" s="10" t="s">
        <v>2851</v>
      </c>
      <c r="E469" s="10" t="s">
        <v>2860</v>
      </c>
      <c r="F469" s="53" t="s">
        <v>143</v>
      </c>
      <c r="G469" s="10" t="s">
        <v>135</v>
      </c>
      <c r="H469" s="10" t="s">
        <v>150</v>
      </c>
      <c r="I469" s="50">
        <v>53611</v>
      </c>
      <c r="J469" s="2" t="s">
        <v>2861</v>
      </c>
      <c r="K469" s="3">
        <v>1</v>
      </c>
      <c r="L469" s="4">
        <v>85392</v>
      </c>
      <c r="M469" s="4">
        <v>19088</v>
      </c>
      <c r="N469" s="4">
        <v>9905</v>
      </c>
      <c r="O469" s="4">
        <v>4636</v>
      </c>
      <c r="P469" s="4"/>
      <c r="Q469" s="4"/>
      <c r="R469" s="4"/>
      <c r="S469" s="4"/>
      <c r="T469" s="4"/>
      <c r="U469" s="4"/>
      <c r="V469" s="4"/>
      <c r="W469" s="4"/>
      <c r="X469" s="93">
        <v>119021</v>
      </c>
      <c r="Y469" s="70">
        <v>114544</v>
      </c>
      <c r="Z469" s="5" t="s">
        <v>2862</v>
      </c>
      <c r="AA469" s="2" t="s">
        <v>2863</v>
      </c>
      <c r="AB469" s="2" t="s">
        <v>2864</v>
      </c>
      <c r="AC469" s="78">
        <v>0</v>
      </c>
      <c r="AD469" s="84">
        <f t="shared" si="13"/>
        <v>0</v>
      </c>
    </row>
    <row r="470" spans="1:30" s="1" customFormat="1" ht="12" hidden="1" customHeight="1" x14ac:dyDescent="0.25">
      <c r="A470" s="49">
        <v>720057</v>
      </c>
      <c r="B470" s="15" t="s">
        <v>116</v>
      </c>
      <c r="C470" s="49">
        <v>2112</v>
      </c>
      <c r="D470" s="15" t="s">
        <v>2851</v>
      </c>
      <c r="E470" s="15" t="s">
        <v>294</v>
      </c>
      <c r="F470" s="52" t="s">
        <v>143</v>
      </c>
      <c r="G470" s="15" t="s">
        <v>135</v>
      </c>
      <c r="H470" s="15" t="s">
        <v>150</v>
      </c>
      <c r="I470" s="49">
        <v>53612</v>
      </c>
      <c r="J470" s="15" t="s">
        <v>2865</v>
      </c>
      <c r="K470" s="16">
        <v>1</v>
      </c>
      <c r="L470" s="17">
        <v>79766</v>
      </c>
      <c r="M470" s="17">
        <v>18633</v>
      </c>
      <c r="N470" s="17">
        <v>9754</v>
      </c>
      <c r="O470" s="17">
        <v>4636</v>
      </c>
      <c r="P470" s="17"/>
      <c r="Q470" s="17"/>
      <c r="R470" s="17"/>
      <c r="S470" s="17"/>
      <c r="T470" s="17"/>
      <c r="U470" s="17"/>
      <c r="V470" s="17"/>
      <c r="W470" s="17"/>
      <c r="X470" s="92">
        <v>112789</v>
      </c>
      <c r="Y470" s="69"/>
      <c r="Z470" s="18" t="s">
        <v>2866</v>
      </c>
      <c r="AA470" s="15" t="s">
        <v>2858</v>
      </c>
      <c r="AB470" s="6" t="s">
        <v>2867</v>
      </c>
      <c r="AC470" s="78">
        <v>0</v>
      </c>
      <c r="AD470" s="84">
        <f t="shared" si="13"/>
        <v>0</v>
      </c>
    </row>
    <row r="471" spans="1:30" s="1" customFormat="1" ht="12" hidden="1" customHeight="1" x14ac:dyDescent="0.25">
      <c r="A471" s="50">
        <v>720057</v>
      </c>
      <c r="B471" s="10" t="s">
        <v>116</v>
      </c>
      <c r="C471" s="50">
        <v>2112</v>
      </c>
      <c r="D471" s="10" t="s">
        <v>2851</v>
      </c>
      <c r="E471" s="10" t="s">
        <v>2868</v>
      </c>
      <c r="F471" s="53" t="s">
        <v>143</v>
      </c>
      <c r="G471" s="10" t="s">
        <v>135</v>
      </c>
      <c r="H471" s="10" t="s">
        <v>150</v>
      </c>
      <c r="I471" s="50">
        <v>53616</v>
      </c>
      <c r="J471" s="2" t="s">
        <v>2869</v>
      </c>
      <c r="K471" s="3">
        <v>2</v>
      </c>
      <c r="L471" s="4">
        <v>183928</v>
      </c>
      <c r="M471" s="4">
        <v>40493</v>
      </c>
      <c r="N471" s="4">
        <v>20165</v>
      </c>
      <c r="O471" s="4">
        <v>9272</v>
      </c>
      <c r="P471" s="4"/>
      <c r="Q471" s="4"/>
      <c r="R471" s="4"/>
      <c r="S471" s="4"/>
      <c r="T471" s="4"/>
      <c r="U471" s="4"/>
      <c r="V471" s="4"/>
      <c r="W471" s="4"/>
      <c r="X471" s="93">
        <v>253858</v>
      </c>
      <c r="Y471" s="70">
        <v>245843</v>
      </c>
      <c r="Z471" s="5" t="s">
        <v>2870</v>
      </c>
      <c r="AA471" s="2" t="s">
        <v>2863</v>
      </c>
      <c r="AB471" s="5" t="s">
        <v>2871</v>
      </c>
      <c r="AC471" s="78">
        <v>0</v>
      </c>
      <c r="AD471" s="84">
        <f t="shared" si="13"/>
        <v>0</v>
      </c>
    </row>
    <row r="472" spans="1:30" s="1" customFormat="1" ht="12" hidden="1" customHeight="1" x14ac:dyDescent="0.25">
      <c r="A472" s="49">
        <v>720057</v>
      </c>
      <c r="B472" s="15" t="s">
        <v>116</v>
      </c>
      <c r="C472" s="49">
        <v>2112</v>
      </c>
      <c r="D472" s="15" t="s">
        <v>2851</v>
      </c>
      <c r="E472" s="15" t="s">
        <v>2872</v>
      </c>
      <c r="F472" s="52" t="s">
        <v>143</v>
      </c>
      <c r="G472" s="15" t="s">
        <v>135</v>
      </c>
      <c r="H472" s="15" t="s">
        <v>150</v>
      </c>
      <c r="I472" s="49">
        <v>53625</v>
      </c>
      <c r="J472" s="6" t="s">
        <v>2873</v>
      </c>
      <c r="K472" s="7">
        <v>1</v>
      </c>
      <c r="L472" s="8">
        <v>83881</v>
      </c>
      <c r="M472" s="8">
        <v>19241</v>
      </c>
      <c r="N472" s="8">
        <v>9865</v>
      </c>
      <c r="O472" s="8">
        <v>4636</v>
      </c>
      <c r="P472" s="8"/>
      <c r="Q472" s="8"/>
      <c r="R472" s="8"/>
      <c r="S472" s="8"/>
      <c r="T472" s="8"/>
      <c r="U472" s="8"/>
      <c r="V472" s="8"/>
      <c r="W472" s="8"/>
      <c r="X472" s="94">
        <v>117623</v>
      </c>
      <c r="Y472" s="71"/>
      <c r="Z472" s="9" t="s">
        <v>2874</v>
      </c>
      <c r="AA472" s="9" t="s">
        <v>2875</v>
      </c>
      <c r="AB472" s="9" t="s">
        <v>2876</v>
      </c>
      <c r="AC472" s="78">
        <v>0</v>
      </c>
      <c r="AD472" s="84">
        <f t="shared" si="13"/>
        <v>0</v>
      </c>
    </row>
    <row r="473" spans="1:30" s="1" customFormat="1" ht="12" hidden="1" customHeight="1" x14ac:dyDescent="0.25">
      <c r="A473" s="50">
        <v>720057</v>
      </c>
      <c r="B473" s="10" t="s">
        <v>116</v>
      </c>
      <c r="C473" s="50">
        <v>2112</v>
      </c>
      <c r="D473" s="10" t="s">
        <v>2851</v>
      </c>
      <c r="E473" s="10" t="s">
        <v>873</v>
      </c>
      <c r="F473" s="53" t="s">
        <v>143</v>
      </c>
      <c r="G473" s="10" t="s">
        <v>135</v>
      </c>
      <c r="H473" s="10" t="s">
        <v>150</v>
      </c>
      <c r="I473" s="50">
        <v>53627</v>
      </c>
      <c r="J473" s="2" t="s">
        <v>2877</v>
      </c>
      <c r="K473" s="3">
        <v>1</v>
      </c>
      <c r="L473" s="4">
        <v>76136</v>
      </c>
      <c r="M473" s="4">
        <v>18098</v>
      </c>
      <c r="N473" s="4">
        <v>9655</v>
      </c>
      <c r="O473" s="4">
        <v>4636</v>
      </c>
      <c r="P473" s="4"/>
      <c r="Q473" s="4"/>
      <c r="R473" s="4"/>
      <c r="S473" s="4"/>
      <c r="T473" s="4"/>
      <c r="U473" s="4"/>
      <c r="V473" s="4"/>
      <c r="W473" s="4"/>
      <c r="X473" s="93">
        <v>108525</v>
      </c>
      <c r="Y473" s="70"/>
      <c r="Z473" s="5" t="s">
        <v>2878</v>
      </c>
      <c r="AA473" s="2" t="s">
        <v>2879</v>
      </c>
      <c r="AB473" s="2" t="s">
        <v>2880</v>
      </c>
      <c r="AC473" s="78">
        <v>0</v>
      </c>
      <c r="AD473" s="84">
        <f t="shared" si="13"/>
        <v>0</v>
      </c>
    </row>
    <row r="474" spans="1:30" s="1" customFormat="1" ht="12" hidden="1" customHeight="1" x14ac:dyDescent="0.25">
      <c r="A474" s="50">
        <v>200373</v>
      </c>
      <c r="B474" s="10" t="s">
        <v>83</v>
      </c>
      <c r="C474" s="50">
        <v>1912</v>
      </c>
      <c r="D474" s="10" t="s">
        <v>538</v>
      </c>
      <c r="E474" s="10" t="s">
        <v>143</v>
      </c>
      <c r="F474" s="53" t="s">
        <v>143</v>
      </c>
      <c r="G474" s="10" t="s">
        <v>431</v>
      </c>
      <c r="H474" s="10" t="s">
        <v>143</v>
      </c>
      <c r="I474" s="50">
        <v>53631</v>
      </c>
      <c r="J474" s="10" t="s">
        <v>2098</v>
      </c>
      <c r="K474" s="11"/>
      <c r="L474" s="12">
        <v>5026</v>
      </c>
      <c r="M474" s="12"/>
      <c r="N474" s="12"/>
      <c r="O474" s="12"/>
      <c r="P474" s="12"/>
      <c r="Q474" s="12"/>
      <c r="R474" s="12"/>
      <c r="S474" s="12"/>
      <c r="T474" s="12"/>
      <c r="U474" s="12"/>
      <c r="V474" s="12"/>
      <c r="W474" s="12"/>
      <c r="X474" s="95">
        <v>5026</v>
      </c>
      <c r="Y474" s="73"/>
      <c r="Z474" s="10" t="s">
        <v>556</v>
      </c>
      <c r="AA474" s="10" t="s">
        <v>557</v>
      </c>
      <c r="AB474" s="2" t="s">
        <v>556</v>
      </c>
      <c r="AC474" s="78">
        <f>VLOOKUP(I474,Sheet1!A:K,8,FALSE)</f>
        <v>0</v>
      </c>
      <c r="AD474" s="84">
        <f>VLOOKUP(I474,Sheet1!A:K,9,FALSE)</f>
        <v>0</v>
      </c>
    </row>
    <row r="475" spans="1:30" s="1" customFormat="1" ht="12" hidden="1" customHeight="1" x14ac:dyDescent="0.25">
      <c r="A475" s="49">
        <v>100000</v>
      </c>
      <c r="B475" s="15" t="s">
        <v>0</v>
      </c>
      <c r="C475" s="49">
        <v>1001</v>
      </c>
      <c r="D475" s="15" t="s">
        <v>1007</v>
      </c>
      <c r="E475" s="15" t="s">
        <v>143</v>
      </c>
      <c r="F475" s="52" t="s">
        <v>143</v>
      </c>
      <c r="G475" s="15" t="s">
        <v>431</v>
      </c>
      <c r="H475" s="15" t="s">
        <v>143</v>
      </c>
      <c r="I475" s="49">
        <v>53632</v>
      </c>
      <c r="J475" s="15" t="s">
        <v>1008</v>
      </c>
      <c r="K475" s="16"/>
      <c r="L475" s="17">
        <v>11685</v>
      </c>
      <c r="M475" s="17"/>
      <c r="N475" s="17"/>
      <c r="O475" s="17"/>
      <c r="P475" s="17"/>
      <c r="Q475" s="17"/>
      <c r="R475" s="17"/>
      <c r="S475" s="17"/>
      <c r="T475" s="17"/>
      <c r="U475" s="17"/>
      <c r="V475" s="17"/>
      <c r="W475" s="17"/>
      <c r="X475" s="92">
        <v>11685</v>
      </c>
      <c r="Y475" s="69"/>
      <c r="Z475" s="15" t="s">
        <v>556</v>
      </c>
      <c r="AA475" s="15" t="s">
        <v>825</v>
      </c>
      <c r="AB475" s="6" t="s">
        <v>556</v>
      </c>
      <c r="AC475" s="78">
        <f>VLOOKUP(I475,Sheet1!A:K,8,FALSE)</f>
        <v>0</v>
      </c>
      <c r="AD475" s="84">
        <f>VLOOKUP(I475,Sheet1!A:K,9,FALSE)</f>
        <v>0</v>
      </c>
    </row>
    <row r="476" spans="1:30" s="1" customFormat="1" ht="12" hidden="1" customHeight="1" x14ac:dyDescent="0.25">
      <c r="A476" s="50">
        <v>100000</v>
      </c>
      <c r="B476" s="10" t="s">
        <v>0</v>
      </c>
      <c r="C476" s="50">
        <v>1514</v>
      </c>
      <c r="D476" s="10" t="s">
        <v>994</v>
      </c>
      <c r="E476" s="10" t="s">
        <v>167</v>
      </c>
      <c r="F476" s="53" t="s">
        <v>143</v>
      </c>
      <c r="G476" s="10" t="s">
        <v>135</v>
      </c>
      <c r="H476" s="10" t="s">
        <v>143</v>
      </c>
      <c r="I476" s="50">
        <v>53633</v>
      </c>
      <c r="J476" s="2" t="s">
        <v>1009</v>
      </c>
      <c r="K476" s="3"/>
      <c r="L476" s="4"/>
      <c r="M476" s="4"/>
      <c r="N476" s="4"/>
      <c r="O476" s="4"/>
      <c r="P476" s="4">
        <v>1428603</v>
      </c>
      <c r="Q476" s="4"/>
      <c r="R476" s="4"/>
      <c r="S476" s="4"/>
      <c r="T476" s="4"/>
      <c r="U476" s="4"/>
      <c r="V476" s="4"/>
      <c r="W476" s="4"/>
      <c r="X476" s="93">
        <v>1428603</v>
      </c>
      <c r="Y476" s="70"/>
      <c r="Z476" s="5" t="s">
        <v>1010</v>
      </c>
      <c r="AA476" s="2" t="s">
        <v>1011</v>
      </c>
      <c r="AB476" s="5" t="s">
        <v>1012</v>
      </c>
      <c r="AC476" s="78">
        <f>VLOOKUP(I476,Sheet1!A:K,8,FALSE)</f>
        <v>0</v>
      </c>
      <c r="AD476" s="84">
        <f>VLOOKUP(I476,Sheet1!A:K,9,FALSE)</f>
        <v>0</v>
      </c>
    </row>
    <row r="477" spans="1:30" s="1" customFormat="1" ht="12" hidden="1" customHeight="1" x14ac:dyDescent="0.25">
      <c r="A477" s="49">
        <v>100000</v>
      </c>
      <c r="B477" s="15" t="s">
        <v>0</v>
      </c>
      <c r="C477" s="49">
        <v>1151</v>
      </c>
      <c r="D477" s="15" t="s">
        <v>1013</v>
      </c>
      <c r="E477" s="15" t="s">
        <v>143</v>
      </c>
      <c r="F477" s="52" t="s">
        <v>143</v>
      </c>
      <c r="G477" s="15" t="s">
        <v>431</v>
      </c>
      <c r="H477" s="15" t="s">
        <v>143</v>
      </c>
      <c r="I477" s="49">
        <v>53634</v>
      </c>
      <c r="J477" s="15" t="s">
        <v>1014</v>
      </c>
      <c r="K477" s="16"/>
      <c r="L477" s="17">
        <v>20149</v>
      </c>
      <c r="M477" s="17"/>
      <c r="N477" s="17"/>
      <c r="O477" s="17"/>
      <c r="P477" s="17"/>
      <c r="Q477" s="17"/>
      <c r="R477" s="17"/>
      <c r="S477" s="17"/>
      <c r="T477" s="17"/>
      <c r="U477" s="17"/>
      <c r="V477" s="17"/>
      <c r="W477" s="17"/>
      <c r="X477" s="92">
        <v>20149</v>
      </c>
      <c r="Y477" s="69"/>
      <c r="Z477" s="15" t="s">
        <v>556</v>
      </c>
      <c r="AA477" s="15" t="s">
        <v>1015</v>
      </c>
      <c r="AB477" s="6" t="s">
        <v>556</v>
      </c>
      <c r="AC477" s="78">
        <f>VLOOKUP(I477,Sheet1!A:K,8,FALSE)</f>
        <v>0</v>
      </c>
      <c r="AD477" s="84">
        <f>VLOOKUP(I477,Sheet1!A:K,9,FALSE)</f>
        <v>0</v>
      </c>
    </row>
    <row r="478" spans="1:30" s="1" customFormat="1" ht="12" hidden="1" customHeight="1" x14ac:dyDescent="0.25">
      <c r="A478" s="50">
        <v>100000</v>
      </c>
      <c r="B478" s="10" t="s">
        <v>0</v>
      </c>
      <c r="C478" s="50">
        <v>1153</v>
      </c>
      <c r="D478" s="10" t="s">
        <v>1016</v>
      </c>
      <c r="E478" s="10" t="s">
        <v>143</v>
      </c>
      <c r="F478" s="53" t="s">
        <v>143</v>
      </c>
      <c r="G478" s="10" t="s">
        <v>431</v>
      </c>
      <c r="H478" s="10" t="s">
        <v>143</v>
      </c>
      <c r="I478" s="50">
        <v>53635</v>
      </c>
      <c r="J478" s="10" t="s">
        <v>1017</v>
      </c>
      <c r="K478" s="11"/>
      <c r="L478" s="13">
        <v>-20329</v>
      </c>
      <c r="M478" s="12"/>
      <c r="N478" s="12"/>
      <c r="O478" s="12"/>
      <c r="P478" s="12"/>
      <c r="Q478" s="12"/>
      <c r="R478" s="12"/>
      <c r="S478" s="12"/>
      <c r="T478" s="12"/>
      <c r="U478" s="12"/>
      <c r="V478" s="12"/>
      <c r="W478" s="12"/>
      <c r="X478" s="95">
        <v>-20329</v>
      </c>
      <c r="Y478" s="73"/>
      <c r="Z478" s="10" t="s">
        <v>556</v>
      </c>
      <c r="AA478" s="10" t="s">
        <v>557</v>
      </c>
      <c r="AB478" s="2" t="s">
        <v>556</v>
      </c>
      <c r="AC478" s="78">
        <f>VLOOKUP(I478,Sheet1!A:K,8,FALSE)</f>
        <v>0</v>
      </c>
      <c r="AD478" s="84">
        <f>VLOOKUP(I478,Sheet1!A:K,9,FALSE)</f>
        <v>0</v>
      </c>
    </row>
    <row r="479" spans="1:30" s="1" customFormat="1" ht="12" hidden="1" customHeight="1" x14ac:dyDescent="0.25">
      <c r="A479" s="49">
        <v>100000</v>
      </c>
      <c r="B479" s="15" t="s">
        <v>0</v>
      </c>
      <c r="C479" s="49">
        <v>1212</v>
      </c>
      <c r="D479" s="15" t="s">
        <v>319</v>
      </c>
      <c r="E479" s="15" t="s">
        <v>143</v>
      </c>
      <c r="F479" s="52" t="s">
        <v>143</v>
      </c>
      <c r="G479" s="15" t="s">
        <v>431</v>
      </c>
      <c r="H479" s="15" t="s">
        <v>143</v>
      </c>
      <c r="I479" s="49">
        <v>53636</v>
      </c>
      <c r="J479" s="15" t="s">
        <v>1018</v>
      </c>
      <c r="K479" s="16"/>
      <c r="L479" s="17">
        <v>39626</v>
      </c>
      <c r="M479" s="17"/>
      <c r="N479" s="17"/>
      <c r="O479" s="17"/>
      <c r="P479" s="17"/>
      <c r="Q479" s="17"/>
      <c r="R479" s="17"/>
      <c r="S479" s="17"/>
      <c r="T479" s="17"/>
      <c r="U479" s="17"/>
      <c r="V479" s="17"/>
      <c r="W479" s="17"/>
      <c r="X479" s="92">
        <v>39626</v>
      </c>
      <c r="Y479" s="69"/>
      <c r="Z479" s="15" t="s">
        <v>556</v>
      </c>
      <c r="AA479" s="15" t="s">
        <v>557</v>
      </c>
      <c r="AB479" s="6" t="s">
        <v>556</v>
      </c>
      <c r="AC479" s="78">
        <f>VLOOKUP(I479,Sheet1!A:K,8,FALSE)</f>
        <v>0</v>
      </c>
      <c r="AD479" s="84">
        <f>VLOOKUP(I479,Sheet1!A:K,9,FALSE)</f>
        <v>0</v>
      </c>
    </row>
    <row r="480" spans="1:30" s="1" customFormat="1" ht="12" hidden="1" customHeight="1" x14ac:dyDescent="0.25">
      <c r="A480" s="50">
        <v>100000</v>
      </c>
      <c r="B480" s="10" t="s">
        <v>0</v>
      </c>
      <c r="C480" s="50">
        <v>1514</v>
      </c>
      <c r="D480" s="10" t="s">
        <v>994</v>
      </c>
      <c r="E480" s="10" t="s">
        <v>155</v>
      </c>
      <c r="F480" s="53" t="s">
        <v>143</v>
      </c>
      <c r="G480" s="10" t="s">
        <v>135</v>
      </c>
      <c r="H480" s="10" t="s">
        <v>143</v>
      </c>
      <c r="I480" s="50">
        <v>53637</v>
      </c>
      <c r="J480" s="2" t="s">
        <v>1019</v>
      </c>
      <c r="K480" s="3"/>
      <c r="L480" s="4"/>
      <c r="M480" s="4"/>
      <c r="N480" s="4"/>
      <c r="O480" s="4"/>
      <c r="P480" s="4">
        <v>350000</v>
      </c>
      <c r="Q480" s="4"/>
      <c r="R480" s="4"/>
      <c r="S480" s="4"/>
      <c r="T480" s="4"/>
      <c r="U480" s="4"/>
      <c r="V480" s="4"/>
      <c r="W480" s="4"/>
      <c r="X480" s="93">
        <v>350000</v>
      </c>
      <c r="Y480" s="70"/>
      <c r="Z480" s="5" t="s">
        <v>1020</v>
      </c>
      <c r="AA480" s="2" t="s">
        <v>1021</v>
      </c>
      <c r="AB480" s="5" t="s">
        <v>1022</v>
      </c>
      <c r="AC480" s="78">
        <f>VLOOKUP(I480,Sheet1!A:K,8,FALSE)</f>
        <v>0</v>
      </c>
      <c r="AD480" s="84">
        <f>VLOOKUP(I480,Sheet1!A:K,9,FALSE)</f>
        <v>0</v>
      </c>
    </row>
    <row r="481" spans="1:32" s="1" customFormat="1" ht="12" hidden="1" customHeight="1" x14ac:dyDescent="0.25">
      <c r="A481" s="49">
        <v>100000</v>
      </c>
      <c r="B481" s="15" t="s">
        <v>0</v>
      </c>
      <c r="C481" s="49">
        <v>1313</v>
      </c>
      <c r="D481" s="15" t="s">
        <v>347</v>
      </c>
      <c r="E481" s="15" t="s">
        <v>143</v>
      </c>
      <c r="F481" s="52" t="s">
        <v>143</v>
      </c>
      <c r="G481" s="15" t="s">
        <v>431</v>
      </c>
      <c r="H481" s="15" t="s">
        <v>143</v>
      </c>
      <c r="I481" s="49">
        <v>53638</v>
      </c>
      <c r="J481" s="15" t="s">
        <v>1023</v>
      </c>
      <c r="K481" s="16"/>
      <c r="L481" s="17">
        <v>35639</v>
      </c>
      <c r="M481" s="17"/>
      <c r="N481" s="17"/>
      <c r="O481" s="17"/>
      <c r="P481" s="17"/>
      <c r="Q481" s="17"/>
      <c r="R481" s="17"/>
      <c r="S481" s="17"/>
      <c r="T481" s="17"/>
      <c r="U481" s="17"/>
      <c r="V481" s="17"/>
      <c r="W481" s="17"/>
      <c r="X481" s="92">
        <v>35639</v>
      </c>
      <c r="Y481" s="69"/>
      <c r="Z481" s="15" t="s">
        <v>556</v>
      </c>
      <c r="AA481" s="15" t="s">
        <v>557</v>
      </c>
      <c r="AB481" s="6" t="s">
        <v>556</v>
      </c>
      <c r="AC481" s="78">
        <f>VLOOKUP(I481,Sheet1!A:K,8,FALSE)</f>
        <v>0</v>
      </c>
      <c r="AD481" s="84">
        <f>VLOOKUP(I481,Sheet1!A:K,9,FALSE)</f>
        <v>0</v>
      </c>
    </row>
    <row r="482" spans="1:32" s="1" customFormat="1" ht="12" hidden="1" customHeight="1" x14ac:dyDescent="0.25">
      <c r="A482" s="50">
        <v>100000</v>
      </c>
      <c r="B482" s="10" t="s">
        <v>0</v>
      </c>
      <c r="C482" s="50">
        <v>1514</v>
      </c>
      <c r="D482" s="10" t="s">
        <v>994</v>
      </c>
      <c r="E482" s="10" t="s">
        <v>143</v>
      </c>
      <c r="F482" s="53" t="s">
        <v>143</v>
      </c>
      <c r="G482" s="10" t="s">
        <v>431</v>
      </c>
      <c r="H482" s="10" t="s">
        <v>143</v>
      </c>
      <c r="I482" s="50">
        <v>53639</v>
      </c>
      <c r="J482" s="10" t="s">
        <v>1024</v>
      </c>
      <c r="K482" s="11"/>
      <c r="L482" s="12">
        <v>40827</v>
      </c>
      <c r="M482" s="12"/>
      <c r="N482" s="12"/>
      <c r="O482" s="12"/>
      <c r="P482" s="12"/>
      <c r="Q482" s="12"/>
      <c r="R482" s="12"/>
      <c r="S482" s="12"/>
      <c r="T482" s="12"/>
      <c r="U482" s="12"/>
      <c r="V482" s="12"/>
      <c r="W482" s="12"/>
      <c r="X482" s="95">
        <v>40827</v>
      </c>
      <c r="Y482" s="73"/>
      <c r="Z482" s="10" t="s">
        <v>556</v>
      </c>
      <c r="AA482" s="10" t="s">
        <v>557</v>
      </c>
      <c r="AB482" s="2" t="s">
        <v>556</v>
      </c>
      <c r="AC482" s="78">
        <f>VLOOKUP(I482,Sheet1!A:K,8,FALSE)</f>
        <v>0</v>
      </c>
      <c r="AD482" s="84">
        <f>VLOOKUP(I482,Sheet1!A:K,9,FALSE)</f>
        <v>0</v>
      </c>
    </row>
    <row r="483" spans="1:32" s="1" customFormat="1" ht="12" hidden="1" customHeight="1" x14ac:dyDescent="0.25">
      <c r="A483" s="49">
        <v>100000</v>
      </c>
      <c r="B483" s="15" t="s">
        <v>0</v>
      </c>
      <c r="C483" s="49">
        <v>1516</v>
      </c>
      <c r="D483" s="15" t="s">
        <v>602</v>
      </c>
      <c r="E483" s="15" t="s">
        <v>143</v>
      </c>
      <c r="F483" s="52" t="s">
        <v>143</v>
      </c>
      <c r="G483" s="15" t="s">
        <v>431</v>
      </c>
      <c r="H483" s="15" t="s">
        <v>143</v>
      </c>
      <c r="I483" s="49">
        <v>53640</v>
      </c>
      <c r="J483" s="15" t="s">
        <v>1025</v>
      </c>
      <c r="K483" s="16"/>
      <c r="L483" s="17">
        <v>16660</v>
      </c>
      <c r="M483" s="17"/>
      <c r="N483" s="17"/>
      <c r="O483" s="17"/>
      <c r="P483" s="17"/>
      <c r="Q483" s="17"/>
      <c r="R483" s="17"/>
      <c r="S483" s="17"/>
      <c r="T483" s="17"/>
      <c r="U483" s="17"/>
      <c r="V483" s="17"/>
      <c r="W483" s="17"/>
      <c r="X483" s="92">
        <v>16660</v>
      </c>
      <c r="Y483" s="69"/>
      <c r="Z483" s="15" t="s">
        <v>556</v>
      </c>
      <c r="AA483" s="15" t="s">
        <v>557</v>
      </c>
      <c r="AB483" s="6" t="s">
        <v>556</v>
      </c>
      <c r="AC483" s="78">
        <f>VLOOKUP(I483,Sheet1!A:K,8,FALSE)</f>
        <v>0</v>
      </c>
      <c r="AD483" s="84">
        <f>VLOOKUP(I483,Sheet1!A:K,9,FALSE)</f>
        <v>0</v>
      </c>
    </row>
    <row r="484" spans="1:32" s="1" customFormat="1" ht="12" hidden="1" customHeight="1" x14ac:dyDescent="0.25">
      <c r="A484" s="50">
        <v>100000</v>
      </c>
      <c r="B484" s="10" t="s">
        <v>0</v>
      </c>
      <c r="C484" s="50">
        <v>1613</v>
      </c>
      <c r="D484" s="10" t="s">
        <v>463</v>
      </c>
      <c r="E484" s="10" t="s">
        <v>143</v>
      </c>
      <c r="F484" s="53" t="s">
        <v>143</v>
      </c>
      <c r="G484" s="10" t="s">
        <v>431</v>
      </c>
      <c r="H484" s="10" t="s">
        <v>143</v>
      </c>
      <c r="I484" s="50">
        <v>53641</v>
      </c>
      <c r="J484" s="10" t="s">
        <v>1026</v>
      </c>
      <c r="K484" s="11"/>
      <c r="L484" s="12">
        <v>29963</v>
      </c>
      <c r="M484" s="12"/>
      <c r="N484" s="12"/>
      <c r="O484" s="12"/>
      <c r="P484" s="12"/>
      <c r="Q484" s="12"/>
      <c r="R484" s="12"/>
      <c r="S484" s="12"/>
      <c r="T484" s="12"/>
      <c r="U484" s="12"/>
      <c r="V484" s="12"/>
      <c r="W484" s="12"/>
      <c r="X484" s="95">
        <v>29963</v>
      </c>
      <c r="Y484" s="73"/>
      <c r="Z484" s="10" t="s">
        <v>556</v>
      </c>
      <c r="AA484" s="10" t="s">
        <v>557</v>
      </c>
      <c r="AB484" s="2" t="s">
        <v>556</v>
      </c>
      <c r="AC484" s="78">
        <f>VLOOKUP(I484,Sheet1!A:K,8,FALSE)</f>
        <v>0</v>
      </c>
      <c r="AD484" s="84">
        <f>VLOOKUP(I484,Sheet1!A:K,9,FALSE)</f>
        <v>0</v>
      </c>
    </row>
    <row r="485" spans="1:32" s="1" customFormat="1" ht="12" hidden="1" customHeight="1" x14ac:dyDescent="0.25">
      <c r="A485" s="49">
        <v>100000</v>
      </c>
      <c r="B485" s="15" t="s">
        <v>0</v>
      </c>
      <c r="C485" s="49">
        <v>1619</v>
      </c>
      <c r="D485" s="15" t="s">
        <v>132</v>
      </c>
      <c r="E485" s="15" t="s">
        <v>143</v>
      </c>
      <c r="F485" s="52" t="s">
        <v>143</v>
      </c>
      <c r="G485" s="15" t="s">
        <v>431</v>
      </c>
      <c r="H485" s="15" t="s">
        <v>143</v>
      </c>
      <c r="I485" s="49">
        <v>53642</v>
      </c>
      <c r="J485" s="15" t="s">
        <v>1027</v>
      </c>
      <c r="K485" s="16"/>
      <c r="L485" s="21">
        <v>-24093</v>
      </c>
      <c r="M485" s="17"/>
      <c r="N485" s="17"/>
      <c r="O485" s="17"/>
      <c r="P485" s="17"/>
      <c r="Q485" s="17"/>
      <c r="R485" s="17"/>
      <c r="S485" s="17"/>
      <c r="T485" s="17"/>
      <c r="U485" s="17"/>
      <c r="V485" s="17"/>
      <c r="W485" s="17"/>
      <c r="X485" s="92">
        <v>-24093</v>
      </c>
      <c r="Y485" s="69"/>
      <c r="Z485" s="15" t="s">
        <v>556</v>
      </c>
      <c r="AA485" s="15" t="s">
        <v>557</v>
      </c>
      <c r="AB485" s="6" t="s">
        <v>556</v>
      </c>
      <c r="AC485" s="78">
        <v>0</v>
      </c>
      <c r="AD485" s="84">
        <f>X485*AC485</f>
        <v>0</v>
      </c>
    </row>
    <row r="486" spans="1:32" s="1" customFormat="1" ht="12" hidden="1" customHeight="1" x14ac:dyDescent="0.25">
      <c r="A486" s="50">
        <v>100000</v>
      </c>
      <c r="B486" s="10" t="s">
        <v>0</v>
      </c>
      <c r="C486" s="50">
        <v>1621</v>
      </c>
      <c r="D486" s="10" t="s">
        <v>899</v>
      </c>
      <c r="E486" s="10" t="s">
        <v>143</v>
      </c>
      <c r="F486" s="53" t="s">
        <v>143</v>
      </c>
      <c r="G486" s="10" t="s">
        <v>431</v>
      </c>
      <c r="H486" s="10" t="s">
        <v>143</v>
      </c>
      <c r="I486" s="50">
        <v>53643</v>
      </c>
      <c r="J486" s="10" t="s">
        <v>1028</v>
      </c>
      <c r="K486" s="11"/>
      <c r="L486" s="12">
        <v>24749</v>
      </c>
      <c r="M486" s="12"/>
      <c r="N486" s="12"/>
      <c r="O486" s="12"/>
      <c r="P486" s="12"/>
      <c r="Q486" s="12"/>
      <c r="R486" s="12"/>
      <c r="S486" s="12"/>
      <c r="T486" s="12"/>
      <c r="U486" s="12"/>
      <c r="V486" s="12"/>
      <c r="W486" s="12"/>
      <c r="X486" s="95">
        <v>24749</v>
      </c>
      <c r="Y486" s="73"/>
      <c r="Z486" s="10" t="s">
        <v>556</v>
      </c>
      <c r="AA486" s="10" t="s">
        <v>557</v>
      </c>
      <c r="AB486" s="2" t="s">
        <v>556</v>
      </c>
      <c r="AC486" s="78">
        <f>VLOOKUP(I486,Sheet1!A:K,8,FALSE)</f>
        <v>0</v>
      </c>
      <c r="AD486" s="84">
        <f>VLOOKUP(I486,Sheet1!A:K,9,FALSE)</f>
        <v>0</v>
      </c>
    </row>
    <row r="487" spans="1:32" s="1" customFormat="1" ht="12" hidden="1" customHeight="1" x14ac:dyDescent="0.25">
      <c r="A487" s="49">
        <v>200205</v>
      </c>
      <c r="B487" s="15" t="s">
        <v>68</v>
      </c>
      <c r="C487" s="49">
        <v>1414</v>
      </c>
      <c r="D487" s="15" t="s">
        <v>1783</v>
      </c>
      <c r="E487" s="15" t="s">
        <v>143</v>
      </c>
      <c r="F487" s="52" t="s">
        <v>348</v>
      </c>
      <c r="G487" s="15" t="s">
        <v>135</v>
      </c>
      <c r="H487" s="15" t="s">
        <v>143</v>
      </c>
      <c r="I487" s="49">
        <v>53644</v>
      </c>
      <c r="J487" s="6" t="s">
        <v>1800</v>
      </c>
      <c r="K487" s="7"/>
      <c r="L487" s="8"/>
      <c r="M487" s="8"/>
      <c r="N487" s="8"/>
      <c r="O487" s="8"/>
      <c r="P487" s="8">
        <v>680000</v>
      </c>
      <c r="Q487" s="8"/>
      <c r="R487" s="8"/>
      <c r="S487" s="8"/>
      <c r="T487" s="8"/>
      <c r="U487" s="8"/>
      <c r="V487" s="8"/>
      <c r="W487" s="8"/>
      <c r="X487" s="94">
        <v>680000</v>
      </c>
      <c r="Y487" s="71"/>
      <c r="Z487" s="9" t="s">
        <v>1801</v>
      </c>
      <c r="AA487" s="6" t="s">
        <v>1802</v>
      </c>
      <c r="AB487" s="6" t="s">
        <v>1803</v>
      </c>
      <c r="AC487" s="78">
        <v>0</v>
      </c>
      <c r="AD487" s="84">
        <f>(X487+Y487)*AC487</f>
        <v>0</v>
      </c>
      <c r="AE487" s="63"/>
      <c r="AF487" s="63"/>
    </row>
    <row r="488" spans="1:32" s="1" customFormat="1" ht="12" hidden="1" customHeight="1" x14ac:dyDescent="0.25">
      <c r="A488" s="50">
        <v>200216</v>
      </c>
      <c r="B488" s="10" t="s">
        <v>71</v>
      </c>
      <c r="C488" s="50">
        <v>9913</v>
      </c>
      <c r="D488" s="10" t="s">
        <v>1669</v>
      </c>
      <c r="E488" s="10" t="s">
        <v>143</v>
      </c>
      <c r="F488" s="53" t="s">
        <v>143</v>
      </c>
      <c r="G488" s="10" t="s">
        <v>135</v>
      </c>
      <c r="H488" s="10" t="s">
        <v>143</v>
      </c>
      <c r="I488" s="50">
        <v>53645</v>
      </c>
      <c r="J488" s="10" t="s">
        <v>1860</v>
      </c>
      <c r="K488" s="3"/>
      <c r="L488" s="4"/>
      <c r="M488" s="4"/>
      <c r="N488" s="4"/>
      <c r="O488" s="4"/>
      <c r="P488" s="4">
        <v>2655000</v>
      </c>
      <c r="Q488" s="4"/>
      <c r="R488" s="4"/>
      <c r="S488" s="4"/>
      <c r="T488" s="4"/>
      <c r="U488" s="4"/>
      <c r="V488" s="4"/>
      <c r="W488" s="4"/>
      <c r="X488" s="96">
        <v>2655000</v>
      </c>
      <c r="Y488" s="74"/>
      <c r="Z488" s="14" t="s">
        <v>1861</v>
      </c>
      <c r="AA488" s="10" t="s">
        <v>1862</v>
      </c>
      <c r="AB488" s="54" t="s">
        <v>1863</v>
      </c>
      <c r="AC488" s="78">
        <v>0</v>
      </c>
      <c r="AD488" s="84">
        <f>(X488+Y488)*AC488</f>
        <v>0</v>
      </c>
      <c r="AE488" s="63"/>
      <c r="AF488" s="63"/>
    </row>
    <row r="489" spans="1:32" s="1" customFormat="1" ht="12" hidden="1" customHeight="1" x14ac:dyDescent="0.25">
      <c r="A489" s="49">
        <v>100000</v>
      </c>
      <c r="B489" s="15" t="s">
        <v>0</v>
      </c>
      <c r="C489" s="49">
        <v>1517</v>
      </c>
      <c r="D489" s="15" t="s">
        <v>615</v>
      </c>
      <c r="E489" s="15" t="s">
        <v>161</v>
      </c>
      <c r="F489" s="52" t="s">
        <v>143</v>
      </c>
      <c r="G489" s="15" t="s">
        <v>135</v>
      </c>
      <c r="H489" s="15" t="s">
        <v>143</v>
      </c>
      <c r="I489" s="49">
        <v>53650</v>
      </c>
      <c r="J489" s="6" t="s">
        <v>1029</v>
      </c>
      <c r="K489" s="7">
        <v>2</v>
      </c>
      <c r="L489" s="8">
        <v>155588</v>
      </c>
      <c r="M489" s="8">
        <v>36683</v>
      </c>
      <c r="N489" s="8">
        <v>19401</v>
      </c>
      <c r="O489" s="8"/>
      <c r="P489" s="8"/>
      <c r="Q489" s="8"/>
      <c r="R489" s="8"/>
      <c r="S489" s="8"/>
      <c r="T489" s="8"/>
      <c r="U489" s="8"/>
      <c r="V489" s="8"/>
      <c r="W489" s="8"/>
      <c r="X489" s="94">
        <v>211672</v>
      </c>
      <c r="Y489" s="71"/>
      <c r="Z489" s="9" t="s">
        <v>1030</v>
      </c>
      <c r="AA489" s="6" t="s">
        <v>1031</v>
      </c>
      <c r="AB489" s="6" t="s">
        <v>1032</v>
      </c>
      <c r="AC489" s="78">
        <f>VLOOKUP(I489,Sheet1!A:K,8,FALSE)</f>
        <v>0</v>
      </c>
      <c r="AD489" s="84">
        <f>VLOOKUP(I489,Sheet1!A:K,9,FALSE)</f>
        <v>0</v>
      </c>
    </row>
    <row r="490" spans="1:32" s="1" customFormat="1" ht="12" hidden="1" customHeight="1" x14ac:dyDescent="0.25">
      <c r="A490" s="49">
        <v>720057</v>
      </c>
      <c r="B490" s="15" t="s">
        <v>116</v>
      </c>
      <c r="C490" s="49">
        <v>2112</v>
      </c>
      <c r="D490" s="15" t="s">
        <v>2851</v>
      </c>
      <c r="E490" s="15" t="s">
        <v>278</v>
      </c>
      <c r="F490" s="52" t="s">
        <v>143</v>
      </c>
      <c r="G490" s="15" t="s">
        <v>135</v>
      </c>
      <c r="H490" s="15" t="s">
        <v>150</v>
      </c>
      <c r="I490" s="49">
        <v>53652</v>
      </c>
      <c r="J490" s="6" t="s">
        <v>2881</v>
      </c>
      <c r="K490" s="7">
        <v>1</v>
      </c>
      <c r="L490" s="8">
        <v>87738</v>
      </c>
      <c r="M490" s="8">
        <v>19810</v>
      </c>
      <c r="N490" s="8">
        <v>9968</v>
      </c>
      <c r="O490" s="8">
        <v>4636</v>
      </c>
      <c r="P490" s="8"/>
      <c r="Q490" s="8"/>
      <c r="R490" s="8"/>
      <c r="S490" s="8"/>
      <c r="T490" s="8"/>
      <c r="U490" s="8"/>
      <c r="V490" s="8"/>
      <c r="W490" s="8"/>
      <c r="X490" s="94">
        <v>122152</v>
      </c>
      <c r="Y490" s="71"/>
      <c r="Z490" s="9" t="s">
        <v>2882</v>
      </c>
      <c r="AA490" s="6" t="s">
        <v>2883</v>
      </c>
      <c r="AB490" s="6" t="s">
        <v>2884</v>
      </c>
      <c r="AC490" s="78">
        <v>0</v>
      </c>
      <c r="AD490" s="84">
        <f t="shared" ref="AD490:AD495" si="14">X490*AC490</f>
        <v>0</v>
      </c>
    </row>
    <row r="491" spans="1:32" s="1" customFormat="1" ht="12" hidden="1" customHeight="1" x14ac:dyDescent="0.25">
      <c r="A491" s="50">
        <v>720057</v>
      </c>
      <c r="B491" s="10" t="s">
        <v>116</v>
      </c>
      <c r="C491" s="50">
        <v>2112</v>
      </c>
      <c r="D491" s="10" t="s">
        <v>2851</v>
      </c>
      <c r="E491" s="10" t="s">
        <v>133</v>
      </c>
      <c r="F491" s="53" t="s">
        <v>143</v>
      </c>
      <c r="G491" s="10" t="s">
        <v>135</v>
      </c>
      <c r="H491" s="10" t="s">
        <v>150</v>
      </c>
      <c r="I491" s="50">
        <v>53655</v>
      </c>
      <c r="J491" s="2" t="s">
        <v>2885</v>
      </c>
      <c r="K491" s="3">
        <v>1</v>
      </c>
      <c r="L491" s="4">
        <v>121918</v>
      </c>
      <c r="M491" s="4">
        <v>24614</v>
      </c>
      <c r="N491" s="4">
        <v>10892</v>
      </c>
      <c r="O491" s="4">
        <v>4636</v>
      </c>
      <c r="P491" s="4"/>
      <c r="Q491" s="4"/>
      <c r="R491" s="4"/>
      <c r="S491" s="4"/>
      <c r="T491" s="4"/>
      <c r="U491" s="4"/>
      <c r="V491" s="4"/>
      <c r="W491" s="4"/>
      <c r="X491" s="93">
        <v>162060</v>
      </c>
      <c r="Y491" s="70"/>
      <c r="Z491" s="5" t="s">
        <v>2886</v>
      </c>
      <c r="AA491" s="2" t="s">
        <v>2887</v>
      </c>
      <c r="AB491" s="2" t="s">
        <v>2888</v>
      </c>
      <c r="AC491" s="78">
        <v>0</v>
      </c>
      <c r="AD491" s="84">
        <f t="shared" si="14"/>
        <v>0</v>
      </c>
    </row>
    <row r="492" spans="1:32" s="1" customFormat="1" ht="12" hidden="1" customHeight="1" x14ac:dyDescent="0.25">
      <c r="A492" s="49">
        <v>720057</v>
      </c>
      <c r="B492" s="15" t="s">
        <v>116</v>
      </c>
      <c r="C492" s="49">
        <v>2112</v>
      </c>
      <c r="D492" s="15" t="s">
        <v>2851</v>
      </c>
      <c r="E492" s="15" t="s">
        <v>167</v>
      </c>
      <c r="F492" s="52" t="s">
        <v>143</v>
      </c>
      <c r="G492" s="15" t="s">
        <v>135</v>
      </c>
      <c r="H492" s="15" t="s">
        <v>150</v>
      </c>
      <c r="I492" s="49">
        <v>53657</v>
      </c>
      <c r="J492" s="15" t="s">
        <v>2889</v>
      </c>
      <c r="K492" s="16">
        <v>1</v>
      </c>
      <c r="L492" s="17">
        <v>157178</v>
      </c>
      <c r="M492" s="17">
        <v>29750</v>
      </c>
      <c r="N492" s="17">
        <v>11844</v>
      </c>
      <c r="O492" s="17">
        <v>4636</v>
      </c>
      <c r="P492" s="17"/>
      <c r="Q492" s="17"/>
      <c r="R492" s="17"/>
      <c r="S492" s="17"/>
      <c r="T492" s="17"/>
      <c r="U492" s="17"/>
      <c r="V492" s="17"/>
      <c r="W492" s="17"/>
      <c r="X492" s="92">
        <v>203408</v>
      </c>
      <c r="Y492" s="69"/>
      <c r="Z492" s="18" t="s">
        <v>2890</v>
      </c>
      <c r="AA492" s="15" t="s">
        <v>2891</v>
      </c>
      <c r="AB492" s="6" t="s">
        <v>2892</v>
      </c>
      <c r="AC492" s="78">
        <v>0</v>
      </c>
      <c r="AD492" s="84">
        <f t="shared" si="14"/>
        <v>0</v>
      </c>
    </row>
    <row r="493" spans="1:32" s="1" customFormat="1" ht="12" hidden="1" customHeight="1" x14ac:dyDescent="0.25">
      <c r="A493" s="50">
        <v>720057</v>
      </c>
      <c r="B493" s="10" t="s">
        <v>116</v>
      </c>
      <c r="C493" s="50">
        <v>2112</v>
      </c>
      <c r="D493" s="10" t="s">
        <v>2851</v>
      </c>
      <c r="E493" s="10" t="s">
        <v>2893</v>
      </c>
      <c r="F493" s="53" t="s">
        <v>143</v>
      </c>
      <c r="G493" s="10" t="s">
        <v>135</v>
      </c>
      <c r="H493" s="10" t="s">
        <v>150</v>
      </c>
      <c r="I493" s="50">
        <v>53659</v>
      </c>
      <c r="J493" s="10" t="s">
        <v>2894</v>
      </c>
      <c r="K493" s="11">
        <v>2</v>
      </c>
      <c r="L493" s="12">
        <v>152654</v>
      </c>
      <c r="M493" s="12">
        <v>36828</v>
      </c>
      <c r="N493" s="12">
        <v>19323</v>
      </c>
      <c r="O493" s="12">
        <v>9272</v>
      </c>
      <c r="P493" s="12"/>
      <c r="Q493" s="12"/>
      <c r="R493" s="12"/>
      <c r="S493" s="12"/>
      <c r="T493" s="12"/>
      <c r="U493" s="12"/>
      <c r="V493" s="12"/>
      <c r="W493" s="12"/>
      <c r="X493" s="95">
        <v>218077</v>
      </c>
      <c r="Y493" s="73"/>
      <c r="Z493" s="14" t="s">
        <v>2895</v>
      </c>
      <c r="AA493" s="10" t="s">
        <v>2896</v>
      </c>
      <c r="AB493" s="2" t="s">
        <v>2897</v>
      </c>
      <c r="AC493" s="78">
        <v>0</v>
      </c>
      <c r="AD493" s="84">
        <f t="shared" si="14"/>
        <v>0</v>
      </c>
    </row>
    <row r="494" spans="1:32" s="1" customFormat="1" ht="12" hidden="1" customHeight="1" x14ac:dyDescent="0.25">
      <c r="A494" s="49">
        <v>720057</v>
      </c>
      <c r="B494" s="15" t="s">
        <v>116</v>
      </c>
      <c r="C494" s="49">
        <v>2112</v>
      </c>
      <c r="D494" s="15" t="s">
        <v>2851</v>
      </c>
      <c r="E494" s="15" t="s">
        <v>2898</v>
      </c>
      <c r="F494" s="52" t="s">
        <v>143</v>
      </c>
      <c r="G494" s="15" t="s">
        <v>135</v>
      </c>
      <c r="H494" s="15" t="s">
        <v>150</v>
      </c>
      <c r="I494" s="49">
        <v>53661</v>
      </c>
      <c r="J494" s="6" t="s">
        <v>2899</v>
      </c>
      <c r="K494" s="7">
        <v>1</v>
      </c>
      <c r="L494" s="8">
        <v>80773</v>
      </c>
      <c r="M494" s="8">
        <v>18783</v>
      </c>
      <c r="N494" s="8">
        <v>9781</v>
      </c>
      <c r="O494" s="8">
        <v>4636</v>
      </c>
      <c r="P494" s="8"/>
      <c r="Q494" s="8"/>
      <c r="R494" s="8"/>
      <c r="S494" s="8"/>
      <c r="T494" s="8"/>
      <c r="U494" s="8"/>
      <c r="V494" s="8"/>
      <c r="W494" s="8"/>
      <c r="X494" s="94">
        <v>113973</v>
      </c>
      <c r="Y494" s="71"/>
      <c r="Z494" s="9" t="s">
        <v>2900</v>
      </c>
      <c r="AA494" s="6" t="s">
        <v>2887</v>
      </c>
      <c r="AB494" s="6" t="s">
        <v>2901</v>
      </c>
      <c r="AC494" s="78">
        <v>0</v>
      </c>
      <c r="AD494" s="84">
        <f t="shared" si="14"/>
        <v>0</v>
      </c>
    </row>
    <row r="495" spans="1:32" s="1" customFormat="1" ht="12" hidden="1" customHeight="1" x14ac:dyDescent="0.25">
      <c r="A495" s="50">
        <v>720057</v>
      </c>
      <c r="B495" s="10" t="s">
        <v>116</v>
      </c>
      <c r="C495" s="50">
        <v>2112</v>
      </c>
      <c r="D495" s="10" t="s">
        <v>2851</v>
      </c>
      <c r="E495" s="10" t="s">
        <v>256</v>
      </c>
      <c r="F495" s="53" t="s">
        <v>143</v>
      </c>
      <c r="G495" s="10" t="s">
        <v>135</v>
      </c>
      <c r="H495" s="10" t="s">
        <v>150</v>
      </c>
      <c r="I495" s="50">
        <v>53664</v>
      </c>
      <c r="J495" s="2" t="s">
        <v>2902</v>
      </c>
      <c r="K495" s="3">
        <v>1</v>
      </c>
      <c r="L495" s="4">
        <v>121918</v>
      </c>
      <c r="M495" s="4">
        <v>24614</v>
      </c>
      <c r="N495" s="4">
        <v>10892</v>
      </c>
      <c r="O495" s="4">
        <v>4636</v>
      </c>
      <c r="P495" s="4"/>
      <c r="Q495" s="4"/>
      <c r="R495" s="4"/>
      <c r="S495" s="4"/>
      <c r="T495" s="4"/>
      <c r="U495" s="4"/>
      <c r="V495" s="4"/>
      <c r="W495" s="4"/>
      <c r="X495" s="93">
        <v>162060</v>
      </c>
      <c r="Y495" s="70"/>
      <c r="Z495" s="5" t="s">
        <v>2903</v>
      </c>
      <c r="AA495" s="2" t="s">
        <v>2904</v>
      </c>
      <c r="AB495" s="2" t="s">
        <v>2905</v>
      </c>
      <c r="AC495" s="78">
        <v>0</v>
      </c>
      <c r="AD495" s="84">
        <f t="shared" si="14"/>
        <v>0</v>
      </c>
    </row>
    <row r="496" spans="1:32" s="1" customFormat="1" ht="12" hidden="1" customHeight="1" x14ac:dyDescent="0.25">
      <c r="A496" s="50">
        <v>100000</v>
      </c>
      <c r="B496" s="10" t="s">
        <v>0</v>
      </c>
      <c r="C496" s="50">
        <v>1001</v>
      </c>
      <c r="D496" s="10" t="s">
        <v>1007</v>
      </c>
      <c r="E496" s="10" t="s">
        <v>161</v>
      </c>
      <c r="F496" s="53" t="s">
        <v>143</v>
      </c>
      <c r="G496" s="10" t="s">
        <v>135</v>
      </c>
      <c r="H496" s="10" t="s">
        <v>143</v>
      </c>
      <c r="I496" s="50">
        <v>53678</v>
      </c>
      <c r="J496" s="10" t="s">
        <v>1033</v>
      </c>
      <c r="K496" s="11"/>
      <c r="L496" s="12">
        <v>36000</v>
      </c>
      <c r="M496" s="12"/>
      <c r="N496" s="12"/>
      <c r="O496" s="12"/>
      <c r="P496" s="12"/>
      <c r="Q496" s="12"/>
      <c r="R496" s="12"/>
      <c r="S496" s="12"/>
      <c r="T496" s="12"/>
      <c r="U496" s="12"/>
      <c r="V496" s="12"/>
      <c r="W496" s="12"/>
      <c r="X496" s="95">
        <v>36000</v>
      </c>
      <c r="Y496" s="73"/>
      <c r="Z496" s="10" t="s">
        <v>1034</v>
      </c>
      <c r="AA496" s="10" t="s">
        <v>1035</v>
      </c>
      <c r="AB496" s="2" t="s">
        <v>1034</v>
      </c>
      <c r="AC496" s="78">
        <f>VLOOKUP(I496,Sheet1!A:K,8,FALSE)</f>
        <v>0</v>
      </c>
      <c r="AD496" s="84">
        <f>VLOOKUP(I496,Sheet1!A:K,9,FALSE)</f>
        <v>0</v>
      </c>
    </row>
    <row r="497" spans="1:32" s="1" customFormat="1" ht="12" customHeight="1" x14ac:dyDescent="0.25">
      <c r="A497" s="49">
        <v>720057</v>
      </c>
      <c r="B497" s="15" t="s">
        <v>116</v>
      </c>
      <c r="C497" s="49">
        <v>2112</v>
      </c>
      <c r="D497" s="15" t="s">
        <v>2851</v>
      </c>
      <c r="E497" s="15" t="s">
        <v>142</v>
      </c>
      <c r="F497" s="52" t="s">
        <v>143</v>
      </c>
      <c r="G497" s="15" t="s">
        <v>135</v>
      </c>
      <c r="H497" s="15" t="s">
        <v>150</v>
      </c>
      <c r="I497" s="49">
        <v>53680</v>
      </c>
      <c r="J497" s="6" t="s">
        <v>2906</v>
      </c>
      <c r="K497" s="7">
        <v>11</v>
      </c>
      <c r="L497" s="8">
        <v>980715</v>
      </c>
      <c r="M497" s="8">
        <v>219202</v>
      </c>
      <c r="N497" s="8">
        <v>110078</v>
      </c>
      <c r="O497" s="8">
        <v>50996</v>
      </c>
      <c r="P497" s="8"/>
      <c r="Q497" s="8"/>
      <c r="R497" s="8"/>
      <c r="S497" s="8"/>
      <c r="T497" s="8"/>
      <c r="U497" s="8"/>
      <c r="V497" s="8"/>
      <c r="W497" s="8"/>
      <c r="X497" s="94">
        <v>1360991</v>
      </c>
      <c r="Y497" s="71">
        <v>759243</v>
      </c>
      <c r="Z497" s="9" t="s">
        <v>2907</v>
      </c>
      <c r="AA497" s="6" t="s">
        <v>2908</v>
      </c>
      <c r="AB497" s="6" t="s">
        <v>2909</v>
      </c>
      <c r="AC497" s="78">
        <v>1</v>
      </c>
      <c r="AD497" s="84">
        <f>X497*AC497</f>
        <v>1360991</v>
      </c>
      <c r="AE497" s="85" t="s">
        <v>4199</v>
      </c>
      <c r="AF497" s="85" t="s">
        <v>3816</v>
      </c>
    </row>
    <row r="498" spans="1:32" s="1" customFormat="1" ht="12" hidden="1" customHeight="1" x14ac:dyDescent="0.25">
      <c r="A498" s="50">
        <v>720057</v>
      </c>
      <c r="B498" s="10" t="s">
        <v>116</v>
      </c>
      <c r="C498" s="50">
        <v>2112</v>
      </c>
      <c r="D498" s="10" t="s">
        <v>2851</v>
      </c>
      <c r="E498" s="10" t="s">
        <v>2910</v>
      </c>
      <c r="F498" s="53" t="s">
        <v>143</v>
      </c>
      <c r="G498" s="10" t="s">
        <v>135</v>
      </c>
      <c r="H498" s="10" t="s">
        <v>150</v>
      </c>
      <c r="I498" s="50">
        <v>53688</v>
      </c>
      <c r="J498" s="2" t="s">
        <v>2911</v>
      </c>
      <c r="K498" s="3"/>
      <c r="L498" s="4"/>
      <c r="M498" s="4"/>
      <c r="N498" s="4"/>
      <c r="O498" s="4"/>
      <c r="P498" s="4"/>
      <c r="Q498" s="4">
        <v>25000</v>
      </c>
      <c r="R498" s="4"/>
      <c r="S498" s="4"/>
      <c r="T498" s="4"/>
      <c r="U498" s="4"/>
      <c r="V498" s="4"/>
      <c r="W498" s="4"/>
      <c r="X498" s="93">
        <v>25000</v>
      </c>
      <c r="Y498" s="70"/>
      <c r="Z498" s="5" t="s">
        <v>2912</v>
      </c>
      <c r="AA498" s="2" t="s">
        <v>395</v>
      </c>
      <c r="AB498" s="2" t="s">
        <v>2913</v>
      </c>
      <c r="AC498" s="78">
        <v>0</v>
      </c>
      <c r="AD498" s="84">
        <f>X498*AC498</f>
        <v>0</v>
      </c>
    </row>
    <row r="499" spans="1:32" s="1" customFormat="1" ht="12" hidden="1" customHeight="1" x14ac:dyDescent="0.25">
      <c r="A499" s="50">
        <v>700000</v>
      </c>
      <c r="B499" s="10" t="s">
        <v>104</v>
      </c>
      <c r="C499" s="50">
        <v>2000</v>
      </c>
      <c r="D499" s="10" t="s">
        <v>638</v>
      </c>
      <c r="E499" s="10" t="s">
        <v>161</v>
      </c>
      <c r="F499" s="53" t="s">
        <v>143</v>
      </c>
      <c r="G499" s="10" t="s">
        <v>135</v>
      </c>
      <c r="H499" s="10" t="s">
        <v>143</v>
      </c>
      <c r="I499" s="50">
        <v>53696</v>
      </c>
      <c r="J499" s="10" t="s">
        <v>2286</v>
      </c>
      <c r="K499" s="11"/>
      <c r="L499" s="12"/>
      <c r="M499" s="12"/>
      <c r="N499" s="12"/>
      <c r="O499" s="12"/>
      <c r="P499" s="12">
        <v>200000</v>
      </c>
      <c r="Q499" s="12"/>
      <c r="R499" s="12"/>
      <c r="S499" s="12"/>
      <c r="T499" s="12"/>
      <c r="U499" s="12"/>
      <c r="V499" s="12"/>
      <c r="W499" s="12"/>
      <c r="X499" s="95">
        <v>200000</v>
      </c>
      <c r="Y499" s="73"/>
      <c r="Z499" s="10" t="s">
        <v>2287</v>
      </c>
      <c r="AA499" s="10" t="s">
        <v>2256</v>
      </c>
      <c r="AB499" s="2" t="s">
        <v>2288</v>
      </c>
      <c r="AC499" s="78">
        <v>0</v>
      </c>
      <c r="AD499" s="84">
        <f>X499*AC499</f>
        <v>0</v>
      </c>
    </row>
    <row r="500" spans="1:32" s="1" customFormat="1" ht="12" hidden="1" customHeight="1" x14ac:dyDescent="0.25">
      <c r="A500" s="49">
        <v>700011</v>
      </c>
      <c r="B500" s="15" t="s">
        <v>106</v>
      </c>
      <c r="C500" s="49">
        <v>2000</v>
      </c>
      <c r="D500" s="15" t="s">
        <v>638</v>
      </c>
      <c r="E500" s="15" t="s">
        <v>133</v>
      </c>
      <c r="F500" s="52" t="s">
        <v>143</v>
      </c>
      <c r="G500" s="15" t="s">
        <v>135</v>
      </c>
      <c r="H500" s="15" t="s">
        <v>143</v>
      </c>
      <c r="I500" s="49">
        <v>53699</v>
      </c>
      <c r="J500" s="15" t="s">
        <v>2456</v>
      </c>
      <c r="K500" s="16"/>
      <c r="L500" s="17"/>
      <c r="M500" s="17"/>
      <c r="N500" s="17"/>
      <c r="O500" s="17"/>
      <c r="P500" s="17">
        <v>920000</v>
      </c>
      <c r="Q500" s="17"/>
      <c r="R500" s="17"/>
      <c r="S500" s="17"/>
      <c r="T500" s="17"/>
      <c r="U500" s="17"/>
      <c r="V500" s="17"/>
      <c r="W500" s="17"/>
      <c r="X500" s="92">
        <v>920000</v>
      </c>
      <c r="Y500" s="69"/>
      <c r="Z500" s="15" t="s">
        <v>2457</v>
      </c>
      <c r="AA500" s="15" t="s">
        <v>2458</v>
      </c>
      <c r="AB500" s="6" t="s">
        <v>2459</v>
      </c>
      <c r="AC500" s="78">
        <v>0</v>
      </c>
      <c r="AD500" s="84">
        <f>X500*AC500</f>
        <v>0</v>
      </c>
    </row>
    <row r="501" spans="1:32" s="1" customFormat="1" ht="12" hidden="1" customHeight="1" x14ac:dyDescent="0.25">
      <c r="A501" s="49">
        <v>720057</v>
      </c>
      <c r="B501" s="15" t="s">
        <v>116</v>
      </c>
      <c r="C501" s="49">
        <v>2112</v>
      </c>
      <c r="D501" s="15" t="s">
        <v>2851</v>
      </c>
      <c r="E501" s="15" t="s">
        <v>2914</v>
      </c>
      <c r="F501" s="52" t="s">
        <v>143</v>
      </c>
      <c r="G501" s="15" t="s">
        <v>135</v>
      </c>
      <c r="H501" s="15" t="s">
        <v>150</v>
      </c>
      <c r="I501" s="49">
        <v>53701</v>
      </c>
      <c r="J501" s="6" t="s">
        <v>2915</v>
      </c>
      <c r="K501" s="7"/>
      <c r="L501" s="8"/>
      <c r="M501" s="8"/>
      <c r="N501" s="8"/>
      <c r="O501" s="8"/>
      <c r="P501" s="8"/>
      <c r="Q501" s="8">
        <v>155167</v>
      </c>
      <c r="R501" s="8"/>
      <c r="S501" s="8"/>
      <c r="T501" s="8"/>
      <c r="U501" s="8"/>
      <c r="V501" s="8"/>
      <c r="W501" s="8"/>
      <c r="X501" s="94">
        <v>155167</v>
      </c>
      <c r="Y501" s="71"/>
      <c r="Z501" s="9" t="s">
        <v>2916</v>
      </c>
      <c r="AA501" s="6" t="s">
        <v>2917</v>
      </c>
      <c r="AB501" s="6" t="s">
        <v>2918</v>
      </c>
      <c r="AC501" s="78">
        <v>0</v>
      </c>
      <c r="AD501" s="84">
        <f>X501*AC501</f>
        <v>0</v>
      </c>
    </row>
    <row r="502" spans="1:32" s="1" customFormat="1" ht="12" hidden="1" customHeight="1" x14ac:dyDescent="0.25">
      <c r="A502" s="49">
        <v>100000</v>
      </c>
      <c r="B502" s="15" t="s">
        <v>0</v>
      </c>
      <c r="C502" s="49">
        <v>1517</v>
      </c>
      <c r="D502" s="15" t="s">
        <v>615</v>
      </c>
      <c r="E502" s="15" t="s">
        <v>142</v>
      </c>
      <c r="F502" s="52" t="s">
        <v>143</v>
      </c>
      <c r="G502" s="15" t="s">
        <v>135</v>
      </c>
      <c r="H502" s="15" t="s">
        <v>143</v>
      </c>
      <c r="I502" s="49">
        <v>53707</v>
      </c>
      <c r="J502" s="6" t="s">
        <v>1036</v>
      </c>
      <c r="K502" s="7">
        <v>2</v>
      </c>
      <c r="L502" s="8">
        <v>148138</v>
      </c>
      <c r="M502" s="8">
        <v>35582</v>
      </c>
      <c r="N502" s="8">
        <v>19200</v>
      </c>
      <c r="O502" s="8"/>
      <c r="P502" s="8"/>
      <c r="Q502" s="8"/>
      <c r="R502" s="8"/>
      <c r="S502" s="8"/>
      <c r="T502" s="8"/>
      <c r="U502" s="8"/>
      <c r="V502" s="8"/>
      <c r="W502" s="8"/>
      <c r="X502" s="94">
        <v>202920</v>
      </c>
      <c r="Y502" s="71"/>
      <c r="Z502" s="9" t="s">
        <v>1037</v>
      </c>
      <c r="AA502" s="6" t="s">
        <v>1038</v>
      </c>
      <c r="AB502" s="6" t="s">
        <v>1039</v>
      </c>
      <c r="AC502" s="78">
        <f>VLOOKUP(I502,Sheet1!A:K,8,FALSE)</f>
        <v>0</v>
      </c>
      <c r="AD502" s="84">
        <f>VLOOKUP(I502,Sheet1!A:K,9,FALSE)</f>
        <v>0</v>
      </c>
    </row>
    <row r="503" spans="1:32" s="1" customFormat="1" ht="12" hidden="1" customHeight="1" x14ac:dyDescent="0.25">
      <c r="A503" s="50">
        <v>720057</v>
      </c>
      <c r="B503" s="10" t="s">
        <v>116</v>
      </c>
      <c r="C503" s="50">
        <v>2112</v>
      </c>
      <c r="D503" s="10" t="s">
        <v>2851</v>
      </c>
      <c r="E503" s="10" t="s">
        <v>155</v>
      </c>
      <c r="F503" s="53" t="s">
        <v>143</v>
      </c>
      <c r="G503" s="10" t="s">
        <v>135</v>
      </c>
      <c r="H503" s="10" t="s">
        <v>150</v>
      </c>
      <c r="I503" s="50">
        <v>53708</v>
      </c>
      <c r="J503" s="2" t="s">
        <v>2919</v>
      </c>
      <c r="K503" s="3">
        <v>1</v>
      </c>
      <c r="L503" s="4">
        <v>157178</v>
      </c>
      <c r="M503" s="4">
        <v>29750</v>
      </c>
      <c r="N503" s="4">
        <v>11844</v>
      </c>
      <c r="O503" s="4">
        <v>4636</v>
      </c>
      <c r="P503" s="4"/>
      <c r="Q503" s="4"/>
      <c r="R503" s="4"/>
      <c r="S503" s="4"/>
      <c r="T503" s="4"/>
      <c r="U503" s="4"/>
      <c r="V503" s="4"/>
      <c r="W503" s="4"/>
      <c r="X503" s="93">
        <v>203408</v>
      </c>
      <c r="Y503" s="70"/>
      <c r="Z503" s="5" t="s">
        <v>2920</v>
      </c>
      <c r="AA503" s="5" t="s">
        <v>2921</v>
      </c>
      <c r="AB503" s="5" t="s">
        <v>2922</v>
      </c>
      <c r="AC503" s="78">
        <v>0</v>
      </c>
      <c r="AD503" s="84">
        <f>X503*AC503</f>
        <v>0</v>
      </c>
    </row>
    <row r="504" spans="1:32" s="1" customFormat="1" ht="12" hidden="1" customHeight="1" x14ac:dyDescent="0.25">
      <c r="A504" s="50">
        <v>100000</v>
      </c>
      <c r="B504" s="10" t="s">
        <v>0</v>
      </c>
      <c r="C504" s="50">
        <v>1517</v>
      </c>
      <c r="D504" s="10" t="s">
        <v>615</v>
      </c>
      <c r="E504" s="10" t="s">
        <v>167</v>
      </c>
      <c r="F504" s="53" t="s">
        <v>143</v>
      </c>
      <c r="G504" s="10" t="s">
        <v>135</v>
      </c>
      <c r="H504" s="10" t="s">
        <v>143</v>
      </c>
      <c r="I504" s="50">
        <v>53709</v>
      </c>
      <c r="J504" s="2" t="s">
        <v>1040</v>
      </c>
      <c r="K504" s="3">
        <v>2</v>
      </c>
      <c r="L504" s="4">
        <v>155588</v>
      </c>
      <c r="M504" s="4">
        <v>36683</v>
      </c>
      <c r="N504" s="4">
        <v>19401</v>
      </c>
      <c r="O504" s="4"/>
      <c r="P504" s="4"/>
      <c r="Q504" s="4"/>
      <c r="R504" s="4"/>
      <c r="S504" s="4"/>
      <c r="T504" s="4"/>
      <c r="U504" s="4"/>
      <c r="V504" s="4"/>
      <c r="W504" s="4"/>
      <c r="X504" s="93">
        <v>211672</v>
      </c>
      <c r="Y504" s="70"/>
      <c r="Z504" s="5" t="s">
        <v>1041</v>
      </c>
      <c r="AA504" s="2" t="s">
        <v>1038</v>
      </c>
      <c r="AB504" s="5" t="s">
        <v>1042</v>
      </c>
      <c r="AC504" s="78">
        <f>VLOOKUP(I504,Sheet1!A:K,8,FALSE)</f>
        <v>0</v>
      </c>
      <c r="AD504" s="84">
        <f>VLOOKUP(I504,Sheet1!A:K,9,FALSE)</f>
        <v>0</v>
      </c>
    </row>
    <row r="505" spans="1:32" s="1" customFormat="1" ht="12" hidden="1" customHeight="1" x14ac:dyDescent="0.25">
      <c r="A505" s="49">
        <v>100000</v>
      </c>
      <c r="B505" s="15" t="s">
        <v>0</v>
      </c>
      <c r="C505" s="49">
        <v>1517</v>
      </c>
      <c r="D505" s="15" t="s">
        <v>615</v>
      </c>
      <c r="E505" s="15" t="s">
        <v>256</v>
      </c>
      <c r="F505" s="52" t="s">
        <v>143</v>
      </c>
      <c r="G505" s="15" t="s">
        <v>583</v>
      </c>
      <c r="H505" s="15" t="s">
        <v>143</v>
      </c>
      <c r="I505" s="49">
        <v>53710</v>
      </c>
      <c r="J505" s="15" t="s">
        <v>1043</v>
      </c>
      <c r="K505" s="24">
        <v>-1</v>
      </c>
      <c r="L505" s="21">
        <v>-168976</v>
      </c>
      <c r="M505" s="21">
        <v>-155295</v>
      </c>
      <c r="N505" s="21">
        <v>-35863</v>
      </c>
      <c r="O505" s="17"/>
      <c r="P505" s="17"/>
      <c r="Q505" s="17"/>
      <c r="R505" s="17"/>
      <c r="S505" s="17"/>
      <c r="T505" s="17"/>
      <c r="U505" s="17"/>
      <c r="V505" s="17"/>
      <c r="W505" s="17"/>
      <c r="X505" s="84">
        <v>-360134</v>
      </c>
      <c r="Y505" s="47"/>
      <c r="Z505" s="15" t="s">
        <v>1044</v>
      </c>
      <c r="AA505" s="15" t="s">
        <v>1038</v>
      </c>
      <c r="AB505" s="52" t="s">
        <v>1045</v>
      </c>
      <c r="AC505" s="78">
        <v>0</v>
      </c>
      <c r="AD505" s="84">
        <f>(X505+Y505)*AC505</f>
        <v>0</v>
      </c>
      <c r="AE505" s="63"/>
      <c r="AF505" s="63"/>
    </row>
    <row r="506" spans="1:32" s="1" customFormat="1" ht="12" hidden="1" customHeight="1" x14ac:dyDescent="0.25">
      <c r="A506" s="49">
        <v>700000</v>
      </c>
      <c r="B506" s="15" t="s">
        <v>104</v>
      </c>
      <c r="C506" s="49">
        <v>2000</v>
      </c>
      <c r="D506" s="15" t="s">
        <v>638</v>
      </c>
      <c r="E506" s="15" t="s">
        <v>161</v>
      </c>
      <c r="F506" s="52" t="s">
        <v>143</v>
      </c>
      <c r="G506" s="15" t="s">
        <v>135</v>
      </c>
      <c r="H506" s="15" t="s">
        <v>143</v>
      </c>
      <c r="I506" s="49">
        <v>53713</v>
      </c>
      <c r="J506" s="6" t="s">
        <v>2289</v>
      </c>
      <c r="K506" s="7">
        <v>0.23</v>
      </c>
      <c r="L506" s="8">
        <v>42550</v>
      </c>
      <c r="M506" s="8">
        <v>7821</v>
      </c>
      <c r="N506" s="8">
        <v>2897</v>
      </c>
      <c r="O506" s="8"/>
      <c r="P506" s="8"/>
      <c r="Q506" s="8"/>
      <c r="R506" s="8"/>
      <c r="S506" s="8"/>
      <c r="T506" s="8"/>
      <c r="U506" s="8"/>
      <c r="V506" s="8"/>
      <c r="W506" s="8"/>
      <c r="X506" s="94">
        <v>53268</v>
      </c>
      <c r="Y506" s="71"/>
      <c r="Z506" s="9" t="s">
        <v>2290</v>
      </c>
      <c r="AA506" s="9" t="s">
        <v>2291</v>
      </c>
      <c r="AB506" s="6" t="s">
        <v>2292</v>
      </c>
      <c r="AC506" s="78">
        <v>0</v>
      </c>
      <c r="AD506" s="84">
        <f>X506*AC506</f>
        <v>0</v>
      </c>
    </row>
    <row r="507" spans="1:32" s="1" customFormat="1" ht="12" hidden="1" customHeight="1" x14ac:dyDescent="0.25">
      <c r="A507" s="49">
        <v>700001</v>
      </c>
      <c r="B507" s="15" t="s">
        <v>105</v>
      </c>
      <c r="C507" s="49">
        <v>2000</v>
      </c>
      <c r="D507" s="15" t="s">
        <v>638</v>
      </c>
      <c r="E507" s="15" t="s">
        <v>161</v>
      </c>
      <c r="F507" s="52" t="s">
        <v>143</v>
      </c>
      <c r="G507" s="15" t="s">
        <v>135</v>
      </c>
      <c r="H507" s="15" t="s">
        <v>143</v>
      </c>
      <c r="I507" s="49">
        <v>53714</v>
      </c>
      <c r="J507" s="6" t="s">
        <v>2348</v>
      </c>
      <c r="K507" s="7">
        <v>0.3</v>
      </c>
      <c r="L507" s="8">
        <v>55500</v>
      </c>
      <c r="M507" s="8">
        <v>10201</v>
      </c>
      <c r="N507" s="8">
        <v>3779</v>
      </c>
      <c r="O507" s="8"/>
      <c r="P507" s="8"/>
      <c r="Q507" s="8"/>
      <c r="R507" s="8"/>
      <c r="S507" s="8"/>
      <c r="T507" s="8"/>
      <c r="U507" s="8"/>
      <c r="V507" s="8"/>
      <c r="W507" s="8"/>
      <c r="X507" s="94">
        <v>69480</v>
      </c>
      <c r="Y507" s="71"/>
      <c r="Z507" s="9" t="s">
        <v>2349</v>
      </c>
      <c r="AA507" s="9" t="s">
        <v>2350</v>
      </c>
      <c r="AB507" s="6" t="s">
        <v>2292</v>
      </c>
      <c r="AC507" s="78">
        <v>0</v>
      </c>
      <c r="AD507" s="84">
        <f>X507*AC507</f>
        <v>0</v>
      </c>
    </row>
    <row r="508" spans="1:32" s="1" customFormat="1" ht="12" hidden="1" customHeight="1" x14ac:dyDescent="0.25">
      <c r="A508" s="50">
        <v>700011</v>
      </c>
      <c r="B508" s="10" t="s">
        <v>106</v>
      </c>
      <c r="C508" s="50">
        <v>2000</v>
      </c>
      <c r="D508" s="10" t="s">
        <v>638</v>
      </c>
      <c r="E508" s="10" t="s">
        <v>161</v>
      </c>
      <c r="F508" s="53" t="s">
        <v>143</v>
      </c>
      <c r="G508" s="10" t="s">
        <v>135</v>
      </c>
      <c r="H508" s="10" t="s">
        <v>143</v>
      </c>
      <c r="I508" s="50">
        <v>53715</v>
      </c>
      <c r="J508" s="2" t="s">
        <v>2460</v>
      </c>
      <c r="K508" s="3">
        <v>0.47</v>
      </c>
      <c r="L508" s="4">
        <v>86950</v>
      </c>
      <c r="M508" s="4">
        <v>15982</v>
      </c>
      <c r="N508" s="4">
        <v>5920</v>
      </c>
      <c r="O508" s="4"/>
      <c r="P508" s="4"/>
      <c r="Q508" s="4"/>
      <c r="R508" s="4"/>
      <c r="S508" s="4"/>
      <c r="T508" s="4"/>
      <c r="U508" s="4"/>
      <c r="V508" s="4"/>
      <c r="W508" s="4"/>
      <c r="X508" s="93">
        <v>108852</v>
      </c>
      <c r="Y508" s="70"/>
      <c r="Z508" s="5" t="s">
        <v>2461</v>
      </c>
      <c r="AA508" s="5" t="s">
        <v>2291</v>
      </c>
      <c r="AB508" s="2" t="s">
        <v>2292</v>
      </c>
      <c r="AC508" s="78">
        <v>0</v>
      </c>
      <c r="AD508" s="84">
        <f>X508*AC508</f>
        <v>0</v>
      </c>
    </row>
    <row r="509" spans="1:32" s="1" customFormat="1" ht="12" hidden="1" customHeight="1" x14ac:dyDescent="0.25">
      <c r="A509" s="49">
        <v>720057</v>
      </c>
      <c r="B509" s="15" t="s">
        <v>116</v>
      </c>
      <c r="C509" s="49">
        <v>2112</v>
      </c>
      <c r="D509" s="15" t="s">
        <v>2851</v>
      </c>
      <c r="E509" s="15" t="s">
        <v>2923</v>
      </c>
      <c r="F509" s="52" t="s">
        <v>143</v>
      </c>
      <c r="G509" s="15" t="s">
        <v>144</v>
      </c>
      <c r="H509" s="15" t="s">
        <v>150</v>
      </c>
      <c r="I509" s="49">
        <v>53717</v>
      </c>
      <c r="J509" s="15" t="s">
        <v>2924</v>
      </c>
      <c r="K509" s="16">
        <v>8</v>
      </c>
      <c r="L509" s="17">
        <v>273984</v>
      </c>
      <c r="M509" s="17">
        <v>4284</v>
      </c>
      <c r="N509" s="17">
        <v>17604</v>
      </c>
      <c r="O509" s="17"/>
      <c r="P509" s="17"/>
      <c r="Q509" s="17"/>
      <c r="R509" s="17"/>
      <c r="S509" s="17"/>
      <c r="T509" s="17"/>
      <c r="U509" s="17"/>
      <c r="V509" s="17"/>
      <c r="W509" s="17"/>
      <c r="X509" s="84">
        <v>295872</v>
      </c>
      <c r="Y509" s="47"/>
      <c r="Z509" s="15" t="s">
        <v>2925</v>
      </c>
      <c r="AA509" s="15" t="s">
        <v>147</v>
      </c>
      <c r="AB509" s="57" t="s">
        <v>2926</v>
      </c>
      <c r="AC509" s="78">
        <v>0</v>
      </c>
      <c r="AD509" s="84">
        <f>(X509+Y509)*AC509</f>
        <v>0</v>
      </c>
      <c r="AE509" s="63"/>
      <c r="AF509" s="63"/>
    </row>
    <row r="510" spans="1:32" s="1" customFormat="1" ht="12" hidden="1" customHeight="1" x14ac:dyDescent="0.25">
      <c r="A510" s="50">
        <v>700036</v>
      </c>
      <c r="B510" s="10" t="s">
        <v>108</v>
      </c>
      <c r="C510" s="50">
        <v>1611</v>
      </c>
      <c r="D510" s="10" t="s">
        <v>178</v>
      </c>
      <c r="E510" s="10" t="s">
        <v>143</v>
      </c>
      <c r="F510" s="53" t="s">
        <v>143</v>
      </c>
      <c r="G510" s="10" t="s">
        <v>431</v>
      </c>
      <c r="H510" s="10" t="s">
        <v>143</v>
      </c>
      <c r="I510" s="50">
        <v>53719</v>
      </c>
      <c r="J510" s="10" t="s">
        <v>2579</v>
      </c>
      <c r="K510" s="11"/>
      <c r="L510" s="12">
        <v>287438</v>
      </c>
      <c r="M510" s="12"/>
      <c r="N510" s="12"/>
      <c r="O510" s="12"/>
      <c r="P510" s="12"/>
      <c r="Q510" s="12"/>
      <c r="R510" s="12"/>
      <c r="S510" s="12"/>
      <c r="T510" s="12"/>
      <c r="U510" s="12"/>
      <c r="V510" s="12"/>
      <c r="W510" s="12"/>
      <c r="X510" s="95">
        <v>287438</v>
      </c>
      <c r="Y510" s="73"/>
      <c r="Z510" s="10" t="s">
        <v>556</v>
      </c>
      <c r="AA510" s="10" t="s">
        <v>557</v>
      </c>
      <c r="AB510" s="2" t="s">
        <v>556</v>
      </c>
      <c r="AC510" s="78">
        <v>0</v>
      </c>
      <c r="AD510" s="84">
        <f>X510*AC510</f>
        <v>0</v>
      </c>
    </row>
    <row r="511" spans="1:32" s="1" customFormat="1" ht="12" hidden="1" customHeight="1" x14ac:dyDescent="0.25">
      <c r="A511" s="50">
        <v>720057</v>
      </c>
      <c r="B511" s="10" t="s">
        <v>116</v>
      </c>
      <c r="C511" s="50">
        <v>2112</v>
      </c>
      <c r="D511" s="10" t="s">
        <v>2851</v>
      </c>
      <c r="E511" s="10" t="s">
        <v>260</v>
      </c>
      <c r="F511" s="53" t="s">
        <v>143</v>
      </c>
      <c r="G511" s="10" t="s">
        <v>135</v>
      </c>
      <c r="H511" s="10" t="s">
        <v>150</v>
      </c>
      <c r="I511" s="50">
        <v>53721</v>
      </c>
      <c r="J511" s="10" t="s">
        <v>2927</v>
      </c>
      <c r="K511" s="11">
        <v>1</v>
      </c>
      <c r="L511" s="12">
        <v>121918</v>
      </c>
      <c r="M511" s="12">
        <v>24614</v>
      </c>
      <c r="N511" s="12">
        <v>10892</v>
      </c>
      <c r="O511" s="12">
        <v>4636</v>
      </c>
      <c r="P511" s="12"/>
      <c r="Q511" s="12"/>
      <c r="R511" s="12"/>
      <c r="S511" s="12"/>
      <c r="T511" s="12"/>
      <c r="U511" s="12"/>
      <c r="V511" s="12"/>
      <c r="W511" s="12"/>
      <c r="X511" s="95">
        <v>162060</v>
      </c>
      <c r="Y511" s="73"/>
      <c r="Z511" s="14" t="s">
        <v>2928</v>
      </c>
      <c r="AA511" s="10" t="s">
        <v>2887</v>
      </c>
      <c r="AB511" s="2" t="s">
        <v>2929</v>
      </c>
      <c r="AC511" s="78">
        <v>0</v>
      </c>
      <c r="AD511" s="84">
        <f>X511*AC511</f>
        <v>0</v>
      </c>
    </row>
    <row r="512" spans="1:32" s="1" customFormat="1" ht="12" hidden="1" customHeight="1" x14ac:dyDescent="0.25">
      <c r="A512" s="50">
        <v>100000</v>
      </c>
      <c r="B512" s="10" t="s">
        <v>0</v>
      </c>
      <c r="C512" s="50">
        <v>2000</v>
      </c>
      <c r="D512" s="10" t="s">
        <v>638</v>
      </c>
      <c r="E512" s="10" t="s">
        <v>161</v>
      </c>
      <c r="F512" s="53" t="s">
        <v>143</v>
      </c>
      <c r="G512" s="10" t="s">
        <v>372</v>
      </c>
      <c r="H512" s="10" t="s">
        <v>143</v>
      </c>
      <c r="I512" s="50">
        <v>53722</v>
      </c>
      <c r="J512" s="10" t="s">
        <v>1046</v>
      </c>
      <c r="K512" s="11"/>
      <c r="L512" s="12"/>
      <c r="M512" s="12"/>
      <c r="N512" s="12"/>
      <c r="O512" s="12"/>
      <c r="P512" s="12">
        <v>13304</v>
      </c>
      <c r="Q512" s="12"/>
      <c r="R512" s="12"/>
      <c r="S512" s="12"/>
      <c r="T512" s="12"/>
      <c r="U512" s="12"/>
      <c r="V512" s="12"/>
      <c r="W512" s="12"/>
      <c r="X512" s="95">
        <v>13304</v>
      </c>
      <c r="Y512" s="73"/>
      <c r="Z512" s="14" t="s">
        <v>1047</v>
      </c>
      <c r="AA512" s="10" t="s">
        <v>1048</v>
      </c>
      <c r="AB512" s="2" t="s">
        <v>1049</v>
      </c>
      <c r="AC512" s="78">
        <v>0</v>
      </c>
      <c r="AD512" s="84">
        <f>X512*AC512</f>
        <v>0</v>
      </c>
    </row>
    <row r="513" spans="1:32" s="1" customFormat="1" ht="12" hidden="1" customHeight="1" x14ac:dyDescent="0.25">
      <c r="A513" s="49">
        <v>100000</v>
      </c>
      <c r="B513" s="15" t="s">
        <v>0</v>
      </c>
      <c r="C513" s="49">
        <v>1912</v>
      </c>
      <c r="D513" s="15" t="s">
        <v>538</v>
      </c>
      <c r="E513" s="15" t="s">
        <v>143</v>
      </c>
      <c r="F513" s="52" t="s">
        <v>143</v>
      </c>
      <c r="G513" s="15" t="s">
        <v>431</v>
      </c>
      <c r="H513" s="15" t="s">
        <v>143</v>
      </c>
      <c r="I513" s="49">
        <v>53725</v>
      </c>
      <c r="J513" s="15" t="s">
        <v>1050</v>
      </c>
      <c r="K513" s="16"/>
      <c r="L513" s="17">
        <v>47630</v>
      </c>
      <c r="M513" s="17"/>
      <c r="N513" s="17"/>
      <c r="O513" s="17"/>
      <c r="P513" s="17"/>
      <c r="Q513" s="17"/>
      <c r="R513" s="17"/>
      <c r="S513" s="17"/>
      <c r="T513" s="17"/>
      <c r="U513" s="17"/>
      <c r="V513" s="17"/>
      <c r="W513" s="17"/>
      <c r="X513" s="92">
        <v>47630</v>
      </c>
      <c r="Y513" s="69"/>
      <c r="Z513" s="15" t="s">
        <v>556</v>
      </c>
      <c r="AA513" s="15" t="s">
        <v>557</v>
      </c>
      <c r="AB513" s="6" t="s">
        <v>556</v>
      </c>
      <c r="AC513" s="78">
        <f>VLOOKUP(I513,Sheet1!A:K,8,FALSE)</f>
        <v>0</v>
      </c>
      <c r="AD513" s="84">
        <f>VLOOKUP(I513,Sheet1!A:K,9,FALSE)</f>
        <v>0</v>
      </c>
    </row>
    <row r="514" spans="1:32" s="1" customFormat="1" ht="12" hidden="1" customHeight="1" x14ac:dyDescent="0.25">
      <c r="A514" s="50">
        <v>100000</v>
      </c>
      <c r="B514" s="10" t="s">
        <v>0</v>
      </c>
      <c r="C514" s="50">
        <v>1914</v>
      </c>
      <c r="D514" s="10" t="s">
        <v>304</v>
      </c>
      <c r="E514" s="10" t="s">
        <v>143</v>
      </c>
      <c r="F514" s="53" t="s">
        <v>143</v>
      </c>
      <c r="G514" s="10" t="s">
        <v>431</v>
      </c>
      <c r="H514" s="10" t="s">
        <v>143</v>
      </c>
      <c r="I514" s="50">
        <v>53726</v>
      </c>
      <c r="J514" s="10" t="s">
        <v>1051</v>
      </c>
      <c r="K514" s="11"/>
      <c r="L514" s="13">
        <v>-572601</v>
      </c>
      <c r="M514" s="12"/>
      <c r="N514" s="12"/>
      <c r="O514" s="12"/>
      <c r="P514" s="12"/>
      <c r="Q514" s="12"/>
      <c r="R514" s="12"/>
      <c r="S514" s="12"/>
      <c r="T514" s="12"/>
      <c r="U514" s="12"/>
      <c r="V514" s="12"/>
      <c r="W514" s="12"/>
      <c r="X514" s="95">
        <v>-572601</v>
      </c>
      <c r="Y514" s="73"/>
      <c r="Z514" s="10" t="s">
        <v>556</v>
      </c>
      <c r="AA514" s="10" t="s">
        <v>557</v>
      </c>
      <c r="AB514" s="2" t="s">
        <v>556</v>
      </c>
      <c r="AC514" s="78">
        <f>VLOOKUP(I514,Sheet1!A:K,8,FALSE)</f>
        <v>0</v>
      </c>
      <c r="AD514" s="84">
        <f>VLOOKUP(I514,Sheet1!A:K,9,FALSE)</f>
        <v>0</v>
      </c>
    </row>
    <row r="515" spans="1:32" s="1" customFormat="1" ht="12" hidden="1" customHeight="1" x14ac:dyDescent="0.25">
      <c r="A515" s="49">
        <v>100000</v>
      </c>
      <c r="B515" s="15" t="s">
        <v>0</v>
      </c>
      <c r="C515" s="49">
        <v>1915</v>
      </c>
      <c r="D515" s="15" t="s">
        <v>141</v>
      </c>
      <c r="E515" s="15" t="s">
        <v>143</v>
      </c>
      <c r="F515" s="52" t="s">
        <v>143</v>
      </c>
      <c r="G515" s="15" t="s">
        <v>431</v>
      </c>
      <c r="H515" s="15" t="s">
        <v>143</v>
      </c>
      <c r="I515" s="49">
        <v>53727</v>
      </c>
      <c r="J515" s="15" t="s">
        <v>1052</v>
      </c>
      <c r="K515" s="16"/>
      <c r="L515" s="17">
        <v>16172</v>
      </c>
      <c r="M515" s="17"/>
      <c r="N515" s="17"/>
      <c r="O515" s="17"/>
      <c r="P515" s="17"/>
      <c r="Q515" s="17"/>
      <c r="R515" s="17"/>
      <c r="S515" s="17"/>
      <c r="T515" s="17"/>
      <c r="U515" s="17"/>
      <c r="V515" s="17"/>
      <c r="W515" s="17"/>
      <c r="X515" s="92">
        <v>16172</v>
      </c>
      <c r="Y515" s="69"/>
      <c r="Z515" s="15" t="s">
        <v>556</v>
      </c>
      <c r="AA515" s="15" t="s">
        <v>557</v>
      </c>
      <c r="AB515" s="6" t="s">
        <v>556</v>
      </c>
      <c r="AC515" s="78">
        <f>VLOOKUP(I515,Sheet1!A:K,8,FALSE)</f>
        <v>0</v>
      </c>
      <c r="AD515" s="84">
        <f>VLOOKUP(I515,Sheet1!A:K,9,FALSE)</f>
        <v>0</v>
      </c>
    </row>
    <row r="516" spans="1:32" s="1" customFormat="1" ht="12" hidden="1" customHeight="1" x14ac:dyDescent="0.25">
      <c r="A516" s="50">
        <v>100000</v>
      </c>
      <c r="B516" s="10" t="s">
        <v>0</v>
      </c>
      <c r="C516" s="50">
        <v>2113</v>
      </c>
      <c r="D516" s="10" t="s">
        <v>709</v>
      </c>
      <c r="E516" s="10" t="s">
        <v>143</v>
      </c>
      <c r="F516" s="53" t="s">
        <v>143</v>
      </c>
      <c r="G516" s="10" t="s">
        <v>431</v>
      </c>
      <c r="H516" s="10" t="s">
        <v>143</v>
      </c>
      <c r="I516" s="50">
        <v>53728</v>
      </c>
      <c r="J516" s="10" t="s">
        <v>1053</v>
      </c>
      <c r="K516" s="11"/>
      <c r="L516" s="12">
        <v>14012</v>
      </c>
      <c r="M516" s="12"/>
      <c r="N516" s="12"/>
      <c r="O516" s="12"/>
      <c r="P516" s="12"/>
      <c r="Q516" s="12"/>
      <c r="R516" s="12"/>
      <c r="S516" s="12"/>
      <c r="T516" s="12"/>
      <c r="U516" s="12"/>
      <c r="V516" s="12"/>
      <c r="W516" s="12"/>
      <c r="X516" s="95">
        <v>14012</v>
      </c>
      <c r="Y516" s="73"/>
      <c r="Z516" s="10" t="s">
        <v>556</v>
      </c>
      <c r="AA516" s="10" t="s">
        <v>557</v>
      </c>
      <c r="AB516" s="2" t="s">
        <v>556</v>
      </c>
      <c r="AC516" s="78">
        <v>0</v>
      </c>
      <c r="AD516" s="84">
        <f>X516*AC516</f>
        <v>0</v>
      </c>
    </row>
    <row r="517" spans="1:32" s="1" customFormat="1" ht="12" hidden="1" customHeight="1" x14ac:dyDescent="0.25">
      <c r="A517" s="49">
        <v>100000</v>
      </c>
      <c r="B517" s="15" t="s">
        <v>0</v>
      </c>
      <c r="C517" s="49">
        <v>2114</v>
      </c>
      <c r="D517" s="15" t="s">
        <v>692</v>
      </c>
      <c r="E517" s="15" t="s">
        <v>143</v>
      </c>
      <c r="F517" s="52" t="s">
        <v>143</v>
      </c>
      <c r="G517" s="15" t="s">
        <v>431</v>
      </c>
      <c r="H517" s="15" t="s">
        <v>143</v>
      </c>
      <c r="I517" s="49">
        <v>53729</v>
      </c>
      <c r="J517" s="15" t="s">
        <v>1054</v>
      </c>
      <c r="K517" s="16"/>
      <c r="L517" s="17">
        <v>38084</v>
      </c>
      <c r="M517" s="17"/>
      <c r="N517" s="17"/>
      <c r="O517" s="17"/>
      <c r="P517" s="17"/>
      <c r="Q517" s="17"/>
      <c r="R517" s="17"/>
      <c r="S517" s="17"/>
      <c r="T517" s="17"/>
      <c r="U517" s="17"/>
      <c r="V517" s="17"/>
      <c r="W517" s="17"/>
      <c r="X517" s="92">
        <v>38084</v>
      </c>
      <c r="Y517" s="69"/>
      <c r="Z517" s="15" t="s">
        <v>556</v>
      </c>
      <c r="AA517" s="15" t="s">
        <v>557</v>
      </c>
      <c r="AB517" s="6" t="s">
        <v>556</v>
      </c>
      <c r="AC517" s="78">
        <v>0</v>
      </c>
      <c r="AD517" s="84">
        <f>X517*AC517</f>
        <v>0</v>
      </c>
    </row>
    <row r="518" spans="1:32" s="1" customFormat="1" ht="12" hidden="1" customHeight="1" x14ac:dyDescent="0.25">
      <c r="A518" s="49">
        <v>200610</v>
      </c>
      <c r="B518" s="15" t="s">
        <v>84</v>
      </c>
      <c r="C518" s="49">
        <v>1314</v>
      </c>
      <c r="D518" s="15" t="s">
        <v>826</v>
      </c>
      <c r="E518" s="15" t="s">
        <v>143</v>
      </c>
      <c r="F518" s="52" t="s">
        <v>143</v>
      </c>
      <c r="G518" s="15" t="s">
        <v>431</v>
      </c>
      <c r="H518" s="15" t="s">
        <v>143</v>
      </c>
      <c r="I518" s="49">
        <v>53730</v>
      </c>
      <c r="J518" s="15" t="s">
        <v>2121</v>
      </c>
      <c r="K518" s="16"/>
      <c r="L518" s="17">
        <v>27774</v>
      </c>
      <c r="M518" s="17"/>
      <c r="N518" s="17"/>
      <c r="O518" s="17"/>
      <c r="P518" s="17"/>
      <c r="Q518" s="17"/>
      <c r="R518" s="17"/>
      <c r="S518" s="17"/>
      <c r="T518" s="17"/>
      <c r="U518" s="17"/>
      <c r="V518" s="17"/>
      <c r="W518" s="17"/>
      <c r="X518" s="92">
        <v>27774</v>
      </c>
      <c r="Y518" s="69"/>
      <c r="Z518" s="15" t="s">
        <v>556</v>
      </c>
      <c r="AA518" s="15" t="s">
        <v>557</v>
      </c>
      <c r="AB518" s="6" t="s">
        <v>556</v>
      </c>
      <c r="AC518" s="78">
        <f>VLOOKUP(I518,Sheet1!A:K,8,FALSE)</f>
        <v>0</v>
      </c>
      <c r="AD518" s="84">
        <f>VLOOKUP(I518,Sheet1!A:K,9,FALSE)</f>
        <v>0</v>
      </c>
    </row>
    <row r="519" spans="1:32" s="1" customFormat="1" ht="12" hidden="1" customHeight="1" x14ac:dyDescent="0.25">
      <c r="A519" s="50">
        <v>720048</v>
      </c>
      <c r="B519" s="10" t="s">
        <v>115</v>
      </c>
      <c r="C519" s="50">
        <v>1515</v>
      </c>
      <c r="D519" s="10" t="s">
        <v>2811</v>
      </c>
      <c r="E519" s="10" t="s">
        <v>143</v>
      </c>
      <c r="F519" s="53" t="s">
        <v>143</v>
      </c>
      <c r="G519" s="10" t="s">
        <v>431</v>
      </c>
      <c r="H519" s="10" t="s">
        <v>143</v>
      </c>
      <c r="I519" s="50">
        <v>53731</v>
      </c>
      <c r="J519" s="10" t="s">
        <v>2841</v>
      </c>
      <c r="K519" s="11"/>
      <c r="L519" s="12">
        <v>40306</v>
      </c>
      <c r="M519" s="12"/>
      <c r="N519" s="12"/>
      <c r="O519" s="12"/>
      <c r="P519" s="12"/>
      <c r="Q519" s="12"/>
      <c r="R519" s="12"/>
      <c r="S519" s="12"/>
      <c r="T519" s="12"/>
      <c r="U519" s="12"/>
      <c r="V519" s="12"/>
      <c r="W519" s="12"/>
      <c r="X519" s="95">
        <v>40306</v>
      </c>
      <c r="Y519" s="73"/>
      <c r="Z519" s="10" t="s">
        <v>556</v>
      </c>
      <c r="AA519" s="10" t="s">
        <v>557</v>
      </c>
      <c r="AB519" s="2" t="s">
        <v>556</v>
      </c>
      <c r="AC519" s="78">
        <f>VLOOKUP(I519,Sheet1!A:K,8,FALSE)</f>
        <v>0</v>
      </c>
      <c r="AD519" s="84">
        <f>VLOOKUP(I519,Sheet1!A:K,9,FALSE)</f>
        <v>0</v>
      </c>
    </row>
    <row r="520" spans="1:32" s="1" customFormat="1" ht="12" hidden="1" customHeight="1" x14ac:dyDescent="0.25">
      <c r="A520" s="50">
        <v>720057</v>
      </c>
      <c r="B520" s="10" t="s">
        <v>116</v>
      </c>
      <c r="C520" s="50">
        <v>2112</v>
      </c>
      <c r="D520" s="10" t="s">
        <v>2851</v>
      </c>
      <c r="E520" s="10" t="s">
        <v>143</v>
      </c>
      <c r="F520" s="53" t="s">
        <v>143</v>
      </c>
      <c r="G520" s="10" t="s">
        <v>431</v>
      </c>
      <c r="H520" s="10" t="s">
        <v>143</v>
      </c>
      <c r="I520" s="50">
        <v>53732</v>
      </c>
      <c r="J520" s="10" t="s">
        <v>2930</v>
      </c>
      <c r="K520" s="11"/>
      <c r="L520" s="12">
        <v>208962</v>
      </c>
      <c r="M520" s="12"/>
      <c r="N520" s="12"/>
      <c r="O520" s="12"/>
      <c r="P520" s="12"/>
      <c r="Q520" s="12"/>
      <c r="R520" s="12"/>
      <c r="S520" s="12"/>
      <c r="T520" s="12"/>
      <c r="U520" s="12"/>
      <c r="V520" s="12"/>
      <c r="W520" s="12"/>
      <c r="X520" s="95">
        <v>208962</v>
      </c>
      <c r="Y520" s="73"/>
      <c r="Z520" s="10" t="s">
        <v>556</v>
      </c>
      <c r="AA520" s="10" t="s">
        <v>557</v>
      </c>
      <c r="AB520" s="2" t="s">
        <v>556</v>
      </c>
      <c r="AC520" s="78">
        <v>0</v>
      </c>
      <c r="AD520" s="84">
        <f>X520*AC520</f>
        <v>0</v>
      </c>
    </row>
    <row r="521" spans="1:32" s="1" customFormat="1" ht="12" hidden="1" customHeight="1" x14ac:dyDescent="0.25">
      <c r="A521" s="50">
        <v>100000</v>
      </c>
      <c r="B521" s="10" t="s">
        <v>0</v>
      </c>
      <c r="C521" s="50">
        <v>1216</v>
      </c>
      <c r="D521" s="10" t="s">
        <v>588</v>
      </c>
      <c r="E521" s="10" t="s">
        <v>142</v>
      </c>
      <c r="F521" s="53" t="s">
        <v>143</v>
      </c>
      <c r="G521" s="10" t="s">
        <v>431</v>
      </c>
      <c r="H521" s="10" t="s">
        <v>143</v>
      </c>
      <c r="I521" s="50">
        <v>53733</v>
      </c>
      <c r="J521" s="10" t="s">
        <v>1055</v>
      </c>
      <c r="K521" s="11"/>
      <c r="L521" s="12"/>
      <c r="M521" s="12"/>
      <c r="N521" s="12"/>
      <c r="O521" s="12"/>
      <c r="P521" s="12">
        <v>200000</v>
      </c>
      <c r="Q521" s="12"/>
      <c r="R521" s="12"/>
      <c r="S521" s="12"/>
      <c r="T521" s="12"/>
      <c r="U521" s="12"/>
      <c r="V521" s="12"/>
      <c r="W521" s="12"/>
      <c r="X521" s="95">
        <v>200000</v>
      </c>
      <c r="Y521" s="73"/>
      <c r="Z521" s="14" t="s">
        <v>1056</v>
      </c>
      <c r="AA521" s="10" t="s">
        <v>1057</v>
      </c>
      <c r="AB521" s="2" t="s">
        <v>1058</v>
      </c>
      <c r="AC521" s="78">
        <f>VLOOKUP(I521,Sheet1!A:K,8,FALSE)</f>
        <v>0</v>
      </c>
      <c r="AD521" s="84">
        <f>VLOOKUP(I521,Sheet1!A:K,9,FALSE)</f>
        <v>0</v>
      </c>
    </row>
    <row r="522" spans="1:32" s="1" customFormat="1" ht="12" hidden="1" customHeight="1" x14ac:dyDescent="0.25">
      <c r="A522" s="49">
        <v>100000</v>
      </c>
      <c r="B522" s="15" t="s">
        <v>0</v>
      </c>
      <c r="C522" s="49">
        <v>1216</v>
      </c>
      <c r="D522" s="15" t="s">
        <v>588</v>
      </c>
      <c r="E522" s="15" t="s">
        <v>167</v>
      </c>
      <c r="F522" s="52" t="s">
        <v>143</v>
      </c>
      <c r="G522" s="15" t="s">
        <v>135</v>
      </c>
      <c r="H522" s="15" t="s">
        <v>143</v>
      </c>
      <c r="I522" s="49">
        <v>53734</v>
      </c>
      <c r="J522" s="15" t="s">
        <v>1059</v>
      </c>
      <c r="K522" s="16"/>
      <c r="L522" s="17"/>
      <c r="M522" s="17"/>
      <c r="N522" s="17"/>
      <c r="O522" s="17"/>
      <c r="P522" s="17">
        <v>100000</v>
      </c>
      <c r="Q522" s="17"/>
      <c r="R522" s="17"/>
      <c r="S522" s="17"/>
      <c r="T522" s="17"/>
      <c r="U522" s="17"/>
      <c r="V522" s="17"/>
      <c r="W522" s="17"/>
      <c r="X522" s="92">
        <v>100000</v>
      </c>
      <c r="Y522" s="69"/>
      <c r="Z522" s="15" t="s">
        <v>1060</v>
      </c>
      <c r="AA522" s="15" t="s">
        <v>1061</v>
      </c>
      <c r="AB522" s="6" t="s">
        <v>1062</v>
      </c>
      <c r="AC522" s="78">
        <f>VLOOKUP(I522,Sheet1!A:K,8,FALSE)</f>
        <v>0</v>
      </c>
      <c r="AD522" s="84">
        <f>VLOOKUP(I522,Sheet1!A:K,9,FALSE)</f>
        <v>0</v>
      </c>
    </row>
    <row r="523" spans="1:32" s="1" customFormat="1" ht="12" hidden="1" customHeight="1" x14ac:dyDescent="0.25">
      <c r="A523" s="49">
        <v>720057</v>
      </c>
      <c r="B523" s="15" t="s">
        <v>116</v>
      </c>
      <c r="C523" s="49">
        <v>2112</v>
      </c>
      <c r="D523" s="15" t="s">
        <v>2851</v>
      </c>
      <c r="E523" s="15" t="s">
        <v>2910</v>
      </c>
      <c r="F523" s="52" t="s">
        <v>143</v>
      </c>
      <c r="G523" s="15" t="s">
        <v>135</v>
      </c>
      <c r="H523" s="15" t="s">
        <v>150</v>
      </c>
      <c r="I523" s="49">
        <v>53735</v>
      </c>
      <c r="J523" s="15" t="s">
        <v>2931</v>
      </c>
      <c r="K523" s="16"/>
      <c r="L523" s="17">
        <v>1020730</v>
      </c>
      <c r="M523" s="17"/>
      <c r="N523" s="17"/>
      <c r="O523" s="17"/>
      <c r="P523" s="17"/>
      <c r="Q523" s="17"/>
      <c r="R523" s="17"/>
      <c r="S523" s="17"/>
      <c r="T523" s="17"/>
      <c r="U523" s="17"/>
      <c r="V523" s="17"/>
      <c r="W523" s="17"/>
      <c r="X523" s="92">
        <v>1020730</v>
      </c>
      <c r="Y523" s="69"/>
      <c r="Z523" s="18" t="s">
        <v>2932</v>
      </c>
      <c r="AA523" s="15" t="s">
        <v>2933</v>
      </c>
      <c r="AB523" s="6" t="s">
        <v>2934</v>
      </c>
      <c r="AC523" s="78">
        <v>0</v>
      </c>
      <c r="AD523" s="84"/>
    </row>
    <row r="524" spans="1:32" s="1" customFormat="1" ht="12" hidden="1" customHeight="1" x14ac:dyDescent="0.25">
      <c r="A524" s="50">
        <v>100000</v>
      </c>
      <c r="B524" s="10" t="s">
        <v>0</v>
      </c>
      <c r="C524" s="50">
        <v>1517</v>
      </c>
      <c r="D524" s="10" t="s">
        <v>615</v>
      </c>
      <c r="E524" s="10" t="s">
        <v>155</v>
      </c>
      <c r="F524" s="53" t="s">
        <v>143</v>
      </c>
      <c r="G524" s="10" t="s">
        <v>135</v>
      </c>
      <c r="H524" s="10" t="s">
        <v>143</v>
      </c>
      <c r="I524" s="50">
        <v>53737</v>
      </c>
      <c r="J524" s="10" t="s">
        <v>1063</v>
      </c>
      <c r="K524" s="11">
        <v>1</v>
      </c>
      <c r="L524" s="12">
        <v>118368</v>
      </c>
      <c r="M524" s="12">
        <v>24226</v>
      </c>
      <c r="N524" s="12">
        <v>10796</v>
      </c>
      <c r="O524" s="12"/>
      <c r="P524" s="12"/>
      <c r="Q524" s="12"/>
      <c r="R524" s="12"/>
      <c r="S524" s="12"/>
      <c r="T524" s="12"/>
      <c r="U524" s="12"/>
      <c r="V524" s="12"/>
      <c r="W524" s="12"/>
      <c r="X524" s="95">
        <v>153390</v>
      </c>
      <c r="Y524" s="73"/>
      <c r="Z524" s="14" t="s">
        <v>1064</v>
      </c>
      <c r="AA524" s="10" t="s">
        <v>1038</v>
      </c>
      <c r="AB524" s="2" t="s">
        <v>1065</v>
      </c>
      <c r="AC524" s="78">
        <f>VLOOKUP(I524,Sheet1!A:K,8,FALSE)</f>
        <v>0</v>
      </c>
      <c r="AD524" s="84">
        <f>VLOOKUP(I524,Sheet1!A:K,9,FALSE)</f>
        <v>0</v>
      </c>
    </row>
    <row r="525" spans="1:32" s="1" customFormat="1" ht="12" hidden="1" customHeight="1" x14ac:dyDescent="0.25">
      <c r="A525" s="50">
        <v>200638</v>
      </c>
      <c r="B525" s="10" t="s">
        <v>87</v>
      </c>
      <c r="C525" s="50">
        <v>9913</v>
      </c>
      <c r="D525" s="10" t="s">
        <v>1669</v>
      </c>
      <c r="E525" s="10" t="s">
        <v>143</v>
      </c>
      <c r="F525" s="53" t="s">
        <v>143</v>
      </c>
      <c r="G525" s="10" t="s">
        <v>135</v>
      </c>
      <c r="H525" s="10" t="s">
        <v>143</v>
      </c>
      <c r="I525" s="50">
        <v>53738</v>
      </c>
      <c r="J525" s="10" t="s">
        <v>2144</v>
      </c>
      <c r="K525" s="11"/>
      <c r="L525" s="12"/>
      <c r="M525" s="12"/>
      <c r="N525" s="12"/>
      <c r="O525" s="12"/>
      <c r="P525" s="12"/>
      <c r="Q525" s="12"/>
      <c r="R525" s="12"/>
      <c r="S525" s="12"/>
      <c r="T525" s="12"/>
      <c r="U525" s="12"/>
      <c r="V525" s="12">
        <v>1298533</v>
      </c>
      <c r="W525" s="12"/>
      <c r="X525" s="96">
        <v>1298533</v>
      </c>
      <c r="Y525" s="74">
        <v>1298533</v>
      </c>
      <c r="Z525" s="10" t="s">
        <v>2145</v>
      </c>
      <c r="AA525" s="10" t="s">
        <v>2146</v>
      </c>
      <c r="AB525" s="53" t="s">
        <v>2147</v>
      </c>
      <c r="AC525" s="78">
        <v>0</v>
      </c>
      <c r="AD525" s="84">
        <f>(X525+Y525)*AC525</f>
        <v>0</v>
      </c>
      <c r="AE525" s="63"/>
      <c r="AF525" s="63"/>
    </row>
    <row r="526" spans="1:32" s="1" customFormat="1" ht="12" hidden="1" customHeight="1" x14ac:dyDescent="0.25">
      <c r="A526" s="50">
        <v>200219</v>
      </c>
      <c r="B526" s="10" t="s">
        <v>73</v>
      </c>
      <c r="C526" s="50">
        <v>9913</v>
      </c>
      <c r="D526" s="10" t="s">
        <v>1669</v>
      </c>
      <c r="E526" s="10" t="s">
        <v>143</v>
      </c>
      <c r="F526" s="53" t="s">
        <v>143</v>
      </c>
      <c r="G526" s="10" t="s">
        <v>135</v>
      </c>
      <c r="H526" s="10" t="s">
        <v>143</v>
      </c>
      <c r="I526" s="50">
        <v>53739</v>
      </c>
      <c r="J526" s="10" t="s">
        <v>1873</v>
      </c>
      <c r="K526" s="11"/>
      <c r="L526" s="12"/>
      <c r="M526" s="12"/>
      <c r="N526" s="12"/>
      <c r="O526" s="12"/>
      <c r="P526" s="12">
        <v>802946</v>
      </c>
      <c r="Q526" s="12"/>
      <c r="R526" s="12"/>
      <c r="S526" s="12"/>
      <c r="T526" s="12"/>
      <c r="U526" s="12"/>
      <c r="V526" s="12"/>
      <c r="W526" s="12"/>
      <c r="X526" s="96">
        <v>802946</v>
      </c>
      <c r="Y526" s="74">
        <v>802946</v>
      </c>
      <c r="Z526" s="14" t="s">
        <v>1874</v>
      </c>
      <c r="AA526" s="10" t="s">
        <v>1875</v>
      </c>
      <c r="AB526" s="53" t="s">
        <v>1876</v>
      </c>
      <c r="AC526" s="78">
        <v>0</v>
      </c>
      <c r="AD526" s="84">
        <f>(X526+Y526)*AC526</f>
        <v>0</v>
      </c>
      <c r="AE526" s="63"/>
      <c r="AF526" s="63"/>
    </row>
    <row r="527" spans="1:32" s="1" customFormat="1" ht="12" hidden="1" customHeight="1" x14ac:dyDescent="0.25">
      <c r="A527" s="50">
        <v>700039</v>
      </c>
      <c r="B527" s="10" t="s">
        <v>109</v>
      </c>
      <c r="C527" s="50">
        <v>211513</v>
      </c>
      <c r="D527" s="10" t="s">
        <v>283</v>
      </c>
      <c r="E527" s="10" t="s">
        <v>143</v>
      </c>
      <c r="F527" s="53" t="s">
        <v>143</v>
      </c>
      <c r="G527" s="10" t="s">
        <v>431</v>
      </c>
      <c r="H527" s="10" t="s">
        <v>143</v>
      </c>
      <c r="I527" s="50">
        <v>53742</v>
      </c>
      <c r="J527" s="10" t="s">
        <v>2660</v>
      </c>
      <c r="K527" s="11"/>
      <c r="L527" s="12">
        <v>1681</v>
      </c>
      <c r="M527" s="12"/>
      <c r="N527" s="12"/>
      <c r="O527" s="12"/>
      <c r="P527" s="12"/>
      <c r="Q527" s="12"/>
      <c r="R527" s="12"/>
      <c r="S527" s="12"/>
      <c r="T527" s="12"/>
      <c r="U527" s="12"/>
      <c r="V527" s="12"/>
      <c r="W527" s="12"/>
      <c r="X527" s="95">
        <v>1681</v>
      </c>
      <c r="Y527" s="73"/>
      <c r="Z527" s="10" t="s">
        <v>556</v>
      </c>
      <c r="AA527" s="10" t="s">
        <v>557</v>
      </c>
      <c r="AB527" s="2" t="s">
        <v>556</v>
      </c>
      <c r="AC527" s="78">
        <f>VLOOKUP(I527,Sheet1!A:K,8,FALSE)</f>
        <v>0</v>
      </c>
      <c r="AD527" s="84">
        <f>VLOOKUP(I527,Sheet1!A:K,9,FALSE)</f>
        <v>0</v>
      </c>
    </row>
    <row r="528" spans="1:32" s="1" customFormat="1" ht="12" hidden="1" customHeight="1" x14ac:dyDescent="0.25">
      <c r="A528" s="49">
        <v>700039</v>
      </c>
      <c r="B528" s="15" t="s">
        <v>109</v>
      </c>
      <c r="C528" s="49">
        <v>211514</v>
      </c>
      <c r="D528" s="15" t="s">
        <v>232</v>
      </c>
      <c r="E528" s="15" t="s">
        <v>143</v>
      </c>
      <c r="F528" s="52" t="s">
        <v>143</v>
      </c>
      <c r="G528" s="15" t="s">
        <v>431</v>
      </c>
      <c r="H528" s="15" t="s">
        <v>143</v>
      </c>
      <c r="I528" s="49">
        <v>53743</v>
      </c>
      <c r="J528" s="15" t="s">
        <v>2661</v>
      </c>
      <c r="K528" s="16"/>
      <c r="L528" s="17">
        <v>23253</v>
      </c>
      <c r="M528" s="17"/>
      <c r="N528" s="17"/>
      <c r="O528" s="17"/>
      <c r="P528" s="17"/>
      <c r="Q528" s="17"/>
      <c r="R528" s="17"/>
      <c r="S528" s="17"/>
      <c r="T528" s="17"/>
      <c r="U528" s="17"/>
      <c r="V528" s="17"/>
      <c r="W528" s="17"/>
      <c r="X528" s="92">
        <v>23253</v>
      </c>
      <c r="Y528" s="69"/>
      <c r="Z528" s="15" t="s">
        <v>556</v>
      </c>
      <c r="AA528" s="15" t="s">
        <v>557</v>
      </c>
      <c r="AB528" s="6" t="s">
        <v>556</v>
      </c>
      <c r="AC528" s="78">
        <f>VLOOKUP(I528,Sheet1!A:K,8,FALSE)</f>
        <v>0</v>
      </c>
      <c r="AD528" s="84">
        <f>VLOOKUP(I528,Sheet1!A:K,9,FALSE)</f>
        <v>0</v>
      </c>
    </row>
    <row r="529" spans="1:32" s="1" customFormat="1" ht="12" hidden="1" customHeight="1" x14ac:dyDescent="0.25">
      <c r="A529" s="50">
        <v>700039</v>
      </c>
      <c r="B529" s="10" t="s">
        <v>109</v>
      </c>
      <c r="C529" s="50">
        <v>211512</v>
      </c>
      <c r="D529" s="10" t="s">
        <v>213</v>
      </c>
      <c r="E529" s="10" t="s">
        <v>143</v>
      </c>
      <c r="F529" s="53" t="s">
        <v>143</v>
      </c>
      <c r="G529" s="10" t="s">
        <v>431</v>
      </c>
      <c r="H529" s="10" t="s">
        <v>143</v>
      </c>
      <c r="I529" s="50">
        <v>53744</v>
      </c>
      <c r="J529" s="10" t="s">
        <v>2662</v>
      </c>
      <c r="K529" s="11"/>
      <c r="L529" s="12">
        <v>25276</v>
      </c>
      <c r="M529" s="12"/>
      <c r="N529" s="12"/>
      <c r="O529" s="12"/>
      <c r="P529" s="12"/>
      <c r="Q529" s="12"/>
      <c r="R529" s="12"/>
      <c r="S529" s="12"/>
      <c r="T529" s="12"/>
      <c r="U529" s="12"/>
      <c r="V529" s="12"/>
      <c r="W529" s="12"/>
      <c r="X529" s="95">
        <v>25276</v>
      </c>
      <c r="Y529" s="73"/>
      <c r="Z529" s="10" t="s">
        <v>556</v>
      </c>
      <c r="AA529" s="10" t="s">
        <v>557</v>
      </c>
      <c r="AB529" s="2" t="s">
        <v>556</v>
      </c>
      <c r="AC529" s="78">
        <v>0</v>
      </c>
      <c r="AD529" s="84">
        <f>X529*AC529</f>
        <v>0</v>
      </c>
    </row>
    <row r="530" spans="1:32" s="1" customFormat="1" ht="12" hidden="1" customHeight="1" x14ac:dyDescent="0.25">
      <c r="A530" s="50">
        <v>100000</v>
      </c>
      <c r="B530" s="10" t="s">
        <v>0</v>
      </c>
      <c r="C530" s="50">
        <v>1001</v>
      </c>
      <c r="D530" s="10" t="s">
        <v>1007</v>
      </c>
      <c r="E530" s="10" t="s">
        <v>161</v>
      </c>
      <c r="F530" s="53" t="s">
        <v>143</v>
      </c>
      <c r="G530" s="10" t="s">
        <v>135</v>
      </c>
      <c r="H530" s="10" t="s">
        <v>143</v>
      </c>
      <c r="I530" s="50">
        <v>53749</v>
      </c>
      <c r="J530" s="10" t="s">
        <v>1066</v>
      </c>
      <c r="K530" s="11">
        <v>1</v>
      </c>
      <c r="L530" s="12">
        <v>89286</v>
      </c>
      <c r="M530" s="12">
        <v>19958</v>
      </c>
      <c r="N530" s="12">
        <v>10011</v>
      </c>
      <c r="O530" s="12"/>
      <c r="P530" s="12"/>
      <c r="Q530" s="12"/>
      <c r="R530" s="12"/>
      <c r="S530" s="12"/>
      <c r="T530" s="12"/>
      <c r="U530" s="12"/>
      <c r="V530" s="12"/>
      <c r="W530" s="12"/>
      <c r="X530" s="95">
        <v>119255</v>
      </c>
      <c r="Y530" s="73"/>
      <c r="Z530" s="10" t="s">
        <v>1067</v>
      </c>
      <c r="AA530" s="10" t="s">
        <v>1068</v>
      </c>
      <c r="AB530" s="2" t="s">
        <v>1069</v>
      </c>
      <c r="AC530" s="78">
        <f>VLOOKUP(I530,Sheet1!A:K,8,FALSE)</f>
        <v>0</v>
      </c>
      <c r="AD530" s="84">
        <f>VLOOKUP(I530,Sheet1!A:K,9,FALSE)</f>
        <v>0</v>
      </c>
    </row>
    <row r="531" spans="1:32" s="1" customFormat="1" ht="12" hidden="1" customHeight="1" x14ac:dyDescent="0.25">
      <c r="A531" s="49">
        <v>200118</v>
      </c>
      <c r="B531" s="15" t="s">
        <v>67</v>
      </c>
      <c r="C531" s="49">
        <v>9913</v>
      </c>
      <c r="D531" s="15" t="s">
        <v>1669</v>
      </c>
      <c r="E531" s="15" t="s">
        <v>143</v>
      </c>
      <c r="F531" s="52" t="s">
        <v>143</v>
      </c>
      <c r="G531" s="15" t="s">
        <v>583</v>
      </c>
      <c r="H531" s="15" t="s">
        <v>143</v>
      </c>
      <c r="I531" s="49">
        <v>53752</v>
      </c>
      <c r="J531" s="15" t="s">
        <v>1769</v>
      </c>
      <c r="K531" s="16"/>
      <c r="L531" s="17"/>
      <c r="M531" s="17"/>
      <c r="N531" s="17"/>
      <c r="O531" s="17"/>
      <c r="P531" s="21">
        <v>-1518936</v>
      </c>
      <c r="Q531" s="17"/>
      <c r="R531" s="17"/>
      <c r="S531" s="17"/>
      <c r="T531" s="17"/>
      <c r="U531" s="17"/>
      <c r="V531" s="17"/>
      <c r="W531" s="17"/>
      <c r="X531" s="92">
        <v>-1518936</v>
      </c>
      <c r="Y531" s="69"/>
      <c r="Z531" s="15" t="s">
        <v>1770</v>
      </c>
      <c r="AA531" s="15" t="s">
        <v>1771</v>
      </c>
      <c r="AB531" s="6" t="s">
        <v>1772</v>
      </c>
      <c r="AC531" s="78">
        <f>VLOOKUP(I531,Sheet1!A:K,8,FALSE)</f>
        <v>0</v>
      </c>
      <c r="AD531" s="84">
        <f>VLOOKUP(I531,Sheet1!A:K,9,FALSE)</f>
        <v>0</v>
      </c>
    </row>
    <row r="532" spans="1:32" s="1" customFormat="1" ht="12" hidden="1" customHeight="1" x14ac:dyDescent="0.25">
      <c r="A532" s="49">
        <v>100000</v>
      </c>
      <c r="B532" s="15" t="s">
        <v>0</v>
      </c>
      <c r="C532" s="49">
        <v>1914</v>
      </c>
      <c r="D532" s="15" t="s">
        <v>304</v>
      </c>
      <c r="E532" s="15" t="s">
        <v>353</v>
      </c>
      <c r="F532" s="52" t="s">
        <v>149</v>
      </c>
      <c r="G532" s="15" t="s">
        <v>135</v>
      </c>
      <c r="H532" s="15" t="s">
        <v>143</v>
      </c>
      <c r="I532" s="49">
        <v>53753</v>
      </c>
      <c r="J532" s="6" t="s">
        <v>1070</v>
      </c>
      <c r="K532" s="7">
        <v>20</v>
      </c>
      <c r="L532" s="8">
        <v>977898</v>
      </c>
      <c r="M532" s="8">
        <v>355874</v>
      </c>
      <c r="N532" s="8">
        <v>178392</v>
      </c>
      <c r="O532" s="8">
        <v>162640</v>
      </c>
      <c r="P532" s="8"/>
      <c r="Q532" s="8"/>
      <c r="R532" s="8"/>
      <c r="S532" s="8"/>
      <c r="T532" s="8"/>
      <c r="U532" s="8">
        <v>800000</v>
      </c>
      <c r="V532" s="8"/>
      <c r="W532" s="8"/>
      <c r="X532" s="94">
        <v>2474804</v>
      </c>
      <c r="Y532" s="71">
        <v>3150000</v>
      </c>
      <c r="Z532" s="9" t="s">
        <v>1071</v>
      </c>
      <c r="AA532" s="6" t="s">
        <v>1072</v>
      </c>
      <c r="AB532" s="6" t="s">
        <v>1073</v>
      </c>
      <c r="AC532" s="78">
        <f>VLOOKUP(I532,Sheet1!A:K,8,FALSE)</f>
        <v>0</v>
      </c>
      <c r="AD532" s="84">
        <f>VLOOKUP(I532,Sheet1!A:K,9,FALSE)</f>
        <v>0</v>
      </c>
    </row>
    <row r="533" spans="1:32" s="1" customFormat="1" ht="12" hidden="1" customHeight="1" x14ac:dyDescent="0.25">
      <c r="A533" s="50">
        <v>200205</v>
      </c>
      <c r="B533" s="10" t="s">
        <v>68</v>
      </c>
      <c r="C533" s="50">
        <v>1414</v>
      </c>
      <c r="D533" s="10" t="s">
        <v>1783</v>
      </c>
      <c r="E533" s="10" t="s">
        <v>143</v>
      </c>
      <c r="F533" s="53" t="s">
        <v>143</v>
      </c>
      <c r="G533" s="10" t="s">
        <v>135</v>
      </c>
      <c r="H533" s="10" t="s">
        <v>143</v>
      </c>
      <c r="I533" s="50">
        <v>53756</v>
      </c>
      <c r="J533" s="10" t="s">
        <v>1804</v>
      </c>
      <c r="K533" s="11"/>
      <c r="L533" s="12"/>
      <c r="M533" s="12"/>
      <c r="N533" s="12"/>
      <c r="O533" s="12"/>
      <c r="P533" s="12"/>
      <c r="Q533" s="12"/>
      <c r="R533" s="12"/>
      <c r="S533" s="12"/>
      <c r="T533" s="12"/>
      <c r="U533" s="12"/>
      <c r="V533" s="12">
        <v>1885692</v>
      </c>
      <c r="W533" s="12"/>
      <c r="X533" s="95">
        <v>1885692</v>
      </c>
      <c r="Y533" s="73"/>
      <c r="Z533" s="10" t="s">
        <v>1805</v>
      </c>
      <c r="AA533" s="10" t="s">
        <v>1806</v>
      </c>
      <c r="AB533" s="2" t="s">
        <v>1807</v>
      </c>
      <c r="AC533" s="78">
        <f>VLOOKUP(I533,Sheet1!A:K,8,FALSE)</f>
        <v>0</v>
      </c>
      <c r="AD533" s="84">
        <f>VLOOKUP(I533,Sheet1!A:K,9,FALSE)</f>
        <v>0</v>
      </c>
    </row>
    <row r="534" spans="1:32" s="1" customFormat="1" ht="12" hidden="1" customHeight="1" x14ac:dyDescent="0.25">
      <c r="A534" s="49">
        <v>200205</v>
      </c>
      <c r="B534" s="15" t="s">
        <v>68</v>
      </c>
      <c r="C534" s="49">
        <v>1414</v>
      </c>
      <c r="D534" s="15" t="s">
        <v>1783</v>
      </c>
      <c r="E534" s="15" t="s">
        <v>143</v>
      </c>
      <c r="F534" s="52" t="s">
        <v>143</v>
      </c>
      <c r="G534" s="15" t="s">
        <v>135</v>
      </c>
      <c r="H534" s="15" t="s">
        <v>143</v>
      </c>
      <c r="I534" s="49">
        <v>53757</v>
      </c>
      <c r="J534" s="15" t="s">
        <v>1808</v>
      </c>
      <c r="K534" s="16"/>
      <c r="L534" s="17"/>
      <c r="M534" s="17"/>
      <c r="N534" s="17"/>
      <c r="O534" s="17"/>
      <c r="P534" s="17"/>
      <c r="Q534" s="17"/>
      <c r="R534" s="17"/>
      <c r="S534" s="17"/>
      <c r="T534" s="17"/>
      <c r="U534" s="17"/>
      <c r="V534" s="17">
        <v>6309335</v>
      </c>
      <c r="W534" s="17"/>
      <c r="X534" s="92">
        <v>6309335</v>
      </c>
      <c r="Y534" s="69"/>
      <c r="Z534" s="15" t="s">
        <v>1809</v>
      </c>
      <c r="AA534" s="15" t="s">
        <v>1810</v>
      </c>
      <c r="AB534" s="6" t="s">
        <v>1811</v>
      </c>
      <c r="AC534" s="78">
        <f>VLOOKUP(I534,Sheet1!A:K,8,FALSE)</f>
        <v>0</v>
      </c>
      <c r="AD534" s="84">
        <f>VLOOKUP(I534,Sheet1!A:K,9,FALSE)</f>
        <v>0</v>
      </c>
    </row>
    <row r="535" spans="1:32" s="1" customFormat="1" ht="12" hidden="1" customHeight="1" x14ac:dyDescent="0.25">
      <c r="A535" s="50">
        <v>200205</v>
      </c>
      <c r="B535" s="10" t="s">
        <v>68</v>
      </c>
      <c r="C535" s="50">
        <v>1414</v>
      </c>
      <c r="D535" s="10" t="s">
        <v>1783</v>
      </c>
      <c r="E535" s="10" t="s">
        <v>143</v>
      </c>
      <c r="F535" s="53" t="s">
        <v>143</v>
      </c>
      <c r="G535" s="10" t="s">
        <v>135</v>
      </c>
      <c r="H535" s="10" t="s">
        <v>143</v>
      </c>
      <c r="I535" s="50">
        <v>53758</v>
      </c>
      <c r="J535" s="10" t="s">
        <v>1812</v>
      </c>
      <c r="K535" s="11"/>
      <c r="L535" s="12"/>
      <c r="M535" s="12"/>
      <c r="N535" s="12"/>
      <c r="O535" s="12"/>
      <c r="P535" s="12">
        <v>21000000</v>
      </c>
      <c r="Q535" s="12"/>
      <c r="R535" s="12"/>
      <c r="S535" s="12"/>
      <c r="T535" s="12"/>
      <c r="U535" s="12"/>
      <c r="V535" s="12"/>
      <c r="W535" s="12"/>
      <c r="X535" s="95">
        <v>21000000</v>
      </c>
      <c r="Y535" s="73"/>
      <c r="Z535" s="10" t="s">
        <v>1813</v>
      </c>
      <c r="AA535" s="10" t="s">
        <v>1814</v>
      </c>
      <c r="AB535" s="2" t="s">
        <v>1815</v>
      </c>
      <c r="AC535" s="78">
        <f>VLOOKUP(I535,Sheet1!A:K,8,FALSE)</f>
        <v>0</v>
      </c>
      <c r="AD535" s="84">
        <f>VLOOKUP(I535,Sheet1!A:K,9,FALSE)</f>
        <v>0</v>
      </c>
    </row>
    <row r="536" spans="1:32" s="1" customFormat="1" ht="12" hidden="1" customHeight="1" x14ac:dyDescent="0.25">
      <c r="A536" s="49">
        <v>700033</v>
      </c>
      <c r="B536" s="15" t="s">
        <v>107</v>
      </c>
      <c r="C536" s="49">
        <v>2111</v>
      </c>
      <c r="D536" s="15" t="s">
        <v>2469</v>
      </c>
      <c r="E536" s="15" t="s">
        <v>278</v>
      </c>
      <c r="F536" s="52" t="s">
        <v>348</v>
      </c>
      <c r="G536" s="15" t="s">
        <v>135</v>
      </c>
      <c r="H536" s="15" t="s">
        <v>150</v>
      </c>
      <c r="I536" s="49">
        <v>53762</v>
      </c>
      <c r="J536" s="15" t="s">
        <v>2506</v>
      </c>
      <c r="K536" s="16"/>
      <c r="L536" s="17"/>
      <c r="M536" s="17"/>
      <c r="N536" s="17"/>
      <c r="O536" s="17"/>
      <c r="P536" s="17">
        <v>100000</v>
      </c>
      <c r="Q536" s="17"/>
      <c r="R536" s="17"/>
      <c r="S536" s="17"/>
      <c r="T536" s="17"/>
      <c r="U536" s="17"/>
      <c r="V536" s="17"/>
      <c r="W536" s="17"/>
      <c r="X536" s="92">
        <v>100000</v>
      </c>
      <c r="Y536" s="69"/>
      <c r="Z536" s="18" t="s">
        <v>2507</v>
      </c>
      <c r="AA536" s="15" t="s">
        <v>2508</v>
      </c>
      <c r="AB536" s="6" t="s">
        <v>2509</v>
      </c>
      <c r="AC536" s="78">
        <f>VLOOKUP(I536,Sheet1!A:K,8,FALSE)</f>
        <v>0</v>
      </c>
      <c r="AD536" s="84">
        <f>VLOOKUP(I536,Sheet1!A:K,9,FALSE)</f>
        <v>0</v>
      </c>
    </row>
    <row r="537" spans="1:32" s="1" customFormat="1" ht="12" hidden="1" customHeight="1" x14ac:dyDescent="0.25">
      <c r="A537" s="50">
        <v>720057</v>
      </c>
      <c r="B537" s="10" t="s">
        <v>116</v>
      </c>
      <c r="C537" s="50">
        <v>2112</v>
      </c>
      <c r="D537" s="10" t="s">
        <v>2851</v>
      </c>
      <c r="E537" s="10" t="s">
        <v>161</v>
      </c>
      <c r="F537" s="53" t="s">
        <v>143</v>
      </c>
      <c r="G537" s="10" t="s">
        <v>135</v>
      </c>
      <c r="H537" s="10" t="s">
        <v>150</v>
      </c>
      <c r="I537" s="50">
        <v>53763</v>
      </c>
      <c r="J537" s="10" t="s">
        <v>2935</v>
      </c>
      <c r="K537" s="11">
        <v>1</v>
      </c>
      <c r="L537" s="12">
        <v>214000</v>
      </c>
      <c r="M537" s="12">
        <v>37814</v>
      </c>
      <c r="N537" s="12">
        <v>13378</v>
      </c>
      <c r="O537" s="12"/>
      <c r="P537" s="12"/>
      <c r="Q537" s="12"/>
      <c r="R537" s="12"/>
      <c r="S537" s="12"/>
      <c r="T537" s="12"/>
      <c r="U537" s="12"/>
      <c r="V537" s="12"/>
      <c r="W537" s="12"/>
      <c r="X537" s="95">
        <v>265192</v>
      </c>
      <c r="Y537" s="73"/>
      <c r="Z537" s="14" t="s">
        <v>2936</v>
      </c>
      <c r="AA537" s="10" t="s">
        <v>2908</v>
      </c>
      <c r="AB537" s="2" t="s">
        <v>2937</v>
      </c>
      <c r="AC537" s="78">
        <v>0</v>
      </c>
      <c r="AD537" s="84">
        <f>X537*AC537</f>
        <v>0</v>
      </c>
    </row>
    <row r="538" spans="1:32" s="1" customFormat="1" ht="12" hidden="1" customHeight="1" x14ac:dyDescent="0.25">
      <c r="A538" s="50">
        <v>100000</v>
      </c>
      <c r="B538" s="10" t="s">
        <v>0</v>
      </c>
      <c r="C538" s="50">
        <v>1516</v>
      </c>
      <c r="D538" s="10" t="s">
        <v>602</v>
      </c>
      <c r="E538" s="10" t="s">
        <v>273</v>
      </c>
      <c r="F538" s="53" t="s">
        <v>149</v>
      </c>
      <c r="G538" s="10" t="s">
        <v>372</v>
      </c>
      <c r="H538" s="10" t="s">
        <v>143</v>
      </c>
      <c r="I538" s="50">
        <v>53769</v>
      </c>
      <c r="J538" s="10" t="s">
        <v>1074</v>
      </c>
      <c r="K538" s="11"/>
      <c r="L538" s="12"/>
      <c r="M538" s="12"/>
      <c r="N538" s="12"/>
      <c r="O538" s="12"/>
      <c r="P538" s="12"/>
      <c r="Q538" s="12">
        <v>112000</v>
      </c>
      <c r="R538" s="12"/>
      <c r="S538" s="12"/>
      <c r="T538" s="12"/>
      <c r="U538" s="12"/>
      <c r="V538" s="12"/>
      <c r="W538" s="12"/>
      <c r="X538" s="95">
        <v>112000</v>
      </c>
      <c r="Y538" s="73"/>
      <c r="Z538" s="14" t="s">
        <v>1075</v>
      </c>
      <c r="AA538" s="10" t="s">
        <v>1076</v>
      </c>
      <c r="AB538" s="2" t="s">
        <v>1077</v>
      </c>
      <c r="AC538" s="78">
        <f>VLOOKUP(I538,Sheet1!A:K,8,FALSE)</f>
        <v>0</v>
      </c>
      <c r="AD538" s="84">
        <f>VLOOKUP(I538,Sheet1!A:K,9,FALSE)</f>
        <v>0</v>
      </c>
    </row>
    <row r="539" spans="1:32" s="1" customFormat="1" ht="12" hidden="1" customHeight="1" x14ac:dyDescent="0.25">
      <c r="A539" s="49">
        <v>200206</v>
      </c>
      <c r="B539" s="15" t="s">
        <v>69</v>
      </c>
      <c r="C539" s="49">
        <v>9913</v>
      </c>
      <c r="D539" s="15" t="s">
        <v>1669</v>
      </c>
      <c r="E539" s="15" t="s">
        <v>143</v>
      </c>
      <c r="F539" s="52" t="s">
        <v>143</v>
      </c>
      <c r="G539" s="15" t="s">
        <v>135</v>
      </c>
      <c r="H539" s="15" t="s">
        <v>143</v>
      </c>
      <c r="I539" s="49">
        <v>53779</v>
      </c>
      <c r="J539" s="15" t="s">
        <v>1843</v>
      </c>
      <c r="K539" s="16"/>
      <c r="L539" s="17"/>
      <c r="M539" s="17"/>
      <c r="N539" s="17"/>
      <c r="O539" s="17"/>
      <c r="P539" s="17">
        <v>13954</v>
      </c>
      <c r="Q539" s="17"/>
      <c r="R539" s="17"/>
      <c r="S539" s="17"/>
      <c r="T539" s="17"/>
      <c r="U539" s="17"/>
      <c r="V539" s="17"/>
      <c r="W539" s="17"/>
      <c r="X539" s="92">
        <v>13954</v>
      </c>
      <c r="Y539" s="69"/>
      <c r="Z539" s="15" t="s">
        <v>1844</v>
      </c>
      <c r="AA539" s="15" t="s">
        <v>1845</v>
      </c>
      <c r="AB539" s="6" t="s">
        <v>1846</v>
      </c>
      <c r="AC539" s="78">
        <f>VLOOKUP(I539,Sheet1!A:K,8,FALSE)</f>
        <v>0</v>
      </c>
      <c r="AD539" s="84">
        <f>VLOOKUP(I539,Sheet1!A:K,9,FALSE)</f>
        <v>0</v>
      </c>
    </row>
    <row r="540" spans="1:32" s="1" customFormat="1" ht="12" customHeight="1" x14ac:dyDescent="0.25">
      <c r="A540" s="50">
        <v>100000</v>
      </c>
      <c r="B540" s="10" t="s">
        <v>0</v>
      </c>
      <c r="C540" s="50">
        <v>9912</v>
      </c>
      <c r="D540" s="10" t="s">
        <v>582</v>
      </c>
      <c r="E540" s="10" t="s">
        <v>167</v>
      </c>
      <c r="F540" s="53" t="s">
        <v>134</v>
      </c>
      <c r="G540" s="10" t="s">
        <v>431</v>
      </c>
      <c r="H540" s="10" t="s">
        <v>150</v>
      </c>
      <c r="I540" s="50">
        <v>53783</v>
      </c>
      <c r="J540" s="2" t="s">
        <v>1078</v>
      </c>
      <c r="K540" s="3"/>
      <c r="L540" s="4"/>
      <c r="M540" s="4"/>
      <c r="N540" s="4"/>
      <c r="O540" s="4"/>
      <c r="P540" s="4"/>
      <c r="Q540" s="4"/>
      <c r="R540" s="4"/>
      <c r="S540" s="4"/>
      <c r="T540" s="4"/>
      <c r="U540" s="4"/>
      <c r="V540" s="4">
        <v>7171445</v>
      </c>
      <c r="W540" s="4"/>
      <c r="X540" s="93">
        <v>7171445</v>
      </c>
      <c r="Y540" s="70"/>
      <c r="Z540" s="5" t="s">
        <v>1079</v>
      </c>
      <c r="AA540" s="2" t="s">
        <v>1080</v>
      </c>
      <c r="AB540" s="53" t="s">
        <v>1080</v>
      </c>
      <c r="AC540" s="78">
        <f>VLOOKUP(I540,Sheet1!A:K,8,FALSE)</f>
        <v>1</v>
      </c>
      <c r="AD540" s="84">
        <f>VLOOKUP(I540,Sheet1!A:K,9,FALSE)</f>
        <v>7171445</v>
      </c>
      <c r="AE540" s="85" t="str">
        <f>VLOOKUP(I540,Sheet1!A:K,10,FALSE)</f>
        <v>Overarching Implementation</v>
      </c>
      <c r="AF540" s="85" t="str">
        <f>VLOOKUP(I540,Sheet1!A:K,11,FALSE)</f>
        <v>indirect</v>
      </c>
    </row>
    <row r="541" spans="1:32" s="1" customFormat="1" ht="12" customHeight="1" x14ac:dyDescent="0.25">
      <c r="A541" s="50">
        <v>200118</v>
      </c>
      <c r="B541" s="10" t="s">
        <v>67</v>
      </c>
      <c r="C541" s="50">
        <v>9913</v>
      </c>
      <c r="D541" s="10" t="s">
        <v>1669</v>
      </c>
      <c r="E541" s="10" t="s">
        <v>143</v>
      </c>
      <c r="F541" s="53" t="s">
        <v>143</v>
      </c>
      <c r="G541" s="10" t="s">
        <v>372</v>
      </c>
      <c r="H541" s="10" t="s">
        <v>143</v>
      </c>
      <c r="I541" s="50">
        <v>53784</v>
      </c>
      <c r="J541" s="10" t="s">
        <v>1773</v>
      </c>
      <c r="K541" s="11"/>
      <c r="L541" s="12"/>
      <c r="M541" s="12"/>
      <c r="N541" s="12"/>
      <c r="O541" s="12"/>
      <c r="P541" s="12">
        <v>70698</v>
      </c>
      <c r="Q541" s="12"/>
      <c r="R541" s="12">
        <v>19086</v>
      </c>
      <c r="S541" s="12"/>
      <c r="T541" s="12"/>
      <c r="U541" s="12"/>
      <c r="V541" s="12"/>
      <c r="W541" s="12"/>
      <c r="X541" s="95">
        <v>89784</v>
      </c>
      <c r="Y541" s="73"/>
      <c r="Z541" s="10" t="s">
        <v>1774</v>
      </c>
      <c r="AA541" s="10" t="s">
        <v>1771</v>
      </c>
      <c r="AB541" s="2" t="s">
        <v>1772</v>
      </c>
      <c r="AC541" s="78">
        <v>0.1</v>
      </c>
      <c r="AD541" s="84">
        <f>X541*AC541</f>
        <v>8978.4</v>
      </c>
      <c r="AE541" s="85" t="s">
        <v>4199</v>
      </c>
      <c r="AF541" s="85" t="s">
        <v>3816</v>
      </c>
    </row>
    <row r="542" spans="1:32" s="1" customFormat="1" ht="12" hidden="1" customHeight="1" x14ac:dyDescent="0.25">
      <c r="A542" s="50">
        <v>100000</v>
      </c>
      <c r="B542" s="10" t="s">
        <v>0</v>
      </c>
      <c r="C542" s="50">
        <v>1151</v>
      </c>
      <c r="D542" s="10" t="s">
        <v>1013</v>
      </c>
      <c r="E542" s="10" t="s">
        <v>161</v>
      </c>
      <c r="F542" s="53" t="s">
        <v>143</v>
      </c>
      <c r="G542" s="10" t="s">
        <v>135</v>
      </c>
      <c r="H542" s="10" t="s">
        <v>143</v>
      </c>
      <c r="I542" s="50">
        <v>53788</v>
      </c>
      <c r="J542" s="10" t="s">
        <v>1081</v>
      </c>
      <c r="K542" s="11"/>
      <c r="L542" s="12"/>
      <c r="M542" s="12"/>
      <c r="N542" s="12"/>
      <c r="O542" s="12"/>
      <c r="P542" s="12">
        <v>10000</v>
      </c>
      <c r="Q542" s="12"/>
      <c r="R542" s="12"/>
      <c r="S542" s="12"/>
      <c r="T542" s="12"/>
      <c r="U542" s="12"/>
      <c r="V542" s="12"/>
      <c r="W542" s="12"/>
      <c r="X542" s="95">
        <v>10000</v>
      </c>
      <c r="Y542" s="73"/>
      <c r="Z542" s="10" t="s">
        <v>1082</v>
      </c>
      <c r="AA542" s="10" t="s">
        <v>1083</v>
      </c>
      <c r="AB542" s="2" t="s">
        <v>1084</v>
      </c>
      <c r="AC542" s="78">
        <f>VLOOKUP(I542,Sheet1!A:K,8,FALSE)</f>
        <v>0</v>
      </c>
      <c r="AD542" s="84">
        <f>VLOOKUP(I542,Sheet1!A:K,9,FALSE)</f>
        <v>0</v>
      </c>
    </row>
    <row r="543" spans="1:32" s="1" customFormat="1" ht="12" hidden="1" customHeight="1" x14ac:dyDescent="0.25">
      <c r="A543" s="50">
        <v>200205</v>
      </c>
      <c r="B543" s="10" t="s">
        <v>68</v>
      </c>
      <c r="C543" s="50">
        <v>1414</v>
      </c>
      <c r="D543" s="10" t="s">
        <v>1783</v>
      </c>
      <c r="E543" s="10" t="s">
        <v>143</v>
      </c>
      <c r="F543" s="53" t="s">
        <v>143</v>
      </c>
      <c r="G543" s="10" t="s">
        <v>135</v>
      </c>
      <c r="H543" s="10" t="s">
        <v>143</v>
      </c>
      <c r="I543" s="50">
        <v>53791</v>
      </c>
      <c r="J543" s="10" t="s">
        <v>1816</v>
      </c>
      <c r="K543" s="11"/>
      <c r="L543" s="12"/>
      <c r="M543" s="12"/>
      <c r="N543" s="12"/>
      <c r="O543" s="12"/>
      <c r="P543" s="12">
        <v>500000</v>
      </c>
      <c r="Q543" s="12"/>
      <c r="R543" s="12"/>
      <c r="S543" s="12"/>
      <c r="T543" s="12"/>
      <c r="U543" s="12"/>
      <c r="V543" s="12"/>
      <c r="W543" s="12"/>
      <c r="X543" s="95">
        <v>500000</v>
      </c>
      <c r="Y543" s="73"/>
      <c r="Z543" s="14" t="s">
        <v>1817</v>
      </c>
      <c r="AA543" s="10" t="s">
        <v>1818</v>
      </c>
      <c r="AB543" s="2" t="s">
        <v>1819</v>
      </c>
      <c r="AC543" s="78">
        <f>VLOOKUP(I543,Sheet1!A:K,8,FALSE)</f>
        <v>0</v>
      </c>
      <c r="AD543" s="84">
        <f>VLOOKUP(I543,Sheet1!A:K,9,FALSE)</f>
        <v>0</v>
      </c>
    </row>
    <row r="544" spans="1:32" s="1" customFormat="1" ht="12" hidden="1" customHeight="1" x14ac:dyDescent="0.25">
      <c r="A544" s="49">
        <v>100000</v>
      </c>
      <c r="B544" s="15" t="s">
        <v>0</v>
      </c>
      <c r="C544" s="49">
        <v>9912</v>
      </c>
      <c r="D544" s="15" t="s">
        <v>582</v>
      </c>
      <c r="E544" s="15" t="s">
        <v>142</v>
      </c>
      <c r="F544" s="52" t="s">
        <v>149</v>
      </c>
      <c r="G544" s="15" t="s">
        <v>431</v>
      </c>
      <c r="H544" s="15" t="s">
        <v>150</v>
      </c>
      <c r="I544" s="49">
        <v>53792</v>
      </c>
      <c r="J544" s="6" t="s">
        <v>1085</v>
      </c>
      <c r="K544" s="7"/>
      <c r="L544" s="8"/>
      <c r="M544" s="8"/>
      <c r="N544" s="8"/>
      <c r="O544" s="8"/>
      <c r="P544" s="8"/>
      <c r="Q544" s="8"/>
      <c r="R544" s="8"/>
      <c r="S544" s="8"/>
      <c r="T544" s="8"/>
      <c r="U544" s="8"/>
      <c r="V544" s="8">
        <v>14309539</v>
      </c>
      <c r="W544" s="8"/>
      <c r="X544" s="94">
        <v>14309539</v>
      </c>
      <c r="Y544" s="71"/>
      <c r="Z544" s="9" t="s">
        <v>1086</v>
      </c>
      <c r="AA544" s="6" t="s">
        <v>1087</v>
      </c>
      <c r="AB544" s="6" t="s">
        <v>1088</v>
      </c>
      <c r="AC544" s="78">
        <f>VLOOKUP(I544,Sheet1!A:K,8,FALSE)</f>
        <v>0</v>
      </c>
      <c r="AD544" s="84">
        <f>VLOOKUP(I544,Sheet1!A:K,9,FALSE)</f>
        <v>0</v>
      </c>
    </row>
    <row r="545" spans="1:32" s="1" customFormat="1" ht="12" hidden="1" customHeight="1" x14ac:dyDescent="0.25">
      <c r="A545" s="50">
        <v>200812</v>
      </c>
      <c r="B545" s="10" t="s">
        <v>100</v>
      </c>
      <c r="C545" s="50">
        <v>1419</v>
      </c>
      <c r="D545" s="10" t="s">
        <v>1146</v>
      </c>
      <c r="E545" s="10" t="s">
        <v>143</v>
      </c>
      <c r="F545" s="53" t="s">
        <v>143</v>
      </c>
      <c r="G545" s="10" t="s">
        <v>583</v>
      </c>
      <c r="H545" s="10" t="s">
        <v>143</v>
      </c>
      <c r="I545" s="50">
        <v>53793</v>
      </c>
      <c r="J545" s="10" t="s">
        <v>2207</v>
      </c>
      <c r="K545" s="11"/>
      <c r="L545" s="12"/>
      <c r="M545" s="12"/>
      <c r="N545" s="12"/>
      <c r="O545" s="12"/>
      <c r="P545" s="13">
        <v>-1500000</v>
      </c>
      <c r="Q545" s="12"/>
      <c r="R545" s="12"/>
      <c r="S545" s="12"/>
      <c r="T545" s="12"/>
      <c r="U545" s="12"/>
      <c r="V545" s="12"/>
      <c r="W545" s="12"/>
      <c r="X545" s="95">
        <v>-1500000</v>
      </c>
      <c r="Y545" s="73"/>
      <c r="Z545" s="14" t="s">
        <v>2208</v>
      </c>
      <c r="AA545" s="10" t="s">
        <v>2209</v>
      </c>
      <c r="AB545" s="2" t="s">
        <v>2210</v>
      </c>
      <c r="AC545" s="78">
        <f>VLOOKUP(I545,Sheet1!A:K,8,FALSE)</f>
        <v>0</v>
      </c>
      <c r="AD545" s="84">
        <f>VLOOKUP(I545,Sheet1!A:K,9,FALSE)</f>
        <v>0</v>
      </c>
    </row>
    <row r="546" spans="1:32" s="1" customFormat="1" ht="12" hidden="1" customHeight="1" x14ac:dyDescent="0.25">
      <c r="A546" s="49">
        <v>100000</v>
      </c>
      <c r="B546" s="15" t="s">
        <v>0</v>
      </c>
      <c r="C546" s="49">
        <v>9912</v>
      </c>
      <c r="D546" s="15" t="s">
        <v>582</v>
      </c>
      <c r="E546" s="15" t="s">
        <v>167</v>
      </c>
      <c r="F546" s="52" t="s">
        <v>143</v>
      </c>
      <c r="G546" s="15" t="s">
        <v>583</v>
      </c>
      <c r="H546" s="15" t="s">
        <v>143</v>
      </c>
      <c r="I546" s="49">
        <v>53801</v>
      </c>
      <c r="J546" s="6" t="s">
        <v>1089</v>
      </c>
      <c r="K546" s="7"/>
      <c r="L546" s="8"/>
      <c r="M546" s="8"/>
      <c r="N546" s="8"/>
      <c r="O546" s="8"/>
      <c r="P546" s="22">
        <v>-150000</v>
      </c>
      <c r="Q546" s="8"/>
      <c r="R546" s="8"/>
      <c r="S546" s="8"/>
      <c r="T546" s="8"/>
      <c r="U546" s="8"/>
      <c r="V546" s="8"/>
      <c r="W546" s="8"/>
      <c r="X546" s="94">
        <v>-150000</v>
      </c>
      <c r="Y546" s="71"/>
      <c r="Z546" s="9" t="s">
        <v>1090</v>
      </c>
      <c r="AA546" s="6" t="s">
        <v>1091</v>
      </c>
      <c r="AB546" s="6" t="s">
        <v>1092</v>
      </c>
      <c r="AC546" s="78">
        <f>VLOOKUP(I546,Sheet1!A:K,8,FALSE)</f>
        <v>0</v>
      </c>
      <c r="AD546" s="84">
        <f>VLOOKUP(I546,Sheet1!A:K,9,FALSE)</f>
        <v>0</v>
      </c>
    </row>
    <row r="547" spans="1:32" s="1" customFormat="1" ht="12" hidden="1" customHeight="1" x14ac:dyDescent="0.25">
      <c r="A547" s="50">
        <v>200001</v>
      </c>
      <c r="B547" s="10" t="s">
        <v>15</v>
      </c>
      <c r="C547" s="50">
        <v>1620</v>
      </c>
      <c r="D547" s="10" t="s">
        <v>1670</v>
      </c>
      <c r="E547" s="10" t="s">
        <v>143</v>
      </c>
      <c r="F547" s="53" t="s">
        <v>143</v>
      </c>
      <c r="G547" s="10" t="s">
        <v>583</v>
      </c>
      <c r="H547" s="10" t="s">
        <v>143</v>
      </c>
      <c r="I547" s="50">
        <v>53804</v>
      </c>
      <c r="J547" s="10" t="s">
        <v>1683</v>
      </c>
      <c r="K547" s="11"/>
      <c r="L547" s="12"/>
      <c r="M547" s="12"/>
      <c r="N547" s="12"/>
      <c r="O547" s="12"/>
      <c r="P547" s="13">
        <v>-110143</v>
      </c>
      <c r="Q547" s="12"/>
      <c r="R547" s="12"/>
      <c r="S547" s="12"/>
      <c r="T547" s="12"/>
      <c r="U547" s="12"/>
      <c r="V547" s="12"/>
      <c r="W547" s="12">
        <v>0</v>
      </c>
      <c r="X547" s="95">
        <v>-110143</v>
      </c>
      <c r="Y547" s="73"/>
      <c r="Z547" s="10" t="s">
        <v>1684</v>
      </c>
      <c r="AA547" s="10" t="s">
        <v>1685</v>
      </c>
      <c r="AB547" s="2" t="s">
        <v>1684</v>
      </c>
      <c r="AC547" s="78">
        <v>0</v>
      </c>
      <c r="AD547" s="84">
        <f>X547*AC547</f>
        <v>0</v>
      </c>
    </row>
    <row r="548" spans="1:32" s="1" customFormat="1" ht="12" hidden="1" customHeight="1" x14ac:dyDescent="0.25">
      <c r="A548" s="49">
        <v>200205</v>
      </c>
      <c r="B548" s="15" t="s">
        <v>68</v>
      </c>
      <c r="C548" s="49">
        <v>1412</v>
      </c>
      <c r="D548" s="15" t="s">
        <v>1686</v>
      </c>
      <c r="E548" s="15" t="s">
        <v>143</v>
      </c>
      <c r="F548" s="52" t="s">
        <v>143</v>
      </c>
      <c r="G548" s="15" t="s">
        <v>583</v>
      </c>
      <c r="H548" s="15" t="s">
        <v>143</v>
      </c>
      <c r="I548" s="49">
        <v>53805</v>
      </c>
      <c r="J548" s="15" t="s">
        <v>1820</v>
      </c>
      <c r="K548" s="16"/>
      <c r="L548" s="17"/>
      <c r="M548" s="17"/>
      <c r="N548" s="17"/>
      <c r="O548" s="17"/>
      <c r="P548" s="21">
        <v>-95959</v>
      </c>
      <c r="Q548" s="17"/>
      <c r="R548" s="17"/>
      <c r="S548" s="17"/>
      <c r="T548" s="17"/>
      <c r="U548" s="17"/>
      <c r="V548" s="17"/>
      <c r="W548" s="17">
        <v>0</v>
      </c>
      <c r="X548" s="92">
        <v>-95959</v>
      </c>
      <c r="Y548" s="69"/>
      <c r="Z548" s="15" t="s">
        <v>1684</v>
      </c>
      <c r="AA548" s="15" t="s">
        <v>1821</v>
      </c>
      <c r="AB548" s="6" t="s">
        <v>1684</v>
      </c>
      <c r="AC548" s="78">
        <f>VLOOKUP(I548,Sheet1!A:K,8,FALSE)</f>
        <v>0</v>
      </c>
      <c r="AD548" s="84">
        <f>VLOOKUP(I548,Sheet1!A:K,9,FALSE)</f>
        <v>0</v>
      </c>
    </row>
    <row r="549" spans="1:32" s="1" customFormat="1" ht="12" hidden="1" customHeight="1" x14ac:dyDescent="0.25">
      <c r="A549" s="50">
        <v>200226</v>
      </c>
      <c r="B549" s="10" t="s">
        <v>78</v>
      </c>
      <c r="C549" s="50">
        <v>1611</v>
      </c>
      <c r="D549" s="10" t="s">
        <v>178</v>
      </c>
      <c r="E549" s="10" t="s">
        <v>143</v>
      </c>
      <c r="F549" s="53" t="s">
        <v>143</v>
      </c>
      <c r="G549" s="10" t="s">
        <v>583</v>
      </c>
      <c r="H549" s="10" t="s">
        <v>143</v>
      </c>
      <c r="I549" s="50">
        <v>53806</v>
      </c>
      <c r="J549" s="10" t="s">
        <v>1930</v>
      </c>
      <c r="K549" s="11"/>
      <c r="L549" s="12"/>
      <c r="M549" s="12"/>
      <c r="N549" s="12"/>
      <c r="O549" s="12"/>
      <c r="P549" s="13">
        <v>-42702</v>
      </c>
      <c r="Q549" s="12"/>
      <c r="R549" s="12"/>
      <c r="S549" s="12"/>
      <c r="T549" s="12"/>
      <c r="U549" s="12"/>
      <c r="V549" s="12"/>
      <c r="W549" s="12">
        <v>0</v>
      </c>
      <c r="X549" s="95">
        <v>-42702</v>
      </c>
      <c r="Y549" s="73"/>
      <c r="Z549" s="10" t="s">
        <v>1684</v>
      </c>
      <c r="AA549" s="10" t="s">
        <v>1931</v>
      </c>
      <c r="AB549" s="2" t="s">
        <v>1684</v>
      </c>
      <c r="AC549" s="78">
        <v>0</v>
      </c>
      <c r="AD549" s="84">
        <f>X549*AC549</f>
        <v>0</v>
      </c>
    </row>
    <row r="550" spans="1:32" s="1" customFormat="1" ht="12" hidden="1" customHeight="1" x14ac:dyDescent="0.25">
      <c r="A550" s="50">
        <v>200224</v>
      </c>
      <c r="B550" s="10" t="s">
        <v>77</v>
      </c>
      <c r="C550" s="50">
        <v>1621</v>
      </c>
      <c r="D550" s="10" t="s">
        <v>899</v>
      </c>
      <c r="E550" s="10" t="s">
        <v>143</v>
      </c>
      <c r="F550" s="53" t="s">
        <v>143</v>
      </c>
      <c r="G550" s="10" t="s">
        <v>583</v>
      </c>
      <c r="H550" s="10" t="s">
        <v>143</v>
      </c>
      <c r="I550" s="50">
        <v>53807</v>
      </c>
      <c r="J550" s="10" t="s">
        <v>1918</v>
      </c>
      <c r="K550" s="11"/>
      <c r="L550" s="12"/>
      <c r="M550" s="12"/>
      <c r="N550" s="12"/>
      <c r="O550" s="12"/>
      <c r="P550" s="13">
        <v>-218806</v>
      </c>
      <c r="Q550" s="12"/>
      <c r="R550" s="12"/>
      <c r="S550" s="12"/>
      <c r="T550" s="12"/>
      <c r="U550" s="12"/>
      <c r="V550" s="12"/>
      <c r="W550" s="12">
        <v>0</v>
      </c>
      <c r="X550" s="95">
        <v>-218806</v>
      </c>
      <c r="Y550" s="73"/>
      <c r="Z550" s="10" t="s">
        <v>1684</v>
      </c>
      <c r="AA550" s="10" t="s">
        <v>1919</v>
      </c>
      <c r="AB550" s="2" t="s">
        <v>1684</v>
      </c>
      <c r="AC550" s="78">
        <f>VLOOKUP(I550,Sheet1!A:K,8,FALSE)</f>
        <v>0</v>
      </c>
      <c r="AD550" s="84">
        <f>VLOOKUP(I550,Sheet1!A:K,9,FALSE)</f>
        <v>0</v>
      </c>
    </row>
    <row r="551" spans="1:32" s="1" customFormat="1" ht="12" hidden="1" customHeight="1" x14ac:dyDescent="0.25">
      <c r="A551" s="49">
        <v>200308</v>
      </c>
      <c r="B551" s="15" t="s">
        <v>82</v>
      </c>
      <c r="C551" s="49">
        <v>1314</v>
      </c>
      <c r="D551" s="15" t="s">
        <v>826</v>
      </c>
      <c r="E551" s="15" t="s">
        <v>143</v>
      </c>
      <c r="F551" s="52" t="s">
        <v>143</v>
      </c>
      <c r="G551" s="15" t="s">
        <v>583</v>
      </c>
      <c r="H551" s="15" t="s">
        <v>143</v>
      </c>
      <c r="I551" s="49">
        <v>53808</v>
      </c>
      <c r="J551" s="15" t="s">
        <v>2088</v>
      </c>
      <c r="K551" s="16"/>
      <c r="L551" s="17"/>
      <c r="M551" s="17"/>
      <c r="N551" s="17"/>
      <c r="O551" s="17"/>
      <c r="P551" s="21">
        <v>-410056</v>
      </c>
      <c r="Q551" s="17"/>
      <c r="R551" s="17"/>
      <c r="S551" s="17"/>
      <c r="T551" s="17"/>
      <c r="U551" s="17"/>
      <c r="V551" s="17"/>
      <c r="W551" s="17">
        <v>0</v>
      </c>
      <c r="X551" s="92">
        <v>-410056</v>
      </c>
      <c r="Y551" s="69"/>
      <c r="Z551" s="15" t="s">
        <v>1684</v>
      </c>
      <c r="AA551" s="15" t="s">
        <v>2089</v>
      </c>
      <c r="AB551" s="6" t="s">
        <v>1684</v>
      </c>
      <c r="AC551" s="78">
        <f>VLOOKUP(I551,Sheet1!A:K,8,FALSE)</f>
        <v>0</v>
      </c>
      <c r="AD551" s="84">
        <f>VLOOKUP(I551,Sheet1!A:K,9,FALSE)</f>
        <v>0</v>
      </c>
    </row>
    <row r="552" spans="1:32" s="1" customFormat="1" ht="12" hidden="1" customHeight="1" x14ac:dyDescent="0.25">
      <c r="A552" s="49">
        <v>700036</v>
      </c>
      <c r="B552" s="15" t="s">
        <v>108</v>
      </c>
      <c r="C552" s="49">
        <v>1611</v>
      </c>
      <c r="D552" s="15" t="s">
        <v>178</v>
      </c>
      <c r="E552" s="15" t="s">
        <v>143</v>
      </c>
      <c r="F552" s="52" t="s">
        <v>143</v>
      </c>
      <c r="G552" s="15" t="s">
        <v>583</v>
      </c>
      <c r="H552" s="15" t="s">
        <v>143</v>
      </c>
      <c r="I552" s="49">
        <v>53809</v>
      </c>
      <c r="J552" s="15" t="s">
        <v>2580</v>
      </c>
      <c r="K552" s="16"/>
      <c r="L552" s="17"/>
      <c r="M552" s="17"/>
      <c r="N552" s="17"/>
      <c r="O552" s="17"/>
      <c r="P552" s="21">
        <v>-3706360</v>
      </c>
      <c r="Q552" s="17"/>
      <c r="R552" s="17"/>
      <c r="S552" s="17"/>
      <c r="T552" s="17"/>
      <c r="U552" s="17"/>
      <c r="V552" s="17"/>
      <c r="W552" s="17">
        <v>0</v>
      </c>
      <c r="X552" s="92">
        <v>-3706360</v>
      </c>
      <c r="Y552" s="69"/>
      <c r="Z552" s="15" t="s">
        <v>1684</v>
      </c>
      <c r="AA552" s="15" t="s">
        <v>2089</v>
      </c>
      <c r="AB552" s="6" t="s">
        <v>1684</v>
      </c>
      <c r="AC552" s="78">
        <v>0</v>
      </c>
      <c r="AD552" s="84">
        <f>X552*AC552</f>
        <v>0</v>
      </c>
    </row>
    <row r="553" spans="1:32" s="1" customFormat="1" ht="12" hidden="1" customHeight="1" x14ac:dyDescent="0.25">
      <c r="A553" s="49">
        <v>200217</v>
      </c>
      <c r="B553" s="15" t="s">
        <v>72</v>
      </c>
      <c r="C553" s="49">
        <v>211600</v>
      </c>
      <c r="D553" s="15" t="s">
        <v>408</v>
      </c>
      <c r="E553" s="15" t="s">
        <v>143</v>
      </c>
      <c r="F553" s="52" t="s">
        <v>143</v>
      </c>
      <c r="G553" s="15" t="s">
        <v>583</v>
      </c>
      <c r="H553" s="15" t="s">
        <v>143</v>
      </c>
      <c r="I553" s="49">
        <v>53810</v>
      </c>
      <c r="J553" s="15" t="s">
        <v>1871</v>
      </c>
      <c r="K553" s="16"/>
      <c r="L553" s="17"/>
      <c r="M553" s="17"/>
      <c r="N553" s="17"/>
      <c r="O553" s="17"/>
      <c r="P553" s="21">
        <v>-191932</v>
      </c>
      <c r="Q553" s="17"/>
      <c r="R553" s="17"/>
      <c r="S553" s="17"/>
      <c r="T553" s="17"/>
      <c r="U553" s="17"/>
      <c r="V553" s="17"/>
      <c r="W553" s="17">
        <v>0</v>
      </c>
      <c r="X553" s="92">
        <v>-191932</v>
      </c>
      <c r="Y553" s="69"/>
      <c r="Z553" s="15" t="s">
        <v>1684</v>
      </c>
      <c r="AA553" s="15" t="s">
        <v>1872</v>
      </c>
      <c r="AB553" s="6" t="s">
        <v>1684</v>
      </c>
      <c r="AC553" s="78">
        <v>0</v>
      </c>
      <c r="AD553" s="84">
        <f>X553*AC553</f>
        <v>0</v>
      </c>
    </row>
    <row r="554" spans="1:32" s="1" customFormat="1" ht="12" hidden="1" customHeight="1" x14ac:dyDescent="0.25">
      <c r="A554" s="50">
        <v>100000</v>
      </c>
      <c r="B554" s="10" t="s">
        <v>0</v>
      </c>
      <c r="C554" s="50">
        <v>1912</v>
      </c>
      <c r="D554" s="10" t="s">
        <v>538</v>
      </c>
      <c r="E554" s="10" t="s">
        <v>143</v>
      </c>
      <c r="F554" s="53" t="s">
        <v>143</v>
      </c>
      <c r="G554" s="10" t="s">
        <v>143</v>
      </c>
      <c r="H554" s="10" t="s">
        <v>143</v>
      </c>
      <c r="I554" s="50">
        <v>53821</v>
      </c>
      <c r="J554" s="10" t="s">
        <v>1093</v>
      </c>
      <c r="K554" s="3"/>
      <c r="L554" s="4"/>
      <c r="M554" s="4"/>
      <c r="N554" s="4">
        <v>1507994</v>
      </c>
      <c r="O554" s="4"/>
      <c r="P554" s="4"/>
      <c r="Q554" s="4"/>
      <c r="R554" s="4"/>
      <c r="S554" s="4"/>
      <c r="T554" s="4"/>
      <c r="U554" s="4"/>
      <c r="V554" s="4"/>
      <c r="W554" s="4"/>
      <c r="X554" s="96">
        <v>1507994</v>
      </c>
      <c r="Y554" s="74"/>
      <c r="Z554" s="14" t="s">
        <v>1094</v>
      </c>
      <c r="AA554" s="10" t="s">
        <v>1095</v>
      </c>
      <c r="AB554" s="53" t="s">
        <v>1096</v>
      </c>
      <c r="AC554" s="78">
        <v>0</v>
      </c>
      <c r="AD554" s="84">
        <f>(X554+Y554)*AC554</f>
        <v>0</v>
      </c>
      <c r="AE554" s="63"/>
      <c r="AF554" s="63"/>
    </row>
    <row r="555" spans="1:32" s="1" customFormat="1" ht="12" hidden="1" customHeight="1" x14ac:dyDescent="0.25">
      <c r="A555" s="49">
        <v>720040</v>
      </c>
      <c r="B555" s="15" t="s">
        <v>114</v>
      </c>
      <c r="C555" s="49">
        <v>1514</v>
      </c>
      <c r="D555" s="15" t="s">
        <v>994</v>
      </c>
      <c r="E555" s="15" t="s">
        <v>161</v>
      </c>
      <c r="F555" s="52" t="s">
        <v>143</v>
      </c>
      <c r="G555" s="15" t="s">
        <v>135</v>
      </c>
      <c r="H555" s="15" t="s">
        <v>143</v>
      </c>
      <c r="I555" s="49">
        <v>53823</v>
      </c>
      <c r="J555" s="15" t="s">
        <v>2806</v>
      </c>
      <c r="K555" s="16">
        <v>1</v>
      </c>
      <c r="L555" s="17">
        <v>121918</v>
      </c>
      <c r="M555" s="17">
        <v>24748</v>
      </c>
      <c r="N555" s="17">
        <v>10892</v>
      </c>
      <c r="O555" s="17"/>
      <c r="P555" s="17"/>
      <c r="Q555" s="17"/>
      <c r="R555" s="17"/>
      <c r="S555" s="17"/>
      <c r="T555" s="17"/>
      <c r="U555" s="17"/>
      <c r="V555" s="17"/>
      <c r="W555" s="17"/>
      <c r="X555" s="92">
        <v>157558</v>
      </c>
      <c r="Y555" s="69"/>
      <c r="Z555" s="18" t="s">
        <v>2807</v>
      </c>
      <c r="AA555" s="15" t="s">
        <v>2808</v>
      </c>
      <c r="AB555" s="6" t="s">
        <v>2809</v>
      </c>
      <c r="AC555" s="78">
        <f>VLOOKUP(I555,Sheet1!A:K,8,FALSE)</f>
        <v>0</v>
      </c>
      <c r="AD555" s="84">
        <f>VLOOKUP(I555,Sheet1!A:K,9,FALSE)</f>
        <v>0</v>
      </c>
    </row>
    <row r="556" spans="1:32" s="1" customFormat="1" ht="12" hidden="1" customHeight="1" x14ac:dyDescent="0.25">
      <c r="A556" s="50">
        <v>100000</v>
      </c>
      <c r="B556" s="10" t="s">
        <v>0</v>
      </c>
      <c r="C556" s="50">
        <v>1211</v>
      </c>
      <c r="D556" s="10" t="s">
        <v>402</v>
      </c>
      <c r="E556" s="10" t="s">
        <v>268</v>
      </c>
      <c r="F556" s="53" t="s">
        <v>162</v>
      </c>
      <c r="G556" s="10" t="s">
        <v>135</v>
      </c>
      <c r="H556" s="10" t="s">
        <v>156</v>
      </c>
      <c r="I556" s="50">
        <v>53842</v>
      </c>
      <c r="J556" s="2" t="s">
        <v>1101</v>
      </c>
      <c r="K556" s="3">
        <v>1</v>
      </c>
      <c r="L556" s="4">
        <v>148528</v>
      </c>
      <c r="M556" s="4">
        <v>28491</v>
      </c>
      <c r="N556" s="4">
        <v>11610</v>
      </c>
      <c r="O556" s="4">
        <v>2500</v>
      </c>
      <c r="P556" s="4">
        <v>2000</v>
      </c>
      <c r="Q556" s="4"/>
      <c r="R556" s="4"/>
      <c r="S556" s="4"/>
      <c r="T556" s="4"/>
      <c r="U556" s="4"/>
      <c r="V556" s="4"/>
      <c r="W556" s="4"/>
      <c r="X556" s="93">
        <v>193129</v>
      </c>
      <c r="Y556" s="70"/>
      <c r="Z556" s="5" t="s">
        <v>1102</v>
      </c>
      <c r="AA556" s="2" t="s">
        <v>1103</v>
      </c>
      <c r="AB556" s="2" t="s">
        <v>1104</v>
      </c>
      <c r="AC556" s="78">
        <f>VLOOKUP(I556,Sheet1!A:K,8,FALSE)</f>
        <v>0</v>
      </c>
      <c r="AD556" s="84">
        <f>VLOOKUP(I556,Sheet1!A:K,9,FALSE)</f>
        <v>0</v>
      </c>
    </row>
    <row r="557" spans="1:32" s="1" customFormat="1" ht="12" hidden="1" customHeight="1" x14ac:dyDescent="0.25">
      <c r="A557" s="49">
        <v>100000</v>
      </c>
      <c r="B557" s="15" t="s">
        <v>0</v>
      </c>
      <c r="C557" s="49">
        <v>1211</v>
      </c>
      <c r="D557" s="15" t="s">
        <v>402</v>
      </c>
      <c r="E557" s="15" t="s">
        <v>294</v>
      </c>
      <c r="F557" s="52" t="s">
        <v>134</v>
      </c>
      <c r="G557" s="15" t="s">
        <v>135</v>
      </c>
      <c r="H557" s="15" t="s">
        <v>509</v>
      </c>
      <c r="I557" s="49">
        <v>53843</v>
      </c>
      <c r="J557" s="6" t="s">
        <v>1105</v>
      </c>
      <c r="K557" s="7">
        <v>1</v>
      </c>
      <c r="L557" s="8">
        <v>148528</v>
      </c>
      <c r="M557" s="8">
        <v>28491</v>
      </c>
      <c r="N557" s="8">
        <v>11610</v>
      </c>
      <c r="O557" s="8">
        <v>2500</v>
      </c>
      <c r="P557" s="8">
        <v>2000</v>
      </c>
      <c r="Q557" s="8"/>
      <c r="R557" s="8"/>
      <c r="S557" s="8"/>
      <c r="T557" s="8"/>
      <c r="U557" s="8"/>
      <c r="V557" s="8"/>
      <c r="W557" s="8"/>
      <c r="X557" s="94">
        <v>193129</v>
      </c>
      <c r="Y557" s="71"/>
      <c r="Z557" s="9" t="s">
        <v>1106</v>
      </c>
      <c r="AA557" s="6" t="s">
        <v>1107</v>
      </c>
      <c r="AB557" s="6" t="s">
        <v>1108</v>
      </c>
      <c r="AC557" s="78">
        <f>VLOOKUP(I557,Sheet1!A:K,8,FALSE)</f>
        <v>0</v>
      </c>
      <c r="AD557" s="84">
        <f>VLOOKUP(I557,Sheet1!A:K,9,FALSE)</f>
        <v>0</v>
      </c>
    </row>
    <row r="558" spans="1:32" s="1" customFormat="1" ht="12" hidden="1" customHeight="1" x14ac:dyDescent="0.25">
      <c r="A558" s="49">
        <v>100000</v>
      </c>
      <c r="B558" s="15" t="s">
        <v>0</v>
      </c>
      <c r="C558" s="49">
        <v>1211</v>
      </c>
      <c r="D558" s="15" t="s">
        <v>402</v>
      </c>
      <c r="E558" s="15" t="s">
        <v>299</v>
      </c>
      <c r="F558" s="52" t="s">
        <v>143</v>
      </c>
      <c r="G558" s="15" t="s">
        <v>135</v>
      </c>
      <c r="H558" s="15" t="s">
        <v>143</v>
      </c>
      <c r="I558" s="49">
        <v>53861</v>
      </c>
      <c r="J558" s="15" t="s">
        <v>1130</v>
      </c>
      <c r="K558" s="16"/>
      <c r="L558" s="17">
        <v>1067505</v>
      </c>
      <c r="M558" s="17"/>
      <c r="N558" s="17"/>
      <c r="O558" s="17"/>
      <c r="P558" s="17"/>
      <c r="Q558" s="17"/>
      <c r="R558" s="17"/>
      <c r="S558" s="17"/>
      <c r="T558" s="17"/>
      <c r="U558" s="17"/>
      <c r="V558" s="17"/>
      <c r="W558" s="17"/>
      <c r="X558" s="92">
        <v>1067505</v>
      </c>
      <c r="Y558" s="69"/>
      <c r="Z558" s="15" t="s">
        <v>1131</v>
      </c>
      <c r="AA558" s="15" t="s">
        <v>1132</v>
      </c>
      <c r="AB558" s="6" t="s">
        <v>1133</v>
      </c>
      <c r="AC558" s="78">
        <f>VLOOKUP(I558,Sheet1!A:K,8,FALSE)</f>
        <v>0</v>
      </c>
      <c r="AD558" s="84">
        <f>VLOOKUP(I558,Sheet1!A:K,9,FALSE)</f>
        <v>0</v>
      </c>
    </row>
    <row r="559" spans="1:32" s="1" customFormat="1" ht="12" hidden="1" customHeight="1" x14ac:dyDescent="0.25">
      <c r="A559" s="49">
        <v>200638</v>
      </c>
      <c r="B559" s="15" t="s">
        <v>87</v>
      </c>
      <c r="C559" s="49">
        <v>9913</v>
      </c>
      <c r="D559" s="15" t="s">
        <v>1669</v>
      </c>
      <c r="E559" s="15" t="s">
        <v>143</v>
      </c>
      <c r="F559" s="52" t="s">
        <v>143</v>
      </c>
      <c r="G559" s="15" t="s">
        <v>306</v>
      </c>
      <c r="H559" s="15" t="s">
        <v>143</v>
      </c>
      <c r="I559" s="49">
        <v>53865</v>
      </c>
      <c r="J559" s="15" t="s">
        <v>2148</v>
      </c>
      <c r="K559" s="16"/>
      <c r="L559" s="17"/>
      <c r="M559" s="17"/>
      <c r="N559" s="17"/>
      <c r="O559" s="17"/>
      <c r="P559" s="17"/>
      <c r="Q559" s="17"/>
      <c r="R559" s="17"/>
      <c r="S559" s="17"/>
      <c r="T559" s="17"/>
      <c r="U559" s="17"/>
      <c r="V559" s="17">
        <v>82271</v>
      </c>
      <c r="W559" s="17"/>
      <c r="X559" s="84">
        <v>82271</v>
      </c>
      <c r="Y559" s="47">
        <v>82271</v>
      </c>
      <c r="Z559" s="15" t="s">
        <v>2149</v>
      </c>
      <c r="AA559" s="15" t="s">
        <v>2146</v>
      </c>
      <c r="AB559" s="52" t="s">
        <v>2150</v>
      </c>
      <c r="AC559" s="78">
        <v>0</v>
      </c>
      <c r="AD559" s="84">
        <f>(X559+Y559)*AC559</f>
        <v>0</v>
      </c>
      <c r="AE559" s="63"/>
      <c r="AF559" s="63"/>
    </row>
    <row r="560" spans="1:32" s="1" customFormat="1" ht="12" hidden="1" customHeight="1" x14ac:dyDescent="0.25">
      <c r="A560" s="50">
        <v>100000</v>
      </c>
      <c r="B560" s="10" t="s">
        <v>0</v>
      </c>
      <c r="C560" s="50">
        <v>1914</v>
      </c>
      <c r="D560" s="10" t="s">
        <v>304</v>
      </c>
      <c r="E560" s="10"/>
      <c r="F560" s="53" t="s">
        <v>149</v>
      </c>
      <c r="G560" s="10" t="s">
        <v>135</v>
      </c>
      <c r="H560" s="10" t="s">
        <v>143</v>
      </c>
      <c r="I560" s="50">
        <v>53869</v>
      </c>
      <c r="J560" s="2" t="s">
        <v>1134</v>
      </c>
      <c r="K560" s="3"/>
      <c r="L560" s="4">
        <v>147217</v>
      </c>
      <c r="M560" s="4"/>
      <c r="N560" s="4">
        <v>2135</v>
      </c>
      <c r="O560" s="4"/>
      <c r="P560" s="4"/>
      <c r="Q560" s="4"/>
      <c r="R560" s="4"/>
      <c r="S560" s="4"/>
      <c r="T560" s="4"/>
      <c r="U560" s="4"/>
      <c r="V560" s="4"/>
      <c r="W560" s="4"/>
      <c r="X560" s="93">
        <v>149352</v>
      </c>
      <c r="Y560" s="70"/>
      <c r="Z560" s="5" t="s">
        <v>1135</v>
      </c>
      <c r="AA560" s="2" t="s">
        <v>1136</v>
      </c>
      <c r="AB560" s="2" t="s">
        <v>1137</v>
      </c>
      <c r="AC560" s="78">
        <f>VLOOKUP(I560,Sheet1!A:K,8,FALSE)</f>
        <v>0</v>
      </c>
      <c r="AD560" s="84">
        <f>VLOOKUP(I560,Sheet1!A:K,9,FALSE)</f>
        <v>0</v>
      </c>
    </row>
    <row r="561" spans="1:32" s="1" customFormat="1" ht="12" hidden="1" customHeight="1" x14ac:dyDescent="0.25">
      <c r="A561" s="50">
        <v>200205</v>
      </c>
      <c r="B561" s="10" t="s">
        <v>68</v>
      </c>
      <c r="C561" s="50">
        <v>1414</v>
      </c>
      <c r="D561" s="10" t="s">
        <v>1783</v>
      </c>
      <c r="E561" s="10" t="s">
        <v>143</v>
      </c>
      <c r="F561" s="53" t="s">
        <v>143</v>
      </c>
      <c r="G561" s="10" t="s">
        <v>135</v>
      </c>
      <c r="H561" s="10" t="s">
        <v>143</v>
      </c>
      <c r="I561" s="50">
        <v>53870</v>
      </c>
      <c r="J561" s="10" t="s">
        <v>1822</v>
      </c>
      <c r="K561" s="11"/>
      <c r="L561" s="12"/>
      <c r="M561" s="12"/>
      <c r="N561" s="12"/>
      <c r="O561" s="12"/>
      <c r="P561" s="12"/>
      <c r="Q561" s="12"/>
      <c r="R561" s="12"/>
      <c r="S561" s="12"/>
      <c r="T561" s="12"/>
      <c r="U561" s="12"/>
      <c r="V561" s="13">
        <v>-189471</v>
      </c>
      <c r="W561" s="12"/>
      <c r="X561" s="95">
        <v>-189471</v>
      </c>
      <c r="Y561" s="73"/>
      <c r="Z561" s="10" t="s">
        <v>1823</v>
      </c>
      <c r="AA561" s="10" t="s">
        <v>1810</v>
      </c>
      <c r="AB561" s="2" t="s">
        <v>1811</v>
      </c>
      <c r="AC561" s="78">
        <f>VLOOKUP(I561,Sheet1!A:K,8,FALSE)</f>
        <v>0</v>
      </c>
      <c r="AD561" s="84">
        <f>VLOOKUP(I561,Sheet1!A:K,9,FALSE)</f>
        <v>0</v>
      </c>
    </row>
    <row r="562" spans="1:32" s="1" customFormat="1" ht="12" hidden="1" customHeight="1" x14ac:dyDescent="0.25">
      <c r="A562" s="49">
        <v>100000</v>
      </c>
      <c r="B562" s="15" t="s">
        <v>0</v>
      </c>
      <c r="C562" s="49">
        <v>1211</v>
      </c>
      <c r="D562" s="15" t="s">
        <v>402</v>
      </c>
      <c r="E562" s="15" t="s">
        <v>873</v>
      </c>
      <c r="F562" s="52" t="s">
        <v>134</v>
      </c>
      <c r="G562" s="15" t="s">
        <v>135</v>
      </c>
      <c r="H562" s="15" t="s">
        <v>143</v>
      </c>
      <c r="I562" s="49">
        <v>53871</v>
      </c>
      <c r="J562" s="6" t="s">
        <v>1138</v>
      </c>
      <c r="K562" s="7">
        <v>3</v>
      </c>
      <c r="L562" s="8">
        <v>287874</v>
      </c>
      <c r="M562" s="8">
        <v>69119</v>
      </c>
      <c r="N562" s="8">
        <v>30572</v>
      </c>
      <c r="O562" s="8">
        <v>7500</v>
      </c>
      <c r="P562" s="8">
        <v>2000</v>
      </c>
      <c r="Q562" s="8"/>
      <c r="R562" s="8"/>
      <c r="S562" s="8"/>
      <c r="T562" s="8"/>
      <c r="U562" s="8"/>
      <c r="V562" s="8"/>
      <c r="W562" s="8"/>
      <c r="X562" s="94">
        <v>397065</v>
      </c>
      <c r="Y562" s="71"/>
      <c r="Z562" s="9" t="s">
        <v>1139</v>
      </c>
      <c r="AA562" s="6" t="s">
        <v>1140</v>
      </c>
      <c r="AB562" s="9" t="s">
        <v>1141</v>
      </c>
      <c r="AC562" s="78">
        <f>VLOOKUP(I562,Sheet1!A:K,8,FALSE)</f>
        <v>0</v>
      </c>
      <c r="AD562" s="84">
        <f>VLOOKUP(I562,Sheet1!A:K,9,FALSE)</f>
        <v>0</v>
      </c>
    </row>
    <row r="563" spans="1:32" s="1" customFormat="1" ht="12" hidden="1" customHeight="1" x14ac:dyDescent="0.25">
      <c r="A563" s="50">
        <v>200111</v>
      </c>
      <c r="B563" s="10" t="s">
        <v>66</v>
      </c>
      <c r="C563" s="50">
        <v>171415</v>
      </c>
      <c r="D563" s="10" t="s">
        <v>676</v>
      </c>
      <c r="E563" s="10"/>
      <c r="F563" s="53" t="s">
        <v>143</v>
      </c>
      <c r="G563" s="10" t="s">
        <v>135</v>
      </c>
      <c r="H563" s="10" t="s">
        <v>143</v>
      </c>
      <c r="I563" s="50">
        <v>53875</v>
      </c>
      <c r="J563" s="10" t="s">
        <v>1761</v>
      </c>
      <c r="K563" s="11"/>
      <c r="L563" s="12"/>
      <c r="M563" s="12"/>
      <c r="N563" s="12"/>
      <c r="O563" s="12"/>
      <c r="P563" s="12"/>
      <c r="Q563" s="12"/>
      <c r="R563" s="12"/>
      <c r="S563" s="12"/>
      <c r="T563" s="12"/>
      <c r="U563" s="12"/>
      <c r="V563" s="12">
        <v>570287</v>
      </c>
      <c r="W563" s="12"/>
      <c r="X563" s="96">
        <v>570287</v>
      </c>
      <c r="Y563" s="74"/>
      <c r="Z563" s="10" t="s">
        <v>1762</v>
      </c>
      <c r="AA563" s="10" t="s">
        <v>1763</v>
      </c>
      <c r="AB563" s="53" t="s">
        <v>1764</v>
      </c>
      <c r="AC563" s="78">
        <v>0</v>
      </c>
      <c r="AD563" s="84">
        <f>(X563+Y563)*AC563</f>
        <v>0</v>
      </c>
      <c r="AE563" s="63"/>
      <c r="AF563" s="63"/>
    </row>
    <row r="564" spans="1:32" s="1" customFormat="1" ht="12" hidden="1" customHeight="1" x14ac:dyDescent="0.25">
      <c r="A564" s="49">
        <v>100000</v>
      </c>
      <c r="B564" s="15" t="s">
        <v>0</v>
      </c>
      <c r="C564" s="49">
        <v>1001</v>
      </c>
      <c r="D564" s="15" t="s">
        <v>1007</v>
      </c>
      <c r="E564" s="15" t="s">
        <v>143</v>
      </c>
      <c r="F564" s="52" t="s">
        <v>143</v>
      </c>
      <c r="G564" s="15" t="s">
        <v>135</v>
      </c>
      <c r="H564" s="15" t="s">
        <v>143</v>
      </c>
      <c r="I564" s="49">
        <v>53878</v>
      </c>
      <c r="J564" s="15" t="s">
        <v>1142</v>
      </c>
      <c r="K564" s="16">
        <v>2</v>
      </c>
      <c r="L564" s="17">
        <v>209000</v>
      </c>
      <c r="M564" s="17">
        <v>44808</v>
      </c>
      <c r="N564" s="17">
        <v>20844</v>
      </c>
      <c r="O564" s="17">
        <v>19000</v>
      </c>
      <c r="P564" s="17">
        <v>150000</v>
      </c>
      <c r="Q564" s="17"/>
      <c r="R564" s="17"/>
      <c r="S564" s="17"/>
      <c r="T564" s="17"/>
      <c r="U564" s="17"/>
      <c r="V564" s="17"/>
      <c r="W564" s="17"/>
      <c r="X564" s="92">
        <v>443652</v>
      </c>
      <c r="Y564" s="69"/>
      <c r="Z564" s="15" t="s">
        <v>1143</v>
      </c>
      <c r="AA564" s="15" t="s">
        <v>1144</v>
      </c>
      <c r="AB564" s="6" t="s">
        <v>1145</v>
      </c>
      <c r="AC564" s="78">
        <f>VLOOKUP(I564,Sheet1!A:K,8,FALSE)</f>
        <v>0</v>
      </c>
      <c r="AD564" s="84">
        <f>VLOOKUP(I564,Sheet1!A:K,9,FALSE)</f>
        <v>0</v>
      </c>
    </row>
    <row r="565" spans="1:32" s="1" customFormat="1" ht="12" hidden="1" customHeight="1" x14ac:dyDescent="0.25">
      <c r="A565" s="49">
        <v>700036</v>
      </c>
      <c r="B565" s="15" t="s">
        <v>108</v>
      </c>
      <c r="C565" s="49">
        <v>1611</v>
      </c>
      <c r="D565" s="15" t="s">
        <v>178</v>
      </c>
      <c r="E565" s="15" t="s">
        <v>161</v>
      </c>
      <c r="F565" s="52" t="s">
        <v>143</v>
      </c>
      <c r="G565" s="15" t="s">
        <v>135</v>
      </c>
      <c r="H565" s="15" t="s">
        <v>143</v>
      </c>
      <c r="I565" s="49">
        <v>53879</v>
      </c>
      <c r="J565" s="15" t="s">
        <v>2581</v>
      </c>
      <c r="K565" s="16">
        <v>2</v>
      </c>
      <c r="L565" s="17">
        <v>145710</v>
      </c>
      <c r="M565" s="17">
        <v>35882</v>
      </c>
      <c r="N565" s="17">
        <v>19134</v>
      </c>
      <c r="O565" s="17"/>
      <c r="P565" s="17"/>
      <c r="Q565" s="17"/>
      <c r="R565" s="17"/>
      <c r="S565" s="17"/>
      <c r="T565" s="17"/>
      <c r="U565" s="17"/>
      <c r="V565" s="17"/>
      <c r="W565" s="17"/>
      <c r="X565" s="92">
        <v>200726</v>
      </c>
      <c r="Y565" s="69">
        <v>193036</v>
      </c>
      <c r="Z565" s="15" t="s">
        <v>2582</v>
      </c>
      <c r="AA565" s="15" t="s">
        <v>2583</v>
      </c>
      <c r="AB565" s="6" t="s">
        <v>2582</v>
      </c>
      <c r="AC565" s="78">
        <v>0</v>
      </c>
      <c r="AD565" s="84">
        <f>X565*AC565</f>
        <v>0</v>
      </c>
    </row>
    <row r="566" spans="1:32" s="1" customFormat="1" ht="12" hidden="1" customHeight="1" x14ac:dyDescent="0.25">
      <c r="A566" s="50">
        <v>100000</v>
      </c>
      <c r="B566" s="10" t="s">
        <v>0</v>
      </c>
      <c r="C566" s="50">
        <v>1419</v>
      </c>
      <c r="D566" s="10" t="s">
        <v>1146</v>
      </c>
      <c r="E566" s="10" t="s">
        <v>161</v>
      </c>
      <c r="F566" s="53" t="s">
        <v>149</v>
      </c>
      <c r="G566" s="10" t="s">
        <v>135</v>
      </c>
      <c r="H566" s="10" t="s">
        <v>143</v>
      </c>
      <c r="I566" s="50">
        <v>53880</v>
      </c>
      <c r="J566" s="2" t="s">
        <v>1147</v>
      </c>
      <c r="K566" s="3">
        <v>2</v>
      </c>
      <c r="L566" s="4">
        <v>246904</v>
      </c>
      <c r="M566" s="4">
        <v>49946</v>
      </c>
      <c r="N566" s="4">
        <v>21868</v>
      </c>
      <c r="O566" s="4"/>
      <c r="P566" s="4"/>
      <c r="Q566" s="4"/>
      <c r="R566" s="4"/>
      <c r="S566" s="4"/>
      <c r="T566" s="4"/>
      <c r="U566" s="4"/>
      <c r="V566" s="4"/>
      <c r="W566" s="4"/>
      <c r="X566" s="93">
        <v>318718</v>
      </c>
      <c r="Y566" s="70"/>
      <c r="Z566" s="5" t="s">
        <v>1148</v>
      </c>
      <c r="AA566" s="2" t="s">
        <v>1149</v>
      </c>
      <c r="AB566" s="2" t="s">
        <v>1150</v>
      </c>
      <c r="AC566" s="78">
        <f>VLOOKUP(I566,Sheet1!A:K,8,FALSE)</f>
        <v>0</v>
      </c>
      <c r="AD566" s="84">
        <f>VLOOKUP(I566,Sheet1!A:K,9,FALSE)</f>
        <v>0</v>
      </c>
    </row>
    <row r="567" spans="1:32" s="1" customFormat="1" ht="12" hidden="1" customHeight="1" x14ac:dyDescent="0.25">
      <c r="A567" s="49">
        <v>200219</v>
      </c>
      <c r="B567" s="15" t="s">
        <v>73</v>
      </c>
      <c r="C567" s="49">
        <v>9913</v>
      </c>
      <c r="D567" s="15" t="s">
        <v>1669</v>
      </c>
      <c r="E567" s="15" t="s">
        <v>143</v>
      </c>
      <c r="F567" s="52" t="s">
        <v>143</v>
      </c>
      <c r="G567" s="15" t="s">
        <v>196</v>
      </c>
      <c r="H567" s="15" t="s">
        <v>143</v>
      </c>
      <c r="I567" s="49">
        <v>53886</v>
      </c>
      <c r="J567" s="15" t="s">
        <v>1877</v>
      </c>
      <c r="K567" s="16"/>
      <c r="L567" s="17"/>
      <c r="M567" s="17"/>
      <c r="N567" s="17"/>
      <c r="O567" s="17"/>
      <c r="P567" s="21">
        <v>-15651</v>
      </c>
      <c r="Q567" s="17"/>
      <c r="R567" s="17"/>
      <c r="S567" s="17"/>
      <c r="T567" s="17"/>
      <c r="U567" s="17"/>
      <c r="V567" s="17"/>
      <c r="W567" s="17"/>
      <c r="X567" s="84">
        <v>-15651</v>
      </c>
      <c r="Y567" s="75">
        <v>-15651</v>
      </c>
      <c r="Z567" s="18" t="s">
        <v>1878</v>
      </c>
      <c r="AA567" s="15" t="s">
        <v>1875</v>
      </c>
      <c r="AB567" s="52" t="s">
        <v>1879</v>
      </c>
      <c r="AC567" s="78">
        <v>0</v>
      </c>
      <c r="AD567" s="84">
        <f>(X567+Y567)*AC567</f>
        <v>0</v>
      </c>
      <c r="AE567" s="63"/>
      <c r="AF567" s="63"/>
    </row>
    <row r="568" spans="1:32" s="1" customFormat="1" ht="12" hidden="1" customHeight="1" x14ac:dyDescent="0.25">
      <c r="A568" s="50">
        <v>100000</v>
      </c>
      <c r="B568" s="10" t="s">
        <v>0</v>
      </c>
      <c r="C568" s="50">
        <v>9912</v>
      </c>
      <c r="D568" s="10" t="s">
        <v>582</v>
      </c>
      <c r="E568" s="10" t="s">
        <v>167</v>
      </c>
      <c r="F568" s="53" t="s">
        <v>134</v>
      </c>
      <c r="G568" s="10" t="s">
        <v>431</v>
      </c>
      <c r="H568" s="10" t="s">
        <v>150</v>
      </c>
      <c r="I568" s="50">
        <v>53892</v>
      </c>
      <c r="J568" s="2" t="s">
        <v>1151</v>
      </c>
      <c r="K568" s="3"/>
      <c r="L568" s="4"/>
      <c r="M568" s="4"/>
      <c r="N568" s="4"/>
      <c r="O568" s="4"/>
      <c r="P568" s="4"/>
      <c r="Q568" s="4"/>
      <c r="R568" s="4"/>
      <c r="S568" s="4"/>
      <c r="T568" s="4"/>
      <c r="U568" s="4"/>
      <c r="V568" s="4">
        <v>232801</v>
      </c>
      <c r="W568" s="4"/>
      <c r="X568" s="93">
        <v>232801</v>
      </c>
      <c r="Y568" s="70"/>
      <c r="Z568" s="5" t="s">
        <v>1152</v>
      </c>
      <c r="AA568" s="2" t="s">
        <v>1080</v>
      </c>
      <c r="AB568" s="2" t="s">
        <v>1080</v>
      </c>
      <c r="AC568" s="78">
        <f>VLOOKUP(I568,Sheet1!A:K,8,FALSE)</f>
        <v>0</v>
      </c>
      <c r="AD568" s="84">
        <f>VLOOKUP(I568,Sheet1!A:K,9,FALSE)</f>
        <v>0</v>
      </c>
    </row>
    <row r="569" spans="1:32" s="1" customFormat="1" ht="12" hidden="1" customHeight="1" x14ac:dyDescent="0.25">
      <c r="A569" s="49">
        <v>200089</v>
      </c>
      <c r="B569" s="15" t="s">
        <v>53</v>
      </c>
      <c r="C569" s="49">
        <v>171415</v>
      </c>
      <c r="D569" s="15" t="s">
        <v>676</v>
      </c>
      <c r="E569" s="15" t="s">
        <v>161</v>
      </c>
      <c r="F569" s="52" t="s">
        <v>143</v>
      </c>
      <c r="G569" s="15" t="s">
        <v>135</v>
      </c>
      <c r="H569" s="15" t="s">
        <v>143</v>
      </c>
      <c r="I569" s="49">
        <v>53895</v>
      </c>
      <c r="J569" s="15" t="s">
        <v>1735</v>
      </c>
      <c r="K569" s="16"/>
      <c r="L569" s="17"/>
      <c r="M569" s="17"/>
      <c r="N569" s="17"/>
      <c r="O569" s="17"/>
      <c r="P569" s="17"/>
      <c r="Q569" s="17"/>
      <c r="R569" s="17"/>
      <c r="S569" s="17">
        <v>1835</v>
      </c>
      <c r="T569" s="17"/>
      <c r="U569" s="17"/>
      <c r="V569" s="17"/>
      <c r="W569" s="17"/>
      <c r="X569" s="92">
        <v>1835</v>
      </c>
      <c r="Y569" s="69"/>
      <c r="Z569" s="15" t="s">
        <v>1696</v>
      </c>
      <c r="AA569" s="15"/>
      <c r="AB569" s="6"/>
      <c r="AC569" s="78">
        <v>0</v>
      </c>
      <c r="AD569" s="84">
        <f t="shared" ref="AD569:AD589" si="15">X569*AC569</f>
        <v>0</v>
      </c>
    </row>
    <row r="570" spans="1:32" s="1" customFormat="1" ht="12" hidden="1" customHeight="1" x14ac:dyDescent="0.25">
      <c r="A570" s="49">
        <v>200083</v>
      </c>
      <c r="B570" s="15" t="s">
        <v>52</v>
      </c>
      <c r="C570" s="49">
        <v>171415</v>
      </c>
      <c r="D570" s="15" t="s">
        <v>676</v>
      </c>
      <c r="E570" s="15" t="s">
        <v>161</v>
      </c>
      <c r="F570" s="52" t="s">
        <v>143</v>
      </c>
      <c r="G570" s="15" t="s">
        <v>135</v>
      </c>
      <c r="H570" s="15" t="s">
        <v>143</v>
      </c>
      <c r="I570" s="49">
        <v>53897</v>
      </c>
      <c r="J570" s="15" t="s">
        <v>1734</v>
      </c>
      <c r="K570" s="16"/>
      <c r="L570" s="17"/>
      <c r="M570" s="17"/>
      <c r="N570" s="17"/>
      <c r="O570" s="17"/>
      <c r="P570" s="17">
        <v>13895</v>
      </c>
      <c r="Q570" s="17"/>
      <c r="R570" s="17"/>
      <c r="S570" s="17">
        <v>4588</v>
      </c>
      <c r="T570" s="17"/>
      <c r="U570" s="17"/>
      <c r="V570" s="17"/>
      <c r="W570" s="17"/>
      <c r="X570" s="92">
        <v>18483</v>
      </c>
      <c r="Y570" s="69"/>
      <c r="Z570" s="15" t="s">
        <v>1696</v>
      </c>
      <c r="AA570" s="15"/>
      <c r="AB570" s="6"/>
      <c r="AC570" s="78">
        <v>0</v>
      </c>
      <c r="AD570" s="84">
        <f t="shared" si="15"/>
        <v>0</v>
      </c>
    </row>
    <row r="571" spans="1:32" s="1" customFormat="1" ht="12" hidden="1" customHeight="1" x14ac:dyDescent="0.25">
      <c r="A571" s="49">
        <v>200045</v>
      </c>
      <c r="B571" s="15" t="s">
        <v>31</v>
      </c>
      <c r="C571" s="49">
        <v>171415</v>
      </c>
      <c r="D571" s="15" t="s">
        <v>676</v>
      </c>
      <c r="E571" s="15" t="s">
        <v>161</v>
      </c>
      <c r="F571" s="52" t="s">
        <v>143</v>
      </c>
      <c r="G571" s="15" t="s">
        <v>135</v>
      </c>
      <c r="H571" s="15" t="s">
        <v>143</v>
      </c>
      <c r="I571" s="49">
        <v>53899</v>
      </c>
      <c r="J571" s="15" t="s">
        <v>1713</v>
      </c>
      <c r="K571" s="16"/>
      <c r="L571" s="17"/>
      <c r="M571" s="17"/>
      <c r="N571" s="17"/>
      <c r="O571" s="17"/>
      <c r="P571" s="17">
        <v>34709</v>
      </c>
      <c r="Q571" s="17"/>
      <c r="R571" s="17"/>
      <c r="S571" s="17">
        <v>764</v>
      </c>
      <c r="T571" s="17"/>
      <c r="U571" s="17"/>
      <c r="V571" s="17"/>
      <c r="W571" s="17"/>
      <c r="X571" s="92">
        <v>35473</v>
      </c>
      <c r="Y571" s="69"/>
      <c r="Z571" s="15" t="s">
        <v>1696</v>
      </c>
      <c r="AA571" s="15"/>
      <c r="AB571" s="6"/>
      <c r="AC571" s="78">
        <v>0</v>
      </c>
      <c r="AD571" s="84">
        <f t="shared" si="15"/>
        <v>0</v>
      </c>
    </row>
    <row r="572" spans="1:32" s="1" customFormat="1" ht="12" hidden="1" customHeight="1" x14ac:dyDescent="0.25">
      <c r="A572" s="49">
        <v>100000</v>
      </c>
      <c r="B572" s="15" t="s">
        <v>0</v>
      </c>
      <c r="C572" s="49">
        <v>9912</v>
      </c>
      <c r="D572" s="15" t="s">
        <v>582</v>
      </c>
      <c r="E572" s="15" t="s">
        <v>142</v>
      </c>
      <c r="F572" s="52" t="s">
        <v>149</v>
      </c>
      <c r="G572" s="15" t="s">
        <v>431</v>
      </c>
      <c r="H572" s="15" t="s">
        <v>150</v>
      </c>
      <c r="I572" s="49">
        <v>53902</v>
      </c>
      <c r="J572" s="6" t="s">
        <v>1153</v>
      </c>
      <c r="K572" s="7"/>
      <c r="L572" s="8"/>
      <c r="M572" s="8"/>
      <c r="N572" s="8"/>
      <c r="O572" s="8"/>
      <c r="P572" s="8"/>
      <c r="Q572" s="8"/>
      <c r="R572" s="8"/>
      <c r="S572" s="8"/>
      <c r="T572" s="8"/>
      <c r="U572" s="8"/>
      <c r="V572" s="8">
        <v>14134684</v>
      </c>
      <c r="W572" s="8"/>
      <c r="X572" s="94">
        <v>14134684</v>
      </c>
      <c r="Y572" s="71"/>
      <c r="Z572" s="9" t="s">
        <v>1154</v>
      </c>
      <c r="AA572" s="6" t="s">
        <v>1087</v>
      </c>
      <c r="AB572" s="6" t="s">
        <v>1088</v>
      </c>
      <c r="AC572" s="78">
        <v>0</v>
      </c>
      <c r="AD572" s="84">
        <f t="shared" si="15"/>
        <v>0</v>
      </c>
    </row>
    <row r="573" spans="1:32" s="1" customFormat="1" ht="12" hidden="1" customHeight="1" x14ac:dyDescent="0.25">
      <c r="A573" s="49">
        <v>200717</v>
      </c>
      <c r="B573" s="15" t="s">
        <v>91</v>
      </c>
      <c r="C573" s="49">
        <v>171415</v>
      </c>
      <c r="D573" s="15" t="s">
        <v>676</v>
      </c>
      <c r="E573" s="15" t="s">
        <v>161</v>
      </c>
      <c r="F573" s="52" t="s">
        <v>143</v>
      </c>
      <c r="G573" s="15" t="s">
        <v>135</v>
      </c>
      <c r="H573" s="15" t="s">
        <v>143</v>
      </c>
      <c r="I573" s="49">
        <v>53905</v>
      </c>
      <c r="J573" s="15" t="s">
        <v>2176</v>
      </c>
      <c r="K573" s="16"/>
      <c r="L573" s="17"/>
      <c r="M573" s="17"/>
      <c r="N573" s="17"/>
      <c r="O573" s="17"/>
      <c r="P573" s="17"/>
      <c r="Q573" s="17"/>
      <c r="R573" s="17"/>
      <c r="S573" s="17">
        <v>273</v>
      </c>
      <c r="T573" s="17"/>
      <c r="U573" s="17"/>
      <c r="V573" s="17"/>
      <c r="W573" s="17"/>
      <c r="X573" s="92">
        <v>273</v>
      </c>
      <c r="Y573" s="69"/>
      <c r="Z573" s="15" t="s">
        <v>1704</v>
      </c>
      <c r="AA573" s="15"/>
      <c r="AB573" s="6"/>
      <c r="AC573" s="78">
        <v>0</v>
      </c>
      <c r="AD573" s="84">
        <f t="shared" si="15"/>
        <v>0</v>
      </c>
    </row>
    <row r="574" spans="1:32" s="1" customFormat="1" ht="12" hidden="1" customHeight="1" x14ac:dyDescent="0.25">
      <c r="A574" s="49">
        <v>200718</v>
      </c>
      <c r="B574" s="15" t="s">
        <v>92</v>
      </c>
      <c r="C574" s="49">
        <v>171415</v>
      </c>
      <c r="D574" s="15" t="s">
        <v>676</v>
      </c>
      <c r="E574" s="15" t="s">
        <v>161</v>
      </c>
      <c r="F574" s="52" t="s">
        <v>143</v>
      </c>
      <c r="G574" s="15" t="s">
        <v>135</v>
      </c>
      <c r="H574" s="15" t="s">
        <v>143</v>
      </c>
      <c r="I574" s="49">
        <v>53907</v>
      </c>
      <c r="J574" s="15" t="s">
        <v>2177</v>
      </c>
      <c r="K574" s="16"/>
      <c r="L574" s="17"/>
      <c r="M574" s="17"/>
      <c r="N574" s="17"/>
      <c r="O574" s="17"/>
      <c r="P574" s="17"/>
      <c r="Q574" s="17"/>
      <c r="R574" s="17"/>
      <c r="S574" s="17">
        <v>167</v>
      </c>
      <c r="T574" s="17"/>
      <c r="U574" s="17"/>
      <c r="V574" s="17"/>
      <c r="W574" s="17"/>
      <c r="X574" s="92">
        <v>167</v>
      </c>
      <c r="Y574" s="69"/>
      <c r="Z574" s="15" t="s">
        <v>1696</v>
      </c>
      <c r="AA574" s="15"/>
      <c r="AB574" s="6"/>
      <c r="AC574" s="78">
        <v>0</v>
      </c>
      <c r="AD574" s="84">
        <f t="shared" si="15"/>
        <v>0</v>
      </c>
    </row>
    <row r="575" spans="1:32" s="1" customFormat="1" ht="12" hidden="1" customHeight="1" x14ac:dyDescent="0.25">
      <c r="A575" s="49">
        <v>200719</v>
      </c>
      <c r="B575" s="15" t="s">
        <v>93</v>
      </c>
      <c r="C575" s="49">
        <v>171415</v>
      </c>
      <c r="D575" s="15" t="s">
        <v>676</v>
      </c>
      <c r="E575" s="15" t="s">
        <v>161</v>
      </c>
      <c r="F575" s="52" t="s">
        <v>143</v>
      </c>
      <c r="G575" s="15" t="s">
        <v>135</v>
      </c>
      <c r="H575" s="15" t="s">
        <v>143</v>
      </c>
      <c r="I575" s="49">
        <v>53909</v>
      </c>
      <c r="J575" s="15" t="s">
        <v>2178</v>
      </c>
      <c r="K575" s="16"/>
      <c r="L575" s="17"/>
      <c r="M575" s="17"/>
      <c r="N575" s="17"/>
      <c r="O575" s="17"/>
      <c r="P575" s="17"/>
      <c r="Q575" s="17"/>
      <c r="R575" s="17"/>
      <c r="S575" s="17">
        <v>113</v>
      </c>
      <c r="T575" s="17"/>
      <c r="U575" s="17"/>
      <c r="V575" s="17"/>
      <c r="W575" s="17"/>
      <c r="X575" s="92">
        <v>113</v>
      </c>
      <c r="Y575" s="69"/>
      <c r="Z575" s="15" t="s">
        <v>1696</v>
      </c>
      <c r="AA575" s="15"/>
      <c r="AB575" s="6"/>
      <c r="AC575" s="78">
        <v>0</v>
      </c>
      <c r="AD575" s="84">
        <f t="shared" si="15"/>
        <v>0</v>
      </c>
    </row>
    <row r="576" spans="1:32" s="1" customFormat="1" ht="12" hidden="1" customHeight="1" x14ac:dyDescent="0.25">
      <c r="A576" s="49">
        <v>200048</v>
      </c>
      <c r="B576" s="15" t="s">
        <v>34</v>
      </c>
      <c r="C576" s="49">
        <v>171415</v>
      </c>
      <c r="D576" s="15" t="s">
        <v>676</v>
      </c>
      <c r="E576" s="15" t="s">
        <v>161</v>
      </c>
      <c r="F576" s="52" t="s">
        <v>143</v>
      </c>
      <c r="G576" s="15" t="s">
        <v>135</v>
      </c>
      <c r="H576" s="15" t="s">
        <v>143</v>
      </c>
      <c r="I576" s="49">
        <v>53911</v>
      </c>
      <c r="J576" s="15" t="s">
        <v>1716</v>
      </c>
      <c r="K576" s="16"/>
      <c r="L576" s="17"/>
      <c r="M576" s="17"/>
      <c r="N576" s="17"/>
      <c r="O576" s="17"/>
      <c r="P576" s="21">
        <v>-32181</v>
      </c>
      <c r="Q576" s="17"/>
      <c r="R576" s="17"/>
      <c r="S576" s="17">
        <v>2294</v>
      </c>
      <c r="T576" s="17"/>
      <c r="U576" s="17"/>
      <c r="V576" s="17"/>
      <c r="W576" s="17"/>
      <c r="X576" s="92">
        <v>-29887</v>
      </c>
      <c r="Y576" s="69"/>
      <c r="Z576" s="15" t="s">
        <v>1704</v>
      </c>
      <c r="AA576" s="15"/>
      <c r="AB576" s="6"/>
      <c r="AC576" s="78">
        <v>0</v>
      </c>
      <c r="AD576" s="84">
        <f t="shared" si="15"/>
        <v>0</v>
      </c>
    </row>
    <row r="577" spans="1:32" s="1" customFormat="1" ht="12" hidden="1" customHeight="1" x14ac:dyDescent="0.25">
      <c r="A577" s="49">
        <v>200062</v>
      </c>
      <c r="B577" s="15" t="s">
        <v>40</v>
      </c>
      <c r="C577" s="49">
        <v>171415</v>
      </c>
      <c r="D577" s="15" t="s">
        <v>676</v>
      </c>
      <c r="E577" s="15" t="s">
        <v>161</v>
      </c>
      <c r="F577" s="52" t="s">
        <v>143</v>
      </c>
      <c r="G577" s="15" t="s">
        <v>135</v>
      </c>
      <c r="H577" s="15" t="s">
        <v>143</v>
      </c>
      <c r="I577" s="49">
        <v>53913</v>
      </c>
      <c r="J577" s="15" t="s">
        <v>1722</v>
      </c>
      <c r="K577" s="16"/>
      <c r="L577" s="17"/>
      <c r="M577" s="17"/>
      <c r="N577" s="17"/>
      <c r="O577" s="17"/>
      <c r="P577" s="17">
        <v>15823</v>
      </c>
      <c r="Q577" s="17"/>
      <c r="R577" s="17"/>
      <c r="S577" s="17">
        <v>1529</v>
      </c>
      <c r="T577" s="17"/>
      <c r="U577" s="17"/>
      <c r="V577" s="17"/>
      <c r="W577" s="17"/>
      <c r="X577" s="92">
        <v>17352</v>
      </c>
      <c r="Y577" s="69"/>
      <c r="Z577" s="15" t="s">
        <v>1696</v>
      </c>
      <c r="AA577" s="15"/>
      <c r="AB577" s="6"/>
      <c r="AC577" s="78">
        <v>0</v>
      </c>
      <c r="AD577" s="84">
        <f t="shared" si="15"/>
        <v>0</v>
      </c>
    </row>
    <row r="578" spans="1:32" s="1" customFormat="1" ht="12" hidden="1" customHeight="1" x14ac:dyDescent="0.25">
      <c r="A578" s="49">
        <v>200033</v>
      </c>
      <c r="B578" s="15" t="s">
        <v>23</v>
      </c>
      <c r="C578" s="49">
        <v>171415</v>
      </c>
      <c r="D578" s="15" t="s">
        <v>676</v>
      </c>
      <c r="E578" s="15" t="s">
        <v>161</v>
      </c>
      <c r="F578" s="52" t="s">
        <v>143</v>
      </c>
      <c r="G578" s="15" t="s">
        <v>135</v>
      </c>
      <c r="H578" s="15" t="s">
        <v>143</v>
      </c>
      <c r="I578" s="49">
        <v>53915</v>
      </c>
      <c r="J578" s="15" t="s">
        <v>1703</v>
      </c>
      <c r="K578" s="16"/>
      <c r="L578" s="17"/>
      <c r="M578" s="17"/>
      <c r="N578" s="17"/>
      <c r="O578" s="17">
        <v>10000</v>
      </c>
      <c r="P578" s="17">
        <v>219917</v>
      </c>
      <c r="Q578" s="17"/>
      <c r="R578" s="17"/>
      <c r="S578" s="17">
        <v>11086</v>
      </c>
      <c r="T578" s="17"/>
      <c r="U578" s="17"/>
      <c r="V578" s="17"/>
      <c r="W578" s="17"/>
      <c r="X578" s="92">
        <v>241003</v>
      </c>
      <c r="Y578" s="69"/>
      <c r="Z578" s="15" t="s">
        <v>1704</v>
      </c>
      <c r="AA578" s="15"/>
      <c r="AB578" s="6"/>
      <c r="AC578" s="78">
        <v>0</v>
      </c>
      <c r="AD578" s="84">
        <f t="shared" si="15"/>
        <v>0</v>
      </c>
    </row>
    <row r="579" spans="1:32" s="1" customFormat="1" ht="12" hidden="1" customHeight="1" x14ac:dyDescent="0.25">
      <c r="A579" s="49">
        <v>200714</v>
      </c>
      <c r="B579" s="15" t="s">
        <v>90</v>
      </c>
      <c r="C579" s="49">
        <v>171415</v>
      </c>
      <c r="D579" s="15" t="s">
        <v>676</v>
      </c>
      <c r="E579" s="15" t="s">
        <v>161</v>
      </c>
      <c r="F579" s="52" t="s">
        <v>143</v>
      </c>
      <c r="G579" s="15" t="s">
        <v>135</v>
      </c>
      <c r="H579" s="15" t="s">
        <v>143</v>
      </c>
      <c r="I579" s="49">
        <v>53918</v>
      </c>
      <c r="J579" s="15" t="s">
        <v>2175</v>
      </c>
      <c r="K579" s="16"/>
      <c r="L579" s="17"/>
      <c r="M579" s="17"/>
      <c r="N579" s="17"/>
      <c r="O579" s="17"/>
      <c r="P579" s="17">
        <v>99676</v>
      </c>
      <c r="Q579" s="17"/>
      <c r="R579" s="17"/>
      <c r="S579" s="17"/>
      <c r="T579" s="17"/>
      <c r="U579" s="17"/>
      <c r="V579" s="17"/>
      <c r="W579" s="17"/>
      <c r="X579" s="92">
        <v>99676</v>
      </c>
      <c r="Y579" s="69"/>
      <c r="Z579" s="15" t="s">
        <v>1696</v>
      </c>
      <c r="AA579" s="15"/>
      <c r="AB579" s="6"/>
      <c r="AC579" s="78">
        <v>0</v>
      </c>
      <c r="AD579" s="84">
        <f t="shared" si="15"/>
        <v>0</v>
      </c>
    </row>
    <row r="580" spans="1:32" s="1" customFormat="1" ht="12" hidden="1" customHeight="1" x14ac:dyDescent="0.25">
      <c r="A580" s="49">
        <v>200053</v>
      </c>
      <c r="B580" s="15" t="s">
        <v>36</v>
      </c>
      <c r="C580" s="49">
        <v>171415</v>
      </c>
      <c r="D580" s="15" t="s">
        <v>676</v>
      </c>
      <c r="E580" s="15" t="s">
        <v>161</v>
      </c>
      <c r="F580" s="52" t="s">
        <v>143</v>
      </c>
      <c r="G580" s="15" t="s">
        <v>135</v>
      </c>
      <c r="H580" s="15" t="s">
        <v>143</v>
      </c>
      <c r="I580" s="49">
        <v>53920</v>
      </c>
      <c r="J580" s="15" t="s">
        <v>1718</v>
      </c>
      <c r="K580" s="16"/>
      <c r="L580" s="17"/>
      <c r="M580" s="17"/>
      <c r="N580" s="17"/>
      <c r="O580" s="21">
        <v>-50000</v>
      </c>
      <c r="P580" s="17">
        <v>31029</v>
      </c>
      <c r="Q580" s="17"/>
      <c r="R580" s="17"/>
      <c r="S580" s="17">
        <v>2294</v>
      </c>
      <c r="T580" s="17"/>
      <c r="U580" s="17"/>
      <c r="V580" s="17"/>
      <c r="W580" s="17"/>
      <c r="X580" s="92">
        <v>-16677</v>
      </c>
      <c r="Y580" s="69"/>
      <c r="Z580" s="15" t="s">
        <v>1696</v>
      </c>
      <c r="AA580" s="15"/>
      <c r="AB580" s="6"/>
      <c r="AC580" s="78">
        <v>0</v>
      </c>
      <c r="AD580" s="84">
        <f t="shared" si="15"/>
        <v>0</v>
      </c>
    </row>
    <row r="581" spans="1:32" s="1" customFormat="1" ht="12" hidden="1" customHeight="1" x14ac:dyDescent="0.25">
      <c r="A581" s="49">
        <v>200068</v>
      </c>
      <c r="B581" s="15" t="s">
        <v>45</v>
      </c>
      <c r="C581" s="49">
        <v>171415</v>
      </c>
      <c r="D581" s="15" t="s">
        <v>676</v>
      </c>
      <c r="E581" s="15" t="s">
        <v>161</v>
      </c>
      <c r="F581" s="52" t="s">
        <v>143</v>
      </c>
      <c r="G581" s="15" t="s">
        <v>135</v>
      </c>
      <c r="H581" s="15" t="s">
        <v>143</v>
      </c>
      <c r="I581" s="49">
        <v>53922</v>
      </c>
      <c r="J581" s="15" t="s">
        <v>1727</v>
      </c>
      <c r="K581" s="16"/>
      <c r="L581" s="17"/>
      <c r="M581" s="17"/>
      <c r="N581" s="17"/>
      <c r="O581" s="17"/>
      <c r="P581" s="17">
        <v>14762</v>
      </c>
      <c r="Q581" s="17"/>
      <c r="R581" s="17"/>
      <c r="S581" s="17">
        <v>1529</v>
      </c>
      <c r="T581" s="17"/>
      <c r="U581" s="17"/>
      <c r="V581" s="17"/>
      <c r="W581" s="17"/>
      <c r="X581" s="92">
        <v>16291</v>
      </c>
      <c r="Y581" s="69"/>
      <c r="Z581" s="15" t="s">
        <v>1696</v>
      </c>
      <c r="AA581" s="15"/>
      <c r="AB581" s="6"/>
      <c r="AC581" s="78">
        <v>0</v>
      </c>
      <c r="AD581" s="84">
        <f t="shared" si="15"/>
        <v>0</v>
      </c>
    </row>
    <row r="582" spans="1:32" s="1" customFormat="1" ht="12" hidden="1" customHeight="1" x14ac:dyDescent="0.25">
      <c r="A582" s="49">
        <v>200092</v>
      </c>
      <c r="B582" s="15" t="s">
        <v>55</v>
      </c>
      <c r="C582" s="49">
        <v>171415</v>
      </c>
      <c r="D582" s="15" t="s">
        <v>676</v>
      </c>
      <c r="E582" s="15" t="s">
        <v>161</v>
      </c>
      <c r="F582" s="52" t="s">
        <v>143</v>
      </c>
      <c r="G582" s="15" t="s">
        <v>135</v>
      </c>
      <c r="H582" s="15" t="s">
        <v>143</v>
      </c>
      <c r="I582" s="49">
        <v>53925</v>
      </c>
      <c r="J582" s="15" t="s">
        <v>1737</v>
      </c>
      <c r="K582" s="16"/>
      <c r="L582" s="17"/>
      <c r="M582" s="17"/>
      <c r="N582" s="17"/>
      <c r="O582" s="17"/>
      <c r="P582" s="17">
        <v>143</v>
      </c>
      <c r="Q582" s="17"/>
      <c r="R582" s="17"/>
      <c r="S582" s="17">
        <v>382</v>
      </c>
      <c r="T582" s="17"/>
      <c r="U582" s="17"/>
      <c r="V582" s="17"/>
      <c r="W582" s="17"/>
      <c r="X582" s="92">
        <v>525</v>
      </c>
      <c r="Y582" s="69"/>
      <c r="Z582" s="15" t="s">
        <v>1700</v>
      </c>
      <c r="AA582" s="15"/>
      <c r="AB582" s="6"/>
      <c r="AC582" s="78">
        <v>0</v>
      </c>
      <c r="AD582" s="84">
        <f t="shared" si="15"/>
        <v>0</v>
      </c>
    </row>
    <row r="583" spans="1:32" s="1" customFormat="1" ht="12" hidden="1" customHeight="1" x14ac:dyDescent="0.25">
      <c r="A583" s="49">
        <v>200091</v>
      </c>
      <c r="B583" s="15" t="s">
        <v>54</v>
      </c>
      <c r="C583" s="49">
        <v>171415</v>
      </c>
      <c r="D583" s="15" t="s">
        <v>676</v>
      </c>
      <c r="E583" s="15" t="s">
        <v>161</v>
      </c>
      <c r="F583" s="52" t="s">
        <v>143</v>
      </c>
      <c r="G583" s="15" t="s">
        <v>135</v>
      </c>
      <c r="H583" s="15" t="s">
        <v>143</v>
      </c>
      <c r="I583" s="49">
        <v>53927</v>
      </c>
      <c r="J583" s="15" t="s">
        <v>1736</v>
      </c>
      <c r="K583" s="16"/>
      <c r="L583" s="17"/>
      <c r="M583" s="17"/>
      <c r="N583" s="17"/>
      <c r="O583" s="17"/>
      <c r="P583" s="17">
        <v>165</v>
      </c>
      <c r="Q583" s="17"/>
      <c r="R583" s="17"/>
      <c r="S583" s="17">
        <v>382</v>
      </c>
      <c r="T583" s="17"/>
      <c r="U583" s="17"/>
      <c r="V583" s="17"/>
      <c r="W583" s="17"/>
      <c r="X583" s="92">
        <v>547</v>
      </c>
      <c r="Y583" s="69"/>
      <c r="Z583" s="15" t="s">
        <v>1700</v>
      </c>
      <c r="AA583" s="15"/>
      <c r="AB583" s="6"/>
      <c r="AC583" s="78">
        <v>0</v>
      </c>
      <c r="AD583" s="84">
        <f t="shared" si="15"/>
        <v>0</v>
      </c>
    </row>
    <row r="584" spans="1:32" s="1" customFormat="1" ht="12" hidden="1" customHeight="1" x14ac:dyDescent="0.25">
      <c r="A584" s="49">
        <v>200103</v>
      </c>
      <c r="B584" s="15" t="s">
        <v>64</v>
      </c>
      <c r="C584" s="49">
        <v>171415</v>
      </c>
      <c r="D584" s="15" t="s">
        <v>676</v>
      </c>
      <c r="E584" s="15" t="s">
        <v>161</v>
      </c>
      <c r="F584" s="52" t="s">
        <v>143</v>
      </c>
      <c r="G584" s="15" t="s">
        <v>135</v>
      </c>
      <c r="H584" s="15" t="s">
        <v>143</v>
      </c>
      <c r="I584" s="49">
        <v>53929</v>
      </c>
      <c r="J584" s="15" t="s">
        <v>1746</v>
      </c>
      <c r="K584" s="16"/>
      <c r="L584" s="17"/>
      <c r="M584" s="17"/>
      <c r="N584" s="17"/>
      <c r="O584" s="17"/>
      <c r="P584" s="17">
        <v>46090</v>
      </c>
      <c r="Q584" s="17"/>
      <c r="R584" s="17"/>
      <c r="S584" s="17"/>
      <c r="T584" s="17"/>
      <c r="U584" s="17"/>
      <c r="V584" s="17"/>
      <c r="W584" s="17"/>
      <c r="X584" s="92">
        <v>46090</v>
      </c>
      <c r="Y584" s="69"/>
      <c r="Z584" s="15" t="s">
        <v>1700</v>
      </c>
      <c r="AA584" s="15"/>
      <c r="AB584" s="6"/>
      <c r="AC584" s="78">
        <v>0</v>
      </c>
      <c r="AD584" s="84">
        <f t="shared" si="15"/>
        <v>0</v>
      </c>
    </row>
    <row r="585" spans="1:32" s="1" customFormat="1" ht="12" hidden="1" customHeight="1" x14ac:dyDescent="0.25">
      <c r="A585" s="49">
        <v>200080</v>
      </c>
      <c r="B585" s="15" t="s">
        <v>50</v>
      </c>
      <c r="C585" s="49">
        <v>171415</v>
      </c>
      <c r="D585" s="15" t="s">
        <v>676</v>
      </c>
      <c r="E585" s="15" t="s">
        <v>161</v>
      </c>
      <c r="F585" s="52" t="s">
        <v>143</v>
      </c>
      <c r="G585" s="15" t="s">
        <v>135</v>
      </c>
      <c r="H585" s="15" t="s">
        <v>143</v>
      </c>
      <c r="I585" s="49">
        <v>53931</v>
      </c>
      <c r="J585" s="15" t="s">
        <v>1732</v>
      </c>
      <c r="K585" s="16"/>
      <c r="L585" s="17"/>
      <c r="M585" s="17"/>
      <c r="N585" s="17"/>
      <c r="O585" s="17"/>
      <c r="P585" s="17"/>
      <c r="Q585" s="17"/>
      <c r="R585" s="17"/>
      <c r="S585" s="17">
        <v>1529</v>
      </c>
      <c r="T585" s="17"/>
      <c r="U585" s="17"/>
      <c r="V585" s="17"/>
      <c r="W585" s="17"/>
      <c r="X585" s="92">
        <v>1529</v>
      </c>
      <c r="Y585" s="69"/>
      <c r="Z585" s="15" t="s">
        <v>1696</v>
      </c>
      <c r="AA585" s="15"/>
      <c r="AB585" s="6"/>
      <c r="AC585" s="78">
        <v>0</v>
      </c>
      <c r="AD585" s="84">
        <f t="shared" si="15"/>
        <v>0</v>
      </c>
    </row>
    <row r="586" spans="1:32" s="1" customFormat="1" ht="12" hidden="1" customHeight="1" x14ac:dyDescent="0.25">
      <c r="A586" s="49">
        <v>200037</v>
      </c>
      <c r="B586" s="15" t="s">
        <v>25</v>
      </c>
      <c r="C586" s="49">
        <v>171415</v>
      </c>
      <c r="D586" s="15" t="s">
        <v>676</v>
      </c>
      <c r="E586" s="15" t="s">
        <v>161</v>
      </c>
      <c r="F586" s="52" t="s">
        <v>143</v>
      </c>
      <c r="G586" s="15" t="s">
        <v>135</v>
      </c>
      <c r="H586" s="15" t="s">
        <v>143</v>
      </c>
      <c r="I586" s="49">
        <v>53933</v>
      </c>
      <c r="J586" s="15" t="s">
        <v>1706</v>
      </c>
      <c r="K586" s="16"/>
      <c r="L586" s="17"/>
      <c r="M586" s="17"/>
      <c r="N586" s="17"/>
      <c r="O586" s="21">
        <v>-2000</v>
      </c>
      <c r="P586" s="17">
        <v>88780</v>
      </c>
      <c r="Q586" s="17"/>
      <c r="R586" s="17"/>
      <c r="S586" s="17">
        <v>6882</v>
      </c>
      <c r="T586" s="17"/>
      <c r="U586" s="17"/>
      <c r="V586" s="17"/>
      <c r="W586" s="17"/>
      <c r="X586" s="92">
        <v>93662</v>
      </c>
      <c r="Y586" s="69"/>
      <c r="Z586" s="15" t="s">
        <v>1696</v>
      </c>
      <c r="AA586" s="15"/>
      <c r="AB586" s="6"/>
      <c r="AC586" s="78">
        <v>0</v>
      </c>
      <c r="AD586" s="84">
        <f t="shared" si="15"/>
        <v>0</v>
      </c>
    </row>
    <row r="587" spans="1:32" s="1" customFormat="1" ht="12" hidden="1" customHeight="1" x14ac:dyDescent="0.25">
      <c r="A587" s="49">
        <v>200047</v>
      </c>
      <c r="B587" s="15" t="s">
        <v>33</v>
      </c>
      <c r="C587" s="49">
        <v>171415</v>
      </c>
      <c r="D587" s="15" t="s">
        <v>676</v>
      </c>
      <c r="E587" s="15" t="s">
        <v>161</v>
      </c>
      <c r="F587" s="52" t="s">
        <v>143</v>
      </c>
      <c r="G587" s="15" t="s">
        <v>135</v>
      </c>
      <c r="H587" s="15" t="s">
        <v>143</v>
      </c>
      <c r="I587" s="49">
        <v>53935</v>
      </c>
      <c r="J587" s="15" t="s">
        <v>1715</v>
      </c>
      <c r="K587" s="16"/>
      <c r="L587" s="17"/>
      <c r="M587" s="17"/>
      <c r="N587" s="17"/>
      <c r="O587" s="21">
        <v>-1000</v>
      </c>
      <c r="P587" s="17">
        <v>39886</v>
      </c>
      <c r="Q587" s="17"/>
      <c r="R587" s="17"/>
      <c r="S587" s="17">
        <v>7646</v>
      </c>
      <c r="T587" s="17"/>
      <c r="U587" s="17"/>
      <c r="V587" s="17"/>
      <c r="W587" s="17"/>
      <c r="X587" s="92">
        <v>46532</v>
      </c>
      <c r="Y587" s="69"/>
      <c r="Z587" s="15" t="s">
        <v>1696</v>
      </c>
      <c r="AA587" s="15"/>
      <c r="AB587" s="6"/>
      <c r="AC587" s="78">
        <v>0</v>
      </c>
      <c r="AD587" s="84">
        <f t="shared" si="15"/>
        <v>0</v>
      </c>
    </row>
    <row r="588" spans="1:32" s="1" customFormat="1" ht="12" hidden="1" customHeight="1" x14ac:dyDescent="0.25">
      <c r="A588" s="49">
        <v>200614</v>
      </c>
      <c r="B588" s="15" t="s">
        <v>86</v>
      </c>
      <c r="C588" s="49">
        <v>171415</v>
      </c>
      <c r="D588" s="15" t="s">
        <v>676</v>
      </c>
      <c r="E588" s="15" t="s">
        <v>161</v>
      </c>
      <c r="F588" s="52" t="s">
        <v>143</v>
      </c>
      <c r="G588" s="15" t="s">
        <v>135</v>
      </c>
      <c r="H588" s="15" t="s">
        <v>143</v>
      </c>
      <c r="I588" s="49">
        <v>53937</v>
      </c>
      <c r="J588" s="15" t="s">
        <v>2142</v>
      </c>
      <c r="K588" s="16"/>
      <c r="L588" s="17"/>
      <c r="M588" s="17"/>
      <c r="N588" s="17"/>
      <c r="O588" s="17"/>
      <c r="P588" s="17"/>
      <c r="Q588" s="17"/>
      <c r="R588" s="17"/>
      <c r="S588" s="17">
        <v>154</v>
      </c>
      <c r="T588" s="17"/>
      <c r="U588" s="17"/>
      <c r="V588" s="17"/>
      <c r="W588" s="17"/>
      <c r="X588" s="92">
        <v>154</v>
      </c>
      <c r="Y588" s="69"/>
      <c r="Z588" s="15" t="s">
        <v>2143</v>
      </c>
      <c r="AA588" s="15"/>
      <c r="AB588" s="6"/>
      <c r="AC588" s="78">
        <v>0</v>
      </c>
      <c r="AD588" s="84">
        <f t="shared" si="15"/>
        <v>0</v>
      </c>
    </row>
    <row r="589" spans="1:32" s="1" customFormat="1" ht="12" hidden="1" customHeight="1" x14ac:dyDescent="0.25">
      <c r="A589" s="49">
        <v>200099</v>
      </c>
      <c r="B589" s="15" t="s">
        <v>62</v>
      </c>
      <c r="C589" s="49">
        <v>171415</v>
      </c>
      <c r="D589" s="15" t="s">
        <v>676</v>
      </c>
      <c r="E589" s="15" t="s">
        <v>161</v>
      </c>
      <c r="F589" s="52" t="s">
        <v>143</v>
      </c>
      <c r="G589" s="15" t="s">
        <v>135</v>
      </c>
      <c r="H589" s="15" t="s">
        <v>143</v>
      </c>
      <c r="I589" s="49">
        <v>53939</v>
      </c>
      <c r="J589" s="15" t="s">
        <v>1744</v>
      </c>
      <c r="K589" s="16"/>
      <c r="L589" s="17"/>
      <c r="M589" s="17"/>
      <c r="N589" s="17"/>
      <c r="O589" s="17"/>
      <c r="P589" s="21">
        <v>-12249</v>
      </c>
      <c r="Q589" s="17"/>
      <c r="R589" s="17"/>
      <c r="S589" s="17">
        <v>1146</v>
      </c>
      <c r="T589" s="17"/>
      <c r="U589" s="17"/>
      <c r="V589" s="17"/>
      <c r="W589" s="17"/>
      <c r="X589" s="92">
        <v>-11103</v>
      </c>
      <c r="Y589" s="69"/>
      <c r="Z589" s="15" t="s">
        <v>1704</v>
      </c>
      <c r="AA589" s="15"/>
      <c r="AB589" s="6"/>
      <c r="AC589" s="78">
        <v>0</v>
      </c>
      <c r="AD589" s="84">
        <f t="shared" si="15"/>
        <v>0</v>
      </c>
    </row>
    <row r="590" spans="1:32" s="1" customFormat="1" ht="12" hidden="1" customHeight="1" x14ac:dyDescent="0.25">
      <c r="A590" s="50">
        <v>100000</v>
      </c>
      <c r="B590" s="10" t="s">
        <v>0</v>
      </c>
      <c r="C590" s="50">
        <v>1713</v>
      </c>
      <c r="D590" s="10" t="s">
        <v>554</v>
      </c>
      <c r="E590" s="10" t="s">
        <v>143</v>
      </c>
      <c r="F590" s="53" t="s">
        <v>143</v>
      </c>
      <c r="G590" s="10" t="s">
        <v>144</v>
      </c>
      <c r="H590" s="10" t="s">
        <v>143</v>
      </c>
      <c r="I590" s="50">
        <v>53940</v>
      </c>
      <c r="J590" s="10" t="s">
        <v>1155</v>
      </c>
      <c r="K590" s="11">
        <v>8.3000000000000007</v>
      </c>
      <c r="L590" s="12">
        <v>498535</v>
      </c>
      <c r="M590" s="12">
        <v>2677</v>
      </c>
      <c r="N590" s="12">
        <v>37141</v>
      </c>
      <c r="O590" s="12"/>
      <c r="P590" s="12"/>
      <c r="Q590" s="12"/>
      <c r="R590" s="12"/>
      <c r="S590" s="12"/>
      <c r="T590" s="12"/>
      <c r="U590" s="12"/>
      <c r="V590" s="12"/>
      <c r="W590" s="12"/>
      <c r="X590" s="96">
        <v>538353</v>
      </c>
      <c r="Y590" s="74"/>
      <c r="Z590" s="14" t="s">
        <v>1156</v>
      </c>
      <c r="AA590" s="10" t="s">
        <v>147</v>
      </c>
      <c r="AB590" s="53" t="s">
        <v>629</v>
      </c>
      <c r="AC590" s="78">
        <v>0</v>
      </c>
      <c r="AD590" s="84">
        <f>(X590+Y590)*AC590</f>
        <v>0</v>
      </c>
      <c r="AE590" s="63"/>
      <c r="AF590" s="63"/>
    </row>
    <row r="591" spans="1:32" s="1" customFormat="1" ht="12" hidden="1" customHeight="1" x14ac:dyDescent="0.25">
      <c r="A591" s="49">
        <v>200081</v>
      </c>
      <c r="B591" s="15" t="s">
        <v>51</v>
      </c>
      <c r="C591" s="49">
        <v>171415</v>
      </c>
      <c r="D591" s="15" t="s">
        <v>676</v>
      </c>
      <c r="E591" s="15" t="s">
        <v>161</v>
      </c>
      <c r="F591" s="52" t="s">
        <v>143</v>
      </c>
      <c r="G591" s="15" t="s">
        <v>135</v>
      </c>
      <c r="H591" s="15" t="s">
        <v>143</v>
      </c>
      <c r="I591" s="49">
        <v>53941</v>
      </c>
      <c r="J591" s="15" t="s">
        <v>1733</v>
      </c>
      <c r="K591" s="16"/>
      <c r="L591" s="17"/>
      <c r="M591" s="17"/>
      <c r="N591" s="17"/>
      <c r="O591" s="17"/>
      <c r="P591" s="21">
        <v>-14881</v>
      </c>
      <c r="Q591" s="17"/>
      <c r="R591" s="17"/>
      <c r="S591" s="17">
        <v>764</v>
      </c>
      <c r="T591" s="17"/>
      <c r="U591" s="17"/>
      <c r="V591" s="17"/>
      <c r="W591" s="17"/>
      <c r="X591" s="92">
        <v>-14117</v>
      </c>
      <c r="Y591" s="69"/>
      <c r="Z591" s="15" t="s">
        <v>1700</v>
      </c>
      <c r="AA591" s="15"/>
      <c r="AB591" s="6"/>
      <c r="AC591" s="78">
        <v>0</v>
      </c>
      <c r="AD591" s="84">
        <f>X591*AC591</f>
        <v>0</v>
      </c>
    </row>
    <row r="592" spans="1:32" s="1" customFormat="1" ht="12" hidden="1" customHeight="1" x14ac:dyDescent="0.25">
      <c r="A592" s="49">
        <v>200031</v>
      </c>
      <c r="B592" s="15" t="s">
        <v>21</v>
      </c>
      <c r="C592" s="49">
        <v>171415</v>
      </c>
      <c r="D592" s="15" t="s">
        <v>676</v>
      </c>
      <c r="E592" s="15" t="s">
        <v>161</v>
      </c>
      <c r="F592" s="52" t="s">
        <v>143</v>
      </c>
      <c r="G592" s="15" t="s">
        <v>135</v>
      </c>
      <c r="H592" s="15" t="s">
        <v>143</v>
      </c>
      <c r="I592" s="49">
        <v>53943</v>
      </c>
      <c r="J592" s="15" t="s">
        <v>1701</v>
      </c>
      <c r="K592" s="16"/>
      <c r="L592" s="17"/>
      <c r="M592" s="17"/>
      <c r="N592" s="17"/>
      <c r="O592" s="17"/>
      <c r="P592" s="17">
        <v>13422</v>
      </c>
      <c r="Q592" s="17"/>
      <c r="R592" s="17"/>
      <c r="S592" s="17">
        <v>382</v>
      </c>
      <c r="T592" s="17"/>
      <c r="U592" s="17"/>
      <c r="V592" s="17"/>
      <c r="W592" s="17"/>
      <c r="X592" s="92">
        <v>13804</v>
      </c>
      <c r="Y592" s="69"/>
      <c r="Z592" s="15" t="s">
        <v>1700</v>
      </c>
      <c r="AA592" s="15"/>
      <c r="AB592" s="6"/>
      <c r="AC592" s="78">
        <v>0</v>
      </c>
      <c r="AD592" s="84">
        <f>X592*AC592</f>
        <v>0</v>
      </c>
    </row>
    <row r="593" spans="1:32" s="1" customFormat="1" ht="12" hidden="1" customHeight="1" x14ac:dyDescent="0.25">
      <c r="A593" s="49">
        <v>200071</v>
      </c>
      <c r="B593" s="15" t="s">
        <v>47</v>
      </c>
      <c r="C593" s="49">
        <v>171415</v>
      </c>
      <c r="D593" s="15" t="s">
        <v>676</v>
      </c>
      <c r="E593" s="15" t="s">
        <v>161</v>
      </c>
      <c r="F593" s="52" t="s">
        <v>143</v>
      </c>
      <c r="G593" s="15" t="s">
        <v>135</v>
      </c>
      <c r="H593" s="15" t="s">
        <v>143</v>
      </c>
      <c r="I593" s="49">
        <v>53945</v>
      </c>
      <c r="J593" s="15" t="s">
        <v>1729</v>
      </c>
      <c r="K593" s="16"/>
      <c r="L593" s="17"/>
      <c r="M593" s="17"/>
      <c r="N593" s="17"/>
      <c r="O593" s="17"/>
      <c r="P593" s="17">
        <v>612</v>
      </c>
      <c r="Q593" s="17"/>
      <c r="R593" s="17"/>
      <c r="S593" s="17">
        <v>764</v>
      </c>
      <c r="T593" s="17"/>
      <c r="U593" s="17"/>
      <c r="V593" s="17"/>
      <c r="W593" s="17"/>
      <c r="X593" s="92">
        <v>1376</v>
      </c>
      <c r="Y593" s="69"/>
      <c r="Z593" s="15" t="s">
        <v>1700</v>
      </c>
      <c r="AA593" s="15"/>
      <c r="AB593" s="6"/>
      <c r="AC593" s="78">
        <v>0</v>
      </c>
      <c r="AD593" s="84">
        <f>X593*AC593</f>
        <v>0</v>
      </c>
    </row>
    <row r="594" spans="1:32" s="1" customFormat="1" ht="12" hidden="1" customHeight="1" x14ac:dyDescent="0.25">
      <c r="A594" s="49">
        <v>200040</v>
      </c>
      <c r="B594" s="15" t="s">
        <v>28</v>
      </c>
      <c r="C594" s="49">
        <v>171415</v>
      </c>
      <c r="D594" s="15" t="s">
        <v>676</v>
      </c>
      <c r="E594" s="15" t="s">
        <v>161</v>
      </c>
      <c r="F594" s="52" t="s">
        <v>143</v>
      </c>
      <c r="G594" s="15" t="s">
        <v>135</v>
      </c>
      <c r="H594" s="15" t="s">
        <v>143</v>
      </c>
      <c r="I594" s="49">
        <v>53947</v>
      </c>
      <c r="J594" s="15" t="s">
        <v>1710</v>
      </c>
      <c r="K594" s="16"/>
      <c r="L594" s="17"/>
      <c r="M594" s="17"/>
      <c r="N594" s="17"/>
      <c r="O594" s="17"/>
      <c r="P594" s="17">
        <v>110</v>
      </c>
      <c r="Q594" s="17"/>
      <c r="R594" s="17"/>
      <c r="S594" s="17">
        <v>382</v>
      </c>
      <c r="T594" s="17"/>
      <c r="U594" s="17"/>
      <c r="V594" s="17"/>
      <c r="W594" s="17"/>
      <c r="X594" s="92">
        <v>492</v>
      </c>
      <c r="Y594" s="69"/>
      <c r="Z594" s="15" t="s">
        <v>1700</v>
      </c>
      <c r="AA594" s="15"/>
      <c r="AB594" s="6"/>
      <c r="AC594" s="78">
        <v>0</v>
      </c>
      <c r="AD594" s="84">
        <f>X594*AC594</f>
        <v>0</v>
      </c>
    </row>
    <row r="595" spans="1:32" s="1" customFormat="1" ht="12" hidden="1" customHeight="1" x14ac:dyDescent="0.25">
      <c r="A595" s="49">
        <v>100000</v>
      </c>
      <c r="B595" s="15" t="s">
        <v>0</v>
      </c>
      <c r="C595" s="49">
        <v>211611</v>
      </c>
      <c r="D595" s="15" t="s">
        <v>195</v>
      </c>
      <c r="E595" s="15" t="s">
        <v>260</v>
      </c>
      <c r="F595" s="52" t="s">
        <v>149</v>
      </c>
      <c r="G595" s="15" t="s">
        <v>135</v>
      </c>
      <c r="H595" s="15" t="s">
        <v>150</v>
      </c>
      <c r="I595" s="49">
        <v>53950</v>
      </c>
      <c r="J595" s="15" t="s">
        <v>1157</v>
      </c>
      <c r="K595" s="16"/>
      <c r="L595" s="17"/>
      <c r="M595" s="17"/>
      <c r="N595" s="17"/>
      <c r="O595" s="17"/>
      <c r="P595" s="17">
        <v>300000</v>
      </c>
      <c r="Q595" s="17"/>
      <c r="R595" s="17"/>
      <c r="S595" s="17"/>
      <c r="T595" s="17"/>
      <c r="U595" s="17"/>
      <c r="V595" s="17"/>
      <c r="W595" s="17"/>
      <c r="X595" s="92">
        <v>300000</v>
      </c>
      <c r="Y595" s="69"/>
      <c r="Z595" s="15" t="s">
        <v>1158</v>
      </c>
      <c r="AA595" s="15" t="s">
        <v>1159</v>
      </c>
      <c r="AB595" s="6"/>
      <c r="AC595" s="78">
        <v>0</v>
      </c>
      <c r="AD595" s="84">
        <f>X595*AC595</f>
        <v>0</v>
      </c>
    </row>
    <row r="596" spans="1:32" s="1" customFormat="1" ht="12" hidden="1" customHeight="1" x14ac:dyDescent="0.25">
      <c r="A596" s="50">
        <v>100000</v>
      </c>
      <c r="B596" s="10" t="s">
        <v>0</v>
      </c>
      <c r="C596" s="50">
        <v>1151</v>
      </c>
      <c r="D596" s="10" t="s">
        <v>1013</v>
      </c>
      <c r="E596" s="10" t="s">
        <v>143</v>
      </c>
      <c r="F596" s="53" t="s">
        <v>143</v>
      </c>
      <c r="G596" s="10" t="s">
        <v>135</v>
      </c>
      <c r="H596" s="10" t="s">
        <v>143</v>
      </c>
      <c r="I596" s="50">
        <v>53951</v>
      </c>
      <c r="J596" s="10" t="s">
        <v>1160</v>
      </c>
      <c r="K596" s="11"/>
      <c r="L596" s="12">
        <v>120979</v>
      </c>
      <c r="M596" s="12"/>
      <c r="N596" s="12"/>
      <c r="O596" s="12"/>
      <c r="P596" s="12"/>
      <c r="Q596" s="12"/>
      <c r="R596" s="12"/>
      <c r="S596" s="12"/>
      <c r="T596" s="12"/>
      <c r="U596" s="12"/>
      <c r="V596" s="12"/>
      <c r="W596" s="12"/>
      <c r="X596" s="95">
        <v>120979</v>
      </c>
      <c r="Y596" s="73"/>
      <c r="Z596" s="10" t="s">
        <v>1161</v>
      </c>
      <c r="AA596" s="10" t="s">
        <v>1162</v>
      </c>
      <c r="AB596" s="2" t="s">
        <v>1161</v>
      </c>
      <c r="AC596" s="78">
        <f>VLOOKUP(I596,Sheet1!A:K,8,FALSE)</f>
        <v>0</v>
      </c>
      <c r="AD596" s="84">
        <f>VLOOKUP(I596,Sheet1!A:K,9,FALSE)</f>
        <v>0</v>
      </c>
    </row>
    <row r="597" spans="1:32" s="1" customFormat="1" ht="12" hidden="1" customHeight="1" x14ac:dyDescent="0.25">
      <c r="A597" s="49">
        <v>100000</v>
      </c>
      <c r="B597" s="15" t="s">
        <v>0</v>
      </c>
      <c r="C597" s="49">
        <v>1153</v>
      </c>
      <c r="D597" s="15" t="s">
        <v>1016</v>
      </c>
      <c r="E597" s="15" t="s">
        <v>143</v>
      </c>
      <c r="F597" s="52" t="s">
        <v>143</v>
      </c>
      <c r="G597" s="15" t="s">
        <v>135</v>
      </c>
      <c r="H597" s="15" t="s">
        <v>143</v>
      </c>
      <c r="I597" s="49">
        <v>53952</v>
      </c>
      <c r="J597" s="15" t="s">
        <v>1163</v>
      </c>
      <c r="K597" s="16"/>
      <c r="L597" s="17">
        <v>43782</v>
      </c>
      <c r="M597" s="17"/>
      <c r="N597" s="17"/>
      <c r="O597" s="17"/>
      <c r="P597" s="17"/>
      <c r="Q597" s="17"/>
      <c r="R597" s="17"/>
      <c r="S597" s="17"/>
      <c r="T597" s="17"/>
      <c r="U597" s="17"/>
      <c r="V597" s="17"/>
      <c r="W597" s="17"/>
      <c r="X597" s="92">
        <v>43782</v>
      </c>
      <c r="Y597" s="69"/>
      <c r="Z597" s="15" t="s">
        <v>1161</v>
      </c>
      <c r="AA597" s="15" t="s">
        <v>1132</v>
      </c>
      <c r="AB597" s="6" t="s">
        <v>1161</v>
      </c>
      <c r="AC597" s="78">
        <f>VLOOKUP(I597,Sheet1!A:K,8,FALSE)</f>
        <v>0</v>
      </c>
      <c r="AD597" s="84">
        <f>VLOOKUP(I597,Sheet1!A:K,9,FALSE)</f>
        <v>0</v>
      </c>
    </row>
    <row r="598" spans="1:32" s="1" customFormat="1" ht="12" hidden="1" customHeight="1" x14ac:dyDescent="0.25">
      <c r="A598" s="50">
        <v>100000</v>
      </c>
      <c r="B598" s="10" t="s">
        <v>0</v>
      </c>
      <c r="C598" s="50">
        <v>1914</v>
      </c>
      <c r="D598" s="10" t="s">
        <v>304</v>
      </c>
      <c r="E598" s="10" t="s">
        <v>143</v>
      </c>
      <c r="F598" s="53" t="s">
        <v>149</v>
      </c>
      <c r="G598" s="10" t="s">
        <v>135</v>
      </c>
      <c r="H598" s="10" t="s">
        <v>143</v>
      </c>
      <c r="I598" s="50">
        <v>53953</v>
      </c>
      <c r="J598" s="10" t="s">
        <v>1164</v>
      </c>
      <c r="K598" s="11"/>
      <c r="L598" s="12">
        <v>1000000</v>
      </c>
      <c r="M598" s="12"/>
      <c r="N598" s="12"/>
      <c r="O598" s="12"/>
      <c r="P598" s="12"/>
      <c r="Q598" s="12"/>
      <c r="R598" s="12"/>
      <c r="S598" s="12"/>
      <c r="T598" s="12"/>
      <c r="U598" s="12"/>
      <c r="V598" s="12"/>
      <c r="W598" s="12"/>
      <c r="X598" s="95">
        <v>1000000</v>
      </c>
      <c r="Y598" s="73"/>
      <c r="Z598" s="10"/>
      <c r="AA598" s="10" t="s">
        <v>1165</v>
      </c>
      <c r="AB598" s="5" t="s">
        <v>1166</v>
      </c>
      <c r="AC598" s="78">
        <f>VLOOKUP(I598,Sheet1!A:K,8,FALSE)</f>
        <v>0</v>
      </c>
      <c r="AD598" s="84">
        <f>VLOOKUP(I598,Sheet1!A:K,9,FALSE)</f>
        <v>0</v>
      </c>
    </row>
    <row r="599" spans="1:32" s="1" customFormat="1" ht="12" hidden="1" customHeight="1" x14ac:dyDescent="0.25">
      <c r="A599" s="49">
        <v>200044</v>
      </c>
      <c r="B599" s="15" t="s">
        <v>30</v>
      </c>
      <c r="C599" s="49">
        <v>171415</v>
      </c>
      <c r="D599" s="15" t="s">
        <v>676</v>
      </c>
      <c r="E599" s="15" t="s">
        <v>161</v>
      </c>
      <c r="F599" s="52" t="s">
        <v>143</v>
      </c>
      <c r="G599" s="15" t="s">
        <v>135</v>
      </c>
      <c r="H599" s="15" t="s">
        <v>143</v>
      </c>
      <c r="I599" s="49">
        <v>53955</v>
      </c>
      <c r="J599" s="15" t="s">
        <v>1712</v>
      </c>
      <c r="K599" s="16"/>
      <c r="L599" s="17"/>
      <c r="M599" s="17"/>
      <c r="N599" s="17"/>
      <c r="O599" s="17"/>
      <c r="P599" s="17"/>
      <c r="Q599" s="17"/>
      <c r="R599" s="17"/>
      <c r="S599" s="17">
        <v>1529</v>
      </c>
      <c r="T599" s="17"/>
      <c r="U599" s="17"/>
      <c r="V599" s="17"/>
      <c r="W599" s="17"/>
      <c r="X599" s="92">
        <v>1529</v>
      </c>
      <c r="Y599" s="69"/>
      <c r="Z599" s="15" t="s">
        <v>1700</v>
      </c>
      <c r="AA599" s="15"/>
      <c r="AB599" s="6"/>
      <c r="AC599" s="78">
        <v>0</v>
      </c>
      <c r="AD599" s="84">
        <f t="shared" ref="AD599:AD613" si="16">X599*AC599</f>
        <v>0</v>
      </c>
    </row>
    <row r="600" spans="1:32" s="1" customFormat="1" ht="12" hidden="1" customHeight="1" x14ac:dyDescent="0.25">
      <c r="A600" s="49">
        <v>200095</v>
      </c>
      <c r="B600" s="15" t="s">
        <v>58</v>
      </c>
      <c r="C600" s="49">
        <v>171415</v>
      </c>
      <c r="D600" s="15" t="s">
        <v>676</v>
      </c>
      <c r="E600" s="15" t="s">
        <v>161</v>
      </c>
      <c r="F600" s="52" t="s">
        <v>143</v>
      </c>
      <c r="G600" s="15" t="s">
        <v>135</v>
      </c>
      <c r="H600" s="15" t="s">
        <v>143</v>
      </c>
      <c r="I600" s="49">
        <v>53957</v>
      </c>
      <c r="J600" s="15" t="s">
        <v>1740</v>
      </c>
      <c r="K600" s="16"/>
      <c r="L600" s="17"/>
      <c r="M600" s="17"/>
      <c r="N600" s="17"/>
      <c r="O600" s="21">
        <v>-11200</v>
      </c>
      <c r="P600" s="21">
        <v>-120895</v>
      </c>
      <c r="Q600" s="17"/>
      <c r="R600" s="17"/>
      <c r="S600" s="17">
        <v>3824</v>
      </c>
      <c r="T600" s="17"/>
      <c r="U600" s="17"/>
      <c r="V600" s="17"/>
      <c r="W600" s="17"/>
      <c r="X600" s="92">
        <v>-128271</v>
      </c>
      <c r="Y600" s="69"/>
      <c r="Z600" s="15" t="s">
        <v>1700</v>
      </c>
      <c r="AA600" s="15"/>
      <c r="AB600" s="6"/>
      <c r="AC600" s="78">
        <v>0</v>
      </c>
      <c r="AD600" s="84">
        <f t="shared" si="16"/>
        <v>0</v>
      </c>
    </row>
    <row r="601" spans="1:32" s="1" customFormat="1" ht="12" hidden="1" customHeight="1" x14ac:dyDescent="0.25">
      <c r="A601" s="49">
        <v>200046</v>
      </c>
      <c r="B601" s="15" t="s">
        <v>32</v>
      </c>
      <c r="C601" s="49">
        <v>171415</v>
      </c>
      <c r="D601" s="15" t="s">
        <v>676</v>
      </c>
      <c r="E601" s="15" t="s">
        <v>161</v>
      </c>
      <c r="F601" s="52" t="s">
        <v>143</v>
      </c>
      <c r="G601" s="15" t="s">
        <v>135</v>
      </c>
      <c r="H601" s="15" t="s">
        <v>143</v>
      </c>
      <c r="I601" s="49">
        <v>53959</v>
      </c>
      <c r="J601" s="15" t="s">
        <v>1714</v>
      </c>
      <c r="K601" s="16"/>
      <c r="L601" s="17"/>
      <c r="M601" s="17"/>
      <c r="N601" s="17"/>
      <c r="O601" s="17"/>
      <c r="P601" s="17">
        <v>5088</v>
      </c>
      <c r="Q601" s="17"/>
      <c r="R601" s="17"/>
      <c r="S601" s="17">
        <v>1529</v>
      </c>
      <c r="T601" s="17"/>
      <c r="U601" s="17"/>
      <c r="V601" s="17"/>
      <c r="W601" s="17"/>
      <c r="X601" s="92">
        <v>6617</v>
      </c>
      <c r="Y601" s="69"/>
      <c r="Z601" s="15" t="s">
        <v>1700</v>
      </c>
      <c r="AA601" s="15"/>
      <c r="AB601" s="6"/>
      <c r="AC601" s="78">
        <v>0</v>
      </c>
      <c r="AD601" s="84">
        <f t="shared" si="16"/>
        <v>0</v>
      </c>
    </row>
    <row r="602" spans="1:32" s="1" customFormat="1" ht="12" customHeight="1" x14ac:dyDescent="0.25">
      <c r="A602" s="49">
        <v>100000</v>
      </c>
      <c r="B602" s="15" t="s">
        <v>0</v>
      </c>
      <c r="C602" s="49">
        <v>211611</v>
      </c>
      <c r="D602" s="15" t="s">
        <v>195</v>
      </c>
      <c r="E602" s="15" t="s">
        <v>202</v>
      </c>
      <c r="F602" s="52" t="s">
        <v>149</v>
      </c>
      <c r="G602" s="15" t="s">
        <v>135</v>
      </c>
      <c r="H602" s="15" t="s">
        <v>136</v>
      </c>
      <c r="I602" s="49">
        <v>53961</v>
      </c>
      <c r="J602" s="15" t="s">
        <v>1167</v>
      </c>
      <c r="K602" s="16"/>
      <c r="L602" s="17"/>
      <c r="M602" s="17"/>
      <c r="N602" s="17"/>
      <c r="O602" s="17"/>
      <c r="P602" s="17">
        <v>400000</v>
      </c>
      <c r="Q602" s="17"/>
      <c r="R602" s="17"/>
      <c r="S602" s="17"/>
      <c r="T602" s="17"/>
      <c r="U602" s="17"/>
      <c r="V602" s="17"/>
      <c r="W602" s="17"/>
      <c r="X602" s="92">
        <v>400000</v>
      </c>
      <c r="Y602" s="69"/>
      <c r="Z602" s="18" t="s">
        <v>1168</v>
      </c>
      <c r="AA602" s="15" t="s">
        <v>1169</v>
      </c>
      <c r="AB602" s="6"/>
      <c r="AC602" s="78">
        <v>0.5</v>
      </c>
      <c r="AD602" s="84">
        <f t="shared" si="16"/>
        <v>200000</v>
      </c>
      <c r="AE602" s="85" t="s">
        <v>4199</v>
      </c>
      <c r="AF602" s="85" t="s">
        <v>3816</v>
      </c>
    </row>
    <row r="603" spans="1:32" s="1" customFormat="1" ht="12" hidden="1" customHeight="1" x14ac:dyDescent="0.25">
      <c r="A603" s="49">
        <v>200042</v>
      </c>
      <c r="B603" s="15" t="s">
        <v>29</v>
      </c>
      <c r="C603" s="49">
        <v>171415</v>
      </c>
      <c r="D603" s="15" t="s">
        <v>676</v>
      </c>
      <c r="E603" s="15" t="s">
        <v>161</v>
      </c>
      <c r="F603" s="52" t="s">
        <v>143</v>
      </c>
      <c r="G603" s="15" t="s">
        <v>135</v>
      </c>
      <c r="H603" s="15" t="s">
        <v>143</v>
      </c>
      <c r="I603" s="49">
        <v>53963</v>
      </c>
      <c r="J603" s="15" t="s">
        <v>1711</v>
      </c>
      <c r="K603" s="16"/>
      <c r="L603" s="17"/>
      <c r="M603" s="17"/>
      <c r="N603" s="17"/>
      <c r="O603" s="17"/>
      <c r="P603" s="17">
        <v>7758</v>
      </c>
      <c r="Q603" s="17"/>
      <c r="R603" s="17"/>
      <c r="S603" s="17">
        <v>3058</v>
      </c>
      <c r="T603" s="17"/>
      <c r="U603" s="17"/>
      <c r="V603" s="17"/>
      <c r="W603" s="17"/>
      <c r="X603" s="92">
        <v>10816</v>
      </c>
      <c r="Y603" s="69"/>
      <c r="Z603" s="15" t="s">
        <v>1696</v>
      </c>
      <c r="AA603" s="15"/>
      <c r="AB603" s="6"/>
      <c r="AC603" s="78">
        <v>0</v>
      </c>
      <c r="AD603" s="84">
        <f t="shared" si="16"/>
        <v>0</v>
      </c>
    </row>
    <row r="604" spans="1:32" s="1" customFormat="1" ht="12" hidden="1" customHeight="1" x14ac:dyDescent="0.25">
      <c r="A604" s="49">
        <v>200039</v>
      </c>
      <c r="B604" s="15" t="s">
        <v>27</v>
      </c>
      <c r="C604" s="49">
        <v>171415</v>
      </c>
      <c r="D604" s="15" t="s">
        <v>676</v>
      </c>
      <c r="E604" s="15" t="s">
        <v>161</v>
      </c>
      <c r="F604" s="52" t="s">
        <v>143</v>
      </c>
      <c r="G604" s="15" t="s">
        <v>135</v>
      </c>
      <c r="H604" s="15" t="s">
        <v>143</v>
      </c>
      <c r="I604" s="49">
        <v>53965</v>
      </c>
      <c r="J604" s="15" t="s">
        <v>1708</v>
      </c>
      <c r="K604" s="16"/>
      <c r="L604" s="17"/>
      <c r="M604" s="17"/>
      <c r="N604" s="17"/>
      <c r="O604" s="17"/>
      <c r="P604" s="17">
        <v>20863</v>
      </c>
      <c r="Q604" s="17"/>
      <c r="R604" s="17"/>
      <c r="S604" s="17">
        <v>3823</v>
      </c>
      <c r="T604" s="17"/>
      <c r="U604" s="17"/>
      <c r="V604" s="17"/>
      <c r="W604" s="17"/>
      <c r="X604" s="92">
        <v>24686</v>
      </c>
      <c r="Y604" s="69"/>
      <c r="Z604" s="15" t="s">
        <v>1709</v>
      </c>
      <c r="AA604" s="15"/>
      <c r="AB604" s="6"/>
      <c r="AC604" s="78">
        <v>0</v>
      </c>
      <c r="AD604" s="84">
        <f t="shared" si="16"/>
        <v>0</v>
      </c>
    </row>
    <row r="605" spans="1:32" s="1" customFormat="1" ht="12" hidden="1" customHeight="1" x14ac:dyDescent="0.25">
      <c r="A605" s="49">
        <v>200038</v>
      </c>
      <c r="B605" s="15" t="s">
        <v>26</v>
      </c>
      <c r="C605" s="49">
        <v>171415</v>
      </c>
      <c r="D605" s="15" t="s">
        <v>676</v>
      </c>
      <c r="E605" s="15" t="s">
        <v>161</v>
      </c>
      <c r="F605" s="52" t="s">
        <v>143</v>
      </c>
      <c r="G605" s="15" t="s">
        <v>135</v>
      </c>
      <c r="H605" s="15" t="s">
        <v>143</v>
      </c>
      <c r="I605" s="49">
        <v>53967</v>
      </c>
      <c r="J605" s="15" t="s">
        <v>1707</v>
      </c>
      <c r="K605" s="16"/>
      <c r="L605" s="17"/>
      <c r="M605" s="17"/>
      <c r="N605" s="17"/>
      <c r="O605" s="17"/>
      <c r="P605" s="21">
        <v>-53130</v>
      </c>
      <c r="Q605" s="17"/>
      <c r="R605" s="17"/>
      <c r="S605" s="17">
        <v>3823</v>
      </c>
      <c r="T605" s="17"/>
      <c r="U605" s="17"/>
      <c r="V605" s="17"/>
      <c r="W605" s="17"/>
      <c r="X605" s="92">
        <v>-49307</v>
      </c>
      <c r="Y605" s="69"/>
      <c r="Z605" s="15" t="s">
        <v>1696</v>
      </c>
      <c r="AA605" s="15"/>
      <c r="AB605" s="6"/>
      <c r="AC605" s="78">
        <v>0</v>
      </c>
      <c r="AD605" s="84">
        <f t="shared" si="16"/>
        <v>0</v>
      </c>
    </row>
    <row r="606" spans="1:32" s="1" customFormat="1" ht="12" hidden="1" customHeight="1" x14ac:dyDescent="0.25">
      <c r="A606" s="49">
        <v>200101</v>
      </c>
      <c r="B606" s="15" t="s">
        <v>63</v>
      </c>
      <c r="C606" s="49">
        <v>171415</v>
      </c>
      <c r="D606" s="15" t="s">
        <v>676</v>
      </c>
      <c r="E606" s="15" t="s">
        <v>161</v>
      </c>
      <c r="F606" s="52" t="s">
        <v>143</v>
      </c>
      <c r="G606" s="15" t="s">
        <v>135</v>
      </c>
      <c r="H606" s="15" t="s">
        <v>143</v>
      </c>
      <c r="I606" s="49">
        <v>53969</v>
      </c>
      <c r="J606" s="15" t="s">
        <v>1745</v>
      </c>
      <c r="K606" s="16"/>
      <c r="L606" s="17"/>
      <c r="M606" s="17"/>
      <c r="N606" s="17"/>
      <c r="O606" s="17"/>
      <c r="P606" s="17">
        <v>2002</v>
      </c>
      <c r="Q606" s="17"/>
      <c r="R606" s="17"/>
      <c r="S606" s="17">
        <v>764</v>
      </c>
      <c r="T606" s="17"/>
      <c r="U606" s="17"/>
      <c r="V606" s="17"/>
      <c r="W606" s="17"/>
      <c r="X606" s="92">
        <v>2766</v>
      </c>
      <c r="Y606" s="69"/>
      <c r="Z606" s="15" t="s">
        <v>1696</v>
      </c>
      <c r="AA606" s="15"/>
      <c r="AB606" s="6"/>
      <c r="AC606" s="78">
        <v>0</v>
      </c>
      <c r="AD606" s="84">
        <f t="shared" si="16"/>
        <v>0</v>
      </c>
    </row>
    <row r="607" spans="1:32" s="1" customFormat="1" ht="12" hidden="1" customHeight="1" x14ac:dyDescent="0.25">
      <c r="A607" s="49">
        <v>200094</v>
      </c>
      <c r="B607" s="15" t="s">
        <v>57</v>
      </c>
      <c r="C607" s="49">
        <v>171415</v>
      </c>
      <c r="D607" s="15" t="s">
        <v>676</v>
      </c>
      <c r="E607" s="15" t="s">
        <v>161</v>
      </c>
      <c r="F607" s="52" t="s">
        <v>143</v>
      </c>
      <c r="G607" s="15" t="s">
        <v>135</v>
      </c>
      <c r="H607" s="15" t="s">
        <v>143</v>
      </c>
      <c r="I607" s="49">
        <v>53971</v>
      </c>
      <c r="J607" s="15" t="s">
        <v>1739</v>
      </c>
      <c r="K607" s="16"/>
      <c r="L607" s="17"/>
      <c r="M607" s="17"/>
      <c r="N607" s="17"/>
      <c r="O607" s="17"/>
      <c r="P607" s="17">
        <v>5339</v>
      </c>
      <c r="Q607" s="17"/>
      <c r="R607" s="17"/>
      <c r="S607" s="17">
        <v>535</v>
      </c>
      <c r="T607" s="17"/>
      <c r="U607" s="17"/>
      <c r="V607" s="17"/>
      <c r="W607" s="17"/>
      <c r="X607" s="92">
        <v>5874</v>
      </c>
      <c r="Y607" s="69"/>
      <c r="Z607" s="15" t="s">
        <v>1700</v>
      </c>
      <c r="AA607" s="15"/>
      <c r="AB607" s="6"/>
      <c r="AC607" s="78">
        <v>0</v>
      </c>
      <c r="AD607" s="84">
        <f t="shared" si="16"/>
        <v>0</v>
      </c>
    </row>
    <row r="608" spans="1:32" s="1" customFormat="1" ht="12" hidden="1" customHeight="1" x14ac:dyDescent="0.25">
      <c r="A608" s="49">
        <v>200065</v>
      </c>
      <c r="B608" s="15" t="s">
        <v>42</v>
      </c>
      <c r="C608" s="49">
        <v>171415</v>
      </c>
      <c r="D608" s="15" t="s">
        <v>676</v>
      </c>
      <c r="E608" s="15" t="s">
        <v>161</v>
      </c>
      <c r="F608" s="52" t="s">
        <v>143</v>
      </c>
      <c r="G608" s="15" t="s">
        <v>135</v>
      </c>
      <c r="H608" s="15" t="s">
        <v>143</v>
      </c>
      <c r="I608" s="49">
        <v>53973</v>
      </c>
      <c r="J608" s="15" t="s">
        <v>1724</v>
      </c>
      <c r="K608" s="16"/>
      <c r="L608" s="17"/>
      <c r="M608" s="17"/>
      <c r="N608" s="17"/>
      <c r="O608" s="17"/>
      <c r="P608" s="17"/>
      <c r="Q608" s="17"/>
      <c r="R608" s="17"/>
      <c r="S608" s="17">
        <v>382</v>
      </c>
      <c r="T608" s="17"/>
      <c r="U608" s="17"/>
      <c r="V608" s="17"/>
      <c r="W608" s="17"/>
      <c r="X608" s="92">
        <v>382</v>
      </c>
      <c r="Y608" s="69"/>
      <c r="Z608" s="15" t="s">
        <v>1700</v>
      </c>
      <c r="AA608" s="15"/>
      <c r="AB608" s="6"/>
      <c r="AC608" s="78">
        <v>0</v>
      </c>
      <c r="AD608" s="84">
        <f t="shared" si="16"/>
        <v>0</v>
      </c>
    </row>
    <row r="609" spans="1:32" s="1" customFormat="1" ht="12" hidden="1" customHeight="1" x14ac:dyDescent="0.25">
      <c r="A609" s="49">
        <v>200052</v>
      </c>
      <c r="B609" s="15" t="s">
        <v>35</v>
      </c>
      <c r="C609" s="49">
        <v>171415</v>
      </c>
      <c r="D609" s="15" t="s">
        <v>676</v>
      </c>
      <c r="E609" s="15" t="s">
        <v>161</v>
      </c>
      <c r="F609" s="52" t="s">
        <v>143</v>
      </c>
      <c r="G609" s="15" t="s">
        <v>135</v>
      </c>
      <c r="H609" s="15" t="s">
        <v>143</v>
      </c>
      <c r="I609" s="49">
        <v>53975</v>
      </c>
      <c r="J609" s="15" t="s">
        <v>1717</v>
      </c>
      <c r="K609" s="16"/>
      <c r="L609" s="17"/>
      <c r="M609" s="17"/>
      <c r="N609" s="17"/>
      <c r="O609" s="17"/>
      <c r="P609" s="17">
        <v>8000</v>
      </c>
      <c r="Q609" s="17"/>
      <c r="R609" s="17"/>
      <c r="S609" s="17">
        <v>1529</v>
      </c>
      <c r="T609" s="17"/>
      <c r="U609" s="17"/>
      <c r="V609" s="17"/>
      <c r="W609" s="17"/>
      <c r="X609" s="92">
        <v>9529</v>
      </c>
      <c r="Y609" s="69"/>
      <c r="Z609" s="15" t="s">
        <v>1700</v>
      </c>
      <c r="AA609" s="15"/>
      <c r="AB609" s="6"/>
      <c r="AC609" s="78">
        <v>0</v>
      </c>
      <c r="AD609" s="84">
        <f t="shared" si="16"/>
        <v>0</v>
      </c>
    </row>
    <row r="610" spans="1:32" s="1" customFormat="1" ht="12" hidden="1" customHeight="1" x14ac:dyDescent="0.25">
      <c r="A610" s="49">
        <v>200056</v>
      </c>
      <c r="B610" s="15" t="s">
        <v>37</v>
      </c>
      <c r="C610" s="49">
        <v>171415</v>
      </c>
      <c r="D610" s="15" t="s">
        <v>676</v>
      </c>
      <c r="E610" s="15" t="s">
        <v>161</v>
      </c>
      <c r="F610" s="52" t="s">
        <v>143</v>
      </c>
      <c r="G610" s="15" t="s">
        <v>135</v>
      </c>
      <c r="H610" s="15" t="s">
        <v>143</v>
      </c>
      <c r="I610" s="49">
        <v>53977</v>
      </c>
      <c r="J610" s="15" t="s">
        <v>1719</v>
      </c>
      <c r="K610" s="16"/>
      <c r="L610" s="17"/>
      <c r="M610" s="17"/>
      <c r="N610" s="17"/>
      <c r="O610" s="17"/>
      <c r="P610" s="21">
        <v>-5610</v>
      </c>
      <c r="Q610" s="17"/>
      <c r="R610" s="17"/>
      <c r="S610" s="17">
        <v>1911</v>
      </c>
      <c r="T610" s="17"/>
      <c r="U610" s="17"/>
      <c r="V610" s="17"/>
      <c r="W610" s="17"/>
      <c r="X610" s="92">
        <v>-3699</v>
      </c>
      <c r="Y610" s="69"/>
      <c r="Z610" s="15" t="s">
        <v>1700</v>
      </c>
      <c r="AA610" s="15"/>
      <c r="AB610" s="6"/>
      <c r="AC610" s="78">
        <v>0</v>
      </c>
      <c r="AD610" s="84">
        <f t="shared" si="16"/>
        <v>0</v>
      </c>
    </row>
    <row r="611" spans="1:32" s="1" customFormat="1" ht="12" hidden="1" customHeight="1" x14ac:dyDescent="0.25">
      <c r="A611" s="49">
        <v>200032</v>
      </c>
      <c r="B611" s="15" t="s">
        <v>22</v>
      </c>
      <c r="C611" s="49">
        <v>171415</v>
      </c>
      <c r="D611" s="15" t="s">
        <v>676</v>
      </c>
      <c r="E611" s="15" t="s">
        <v>161</v>
      </c>
      <c r="F611" s="52" t="s">
        <v>143</v>
      </c>
      <c r="G611" s="15" t="s">
        <v>135</v>
      </c>
      <c r="H611" s="15" t="s">
        <v>143</v>
      </c>
      <c r="I611" s="49">
        <v>53979</v>
      </c>
      <c r="J611" s="15" t="s">
        <v>1702</v>
      </c>
      <c r="K611" s="16"/>
      <c r="L611" s="17"/>
      <c r="M611" s="17"/>
      <c r="N611" s="17"/>
      <c r="O611" s="17"/>
      <c r="P611" s="17"/>
      <c r="Q611" s="17"/>
      <c r="R611" s="17"/>
      <c r="S611" s="17">
        <v>382</v>
      </c>
      <c r="T611" s="17"/>
      <c r="U611" s="17"/>
      <c r="V611" s="17"/>
      <c r="W611" s="17"/>
      <c r="X611" s="92">
        <v>382</v>
      </c>
      <c r="Y611" s="69"/>
      <c r="Z611" s="15" t="s">
        <v>1700</v>
      </c>
      <c r="AA611" s="15"/>
      <c r="AB611" s="6"/>
      <c r="AC611" s="78">
        <v>0</v>
      </c>
      <c r="AD611" s="84">
        <f t="shared" si="16"/>
        <v>0</v>
      </c>
    </row>
    <row r="612" spans="1:32" s="1" customFormat="1" ht="12" hidden="1" customHeight="1" x14ac:dyDescent="0.25">
      <c r="A612" s="49">
        <v>200063</v>
      </c>
      <c r="B612" s="15" t="s">
        <v>41</v>
      </c>
      <c r="C612" s="49">
        <v>171415</v>
      </c>
      <c r="D612" s="15" t="s">
        <v>676</v>
      </c>
      <c r="E612" s="15" t="s">
        <v>161</v>
      </c>
      <c r="F612" s="52" t="s">
        <v>143</v>
      </c>
      <c r="G612" s="15" t="s">
        <v>135</v>
      </c>
      <c r="H612" s="15" t="s">
        <v>143</v>
      </c>
      <c r="I612" s="49">
        <v>53981</v>
      </c>
      <c r="J612" s="15" t="s">
        <v>1723</v>
      </c>
      <c r="K612" s="16"/>
      <c r="L612" s="17"/>
      <c r="M612" s="17"/>
      <c r="N612" s="17"/>
      <c r="O612" s="17"/>
      <c r="P612" s="21">
        <v>-21902</v>
      </c>
      <c r="Q612" s="17"/>
      <c r="R612" s="17"/>
      <c r="S612" s="17">
        <v>3824</v>
      </c>
      <c r="T612" s="17"/>
      <c r="U612" s="17"/>
      <c r="V612" s="17"/>
      <c r="W612" s="17"/>
      <c r="X612" s="92">
        <v>-18078</v>
      </c>
      <c r="Y612" s="69"/>
      <c r="Z612" s="15" t="s">
        <v>1700</v>
      </c>
      <c r="AA612" s="15"/>
      <c r="AB612" s="6"/>
      <c r="AC612" s="78">
        <v>0</v>
      </c>
      <c r="AD612" s="84">
        <f t="shared" si="16"/>
        <v>0</v>
      </c>
    </row>
    <row r="613" spans="1:32" s="1" customFormat="1" ht="12" customHeight="1" x14ac:dyDescent="0.25">
      <c r="A613" s="50">
        <v>100000</v>
      </c>
      <c r="B613" s="10" t="s">
        <v>0</v>
      </c>
      <c r="C613" s="50">
        <v>211611</v>
      </c>
      <c r="D613" s="10" t="s">
        <v>195</v>
      </c>
      <c r="E613" s="10" t="s">
        <v>161</v>
      </c>
      <c r="F613" s="53" t="s">
        <v>224</v>
      </c>
      <c r="G613" s="10" t="s">
        <v>135</v>
      </c>
      <c r="H613" s="10" t="s">
        <v>225</v>
      </c>
      <c r="I613" s="50">
        <v>53982</v>
      </c>
      <c r="J613" s="10" t="s">
        <v>1170</v>
      </c>
      <c r="K613" s="11">
        <v>6</v>
      </c>
      <c r="L613" s="12">
        <v>469996</v>
      </c>
      <c r="M613" s="12">
        <v>110624</v>
      </c>
      <c r="N613" s="12">
        <v>58289</v>
      </c>
      <c r="O613" s="12"/>
      <c r="P613" s="12">
        <v>625000</v>
      </c>
      <c r="Q613" s="12"/>
      <c r="R613" s="12"/>
      <c r="S613" s="12"/>
      <c r="T613" s="12"/>
      <c r="U613" s="12"/>
      <c r="V613" s="12"/>
      <c r="W613" s="12"/>
      <c r="X613" s="95">
        <v>1263909</v>
      </c>
      <c r="Y613" s="73">
        <v>450472</v>
      </c>
      <c r="Z613" s="10"/>
      <c r="AA613" s="10" t="s">
        <v>1171</v>
      </c>
      <c r="AB613" s="2" t="s">
        <v>1172</v>
      </c>
      <c r="AC613" s="78">
        <v>1</v>
      </c>
      <c r="AD613" s="84">
        <f t="shared" si="16"/>
        <v>1263909</v>
      </c>
      <c r="AE613" s="85" t="s">
        <v>3824</v>
      </c>
      <c r="AF613" s="85" t="s">
        <v>2996</v>
      </c>
    </row>
    <row r="614" spans="1:32" s="1" customFormat="1" ht="12" hidden="1" customHeight="1" x14ac:dyDescent="0.25">
      <c r="A614" s="50">
        <v>700036</v>
      </c>
      <c r="B614" s="10" t="s">
        <v>108</v>
      </c>
      <c r="C614" s="50">
        <v>1611</v>
      </c>
      <c r="D614" s="10" t="s">
        <v>178</v>
      </c>
      <c r="E614" s="10" t="s">
        <v>142</v>
      </c>
      <c r="F614" s="53" t="s">
        <v>143</v>
      </c>
      <c r="G614" s="10" t="s">
        <v>583</v>
      </c>
      <c r="H614" s="10" t="s">
        <v>143</v>
      </c>
      <c r="I614" s="50">
        <v>53985</v>
      </c>
      <c r="J614" s="10" t="s">
        <v>2584</v>
      </c>
      <c r="K614" s="11"/>
      <c r="L614" s="12"/>
      <c r="M614" s="12"/>
      <c r="N614" s="12"/>
      <c r="O614" s="12"/>
      <c r="P614" s="12"/>
      <c r="Q614" s="12"/>
      <c r="R614" s="12"/>
      <c r="S614" s="12"/>
      <c r="T614" s="12"/>
      <c r="U614" s="12"/>
      <c r="V614" s="13">
        <v>-687514</v>
      </c>
      <c r="W614" s="12"/>
      <c r="X614" s="96">
        <v>-687514</v>
      </c>
      <c r="Y614" s="74"/>
      <c r="Z614" s="14" t="s">
        <v>2585</v>
      </c>
      <c r="AA614" s="10" t="s">
        <v>2586</v>
      </c>
      <c r="AB614" s="53" t="s">
        <v>2587</v>
      </c>
      <c r="AC614" s="78">
        <v>0</v>
      </c>
      <c r="AD614" s="84">
        <f>(X614+Y614)*AC614</f>
        <v>0</v>
      </c>
      <c r="AE614" s="63"/>
      <c r="AF614" s="63"/>
    </row>
    <row r="615" spans="1:32" s="1" customFormat="1" ht="12" hidden="1" customHeight="1" x14ac:dyDescent="0.25">
      <c r="A615" s="49">
        <v>100000</v>
      </c>
      <c r="B615" s="15" t="s">
        <v>0</v>
      </c>
      <c r="C615" s="49">
        <v>1211</v>
      </c>
      <c r="D615" s="15" t="s">
        <v>402</v>
      </c>
      <c r="E615" s="15" t="s">
        <v>256</v>
      </c>
      <c r="F615" s="52" t="s">
        <v>134</v>
      </c>
      <c r="G615" s="52" t="s">
        <v>135</v>
      </c>
      <c r="H615" s="15" t="s">
        <v>143</v>
      </c>
      <c r="I615" s="49">
        <v>53987</v>
      </c>
      <c r="J615" s="6" t="s">
        <v>1173</v>
      </c>
      <c r="K615" s="7">
        <v>1</v>
      </c>
      <c r="L615" s="8">
        <v>70540</v>
      </c>
      <c r="M615" s="8">
        <v>16960</v>
      </c>
      <c r="N615" s="8">
        <v>9504</v>
      </c>
      <c r="O615" s="8">
        <v>2500</v>
      </c>
      <c r="P615" s="8"/>
      <c r="Q615" s="8"/>
      <c r="R615" s="8"/>
      <c r="S615" s="8"/>
      <c r="T615" s="8"/>
      <c r="U615" s="8"/>
      <c r="V615" s="8"/>
      <c r="W615" s="8"/>
      <c r="X615" s="94">
        <v>99504</v>
      </c>
      <c r="Y615" s="71"/>
      <c r="Z615" s="9" t="s">
        <v>1174</v>
      </c>
      <c r="AA615" s="6" t="s">
        <v>1175</v>
      </c>
      <c r="AB615" s="9" t="s">
        <v>1176</v>
      </c>
      <c r="AC615" s="78">
        <v>0</v>
      </c>
      <c r="AD615" s="84">
        <f>(X615+Y615)*AC615</f>
        <v>0</v>
      </c>
      <c r="AE615" s="63"/>
      <c r="AF615" s="63"/>
    </row>
    <row r="616" spans="1:32" s="1" customFormat="1" ht="12" hidden="1" customHeight="1" x14ac:dyDescent="0.25">
      <c r="A616" s="50">
        <v>100000</v>
      </c>
      <c r="B616" s="10" t="s">
        <v>0</v>
      </c>
      <c r="C616" s="50">
        <v>1716</v>
      </c>
      <c r="D616" s="10" t="s">
        <v>508</v>
      </c>
      <c r="E616" s="10" t="s">
        <v>161</v>
      </c>
      <c r="F616" s="53" t="s">
        <v>162</v>
      </c>
      <c r="G616" s="10" t="s">
        <v>431</v>
      </c>
      <c r="H616" s="10" t="s">
        <v>509</v>
      </c>
      <c r="I616" s="50">
        <v>53988</v>
      </c>
      <c r="J616" s="10" t="s">
        <v>1177</v>
      </c>
      <c r="K616" s="11">
        <v>3</v>
      </c>
      <c r="L616" s="12">
        <v>251236</v>
      </c>
      <c r="M616" s="12">
        <v>57826</v>
      </c>
      <c r="N616" s="12">
        <v>29585</v>
      </c>
      <c r="O616" s="12"/>
      <c r="P616" s="12">
        <v>6192014</v>
      </c>
      <c r="Q616" s="12"/>
      <c r="R616" s="12"/>
      <c r="S616" s="12"/>
      <c r="T616" s="12"/>
      <c r="U616" s="12"/>
      <c r="V616" s="12"/>
      <c r="W616" s="12"/>
      <c r="X616" s="95">
        <v>6530661</v>
      </c>
      <c r="Y616" s="73"/>
      <c r="Z616" s="14" t="s">
        <v>1178</v>
      </c>
      <c r="AA616" s="10" t="s">
        <v>1179</v>
      </c>
      <c r="AB616" s="2" t="s">
        <v>1180</v>
      </c>
      <c r="AC616" s="78">
        <v>0</v>
      </c>
      <c r="AD616" s="84">
        <f>(X616+Y616)*AC616</f>
        <v>0</v>
      </c>
      <c r="AE616" s="63"/>
      <c r="AF616" s="63"/>
    </row>
    <row r="617" spans="1:32" s="1" customFormat="1" ht="12" hidden="1" customHeight="1" x14ac:dyDescent="0.25">
      <c r="A617" s="49">
        <v>200224</v>
      </c>
      <c r="B617" s="15" t="s">
        <v>77</v>
      </c>
      <c r="C617" s="49">
        <v>1621</v>
      </c>
      <c r="D617" s="15" t="s">
        <v>899</v>
      </c>
      <c r="E617" s="15" t="s">
        <v>143</v>
      </c>
      <c r="F617" s="52" t="s">
        <v>143</v>
      </c>
      <c r="G617" s="15" t="s">
        <v>143</v>
      </c>
      <c r="H617" s="15" t="s">
        <v>143</v>
      </c>
      <c r="I617" s="49">
        <v>53989</v>
      </c>
      <c r="J617" s="15" t="s">
        <v>1920</v>
      </c>
      <c r="K617" s="16"/>
      <c r="L617" s="21">
        <v>-230000</v>
      </c>
      <c r="M617" s="17"/>
      <c r="N617" s="17"/>
      <c r="O617" s="17"/>
      <c r="P617" s="17"/>
      <c r="Q617" s="17"/>
      <c r="R617" s="17"/>
      <c r="S617" s="17"/>
      <c r="T617" s="17"/>
      <c r="U617" s="17"/>
      <c r="V617" s="17"/>
      <c r="W617" s="17"/>
      <c r="X617" s="92">
        <v>-230000</v>
      </c>
      <c r="Y617" s="69"/>
      <c r="Z617" s="15" t="s">
        <v>1226</v>
      </c>
      <c r="AA617" s="15" t="s">
        <v>557</v>
      </c>
      <c r="AB617" s="52" t="s">
        <v>557</v>
      </c>
      <c r="AC617" s="78">
        <v>0</v>
      </c>
      <c r="AD617" s="84">
        <f>X617*AC617</f>
        <v>0</v>
      </c>
      <c r="AE617" s="65"/>
      <c r="AF617" s="65"/>
    </row>
    <row r="618" spans="1:32" s="1" customFormat="1" ht="12" hidden="1" customHeight="1" x14ac:dyDescent="0.25">
      <c r="A618" s="50">
        <v>200227</v>
      </c>
      <c r="B618" s="10" t="s">
        <v>79</v>
      </c>
      <c r="C618" s="50">
        <v>1913</v>
      </c>
      <c r="D618" s="10" t="s">
        <v>1936</v>
      </c>
      <c r="E618" s="10" t="s">
        <v>143</v>
      </c>
      <c r="F618" s="53" t="s">
        <v>143</v>
      </c>
      <c r="G618" s="10" t="s">
        <v>143</v>
      </c>
      <c r="H618" s="10" t="s">
        <v>143</v>
      </c>
      <c r="I618" s="50">
        <v>53990</v>
      </c>
      <c r="J618" s="10" t="s">
        <v>1949</v>
      </c>
      <c r="K618" s="11"/>
      <c r="L618" s="13">
        <v>-477380</v>
      </c>
      <c r="M618" s="12"/>
      <c r="N618" s="12"/>
      <c r="O618" s="12"/>
      <c r="P618" s="12"/>
      <c r="Q618" s="12"/>
      <c r="R618" s="12"/>
      <c r="S618" s="12"/>
      <c r="T618" s="12"/>
      <c r="U618" s="12"/>
      <c r="V618" s="12"/>
      <c r="W618" s="12"/>
      <c r="X618" s="96">
        <v>-477380</v>
      </c>
      <c r="Y618" s="74"/>
      <c r="Z618" s="10" t="s">
        <v>1226</v>
      </c>
      <c r="AA618" s="10" t="s">
        <v>557</v>
      </c>
      <c r="AB618" s="53" t="s">
        <v>557</v>
      </c>
      <c r="AC618" s="78">
        <v>0</v>
      </c>
      <c r="AD618" s="84">
        <f>(X618+Y618)*AC618</f>
        <v>0</v>
      </c>
      <c r="AE618" s="63"/>
      <c r="AF618" s="63"/>
    </row>
    <row r="619" spans="1:32" s="1" customFormat="1" ht="12" hidden="1" customHeight="1" x14ac:dyDescent="0.25">
      <c r="A619" s="49">
        <v>200035</v>
      </c>
      <c r="B619" s="15" t="s">
        <v>24</v>
      </c>
      <c r="C619" s="49">
        <v>171415</v>
      </c>
      <c r="D619" s="15" t="s">
        <v>676</v>
      </c>
      <c r="E619" s="15" t="s">
        <v>161</v>
      </c>
      <c r="F619" s="52" t="s">
        <v>143</v>
      </c>
      <c r="G619" s="15" t="s">
        <v>135</v>
      </c>
      <c r="H619" s="15" t="s">
        <v>143</v>
      </c>
      <c r="I619" s="49">
        <v>53991</v>
      </c>
      <c r="J619" s="15" t="s">
        <v>1705</v>
      </c>
      <c r="K619" s="16"/>
      <c r="L619" s="17"/>
      <c r="M619" s="17"/>
      <c r="N619" s="17"/>
      <c r="O619" s="17"/>
      <c r="P619" s="21">
        <v>-13794</v>
      </c>
      <c r="Q619" s="17"/>
      <c r="R619" s="17"/>
      <c r="S619" s="17">
        <v>2294</v>
      </c>
      <c r="T619" s="17"/>
      <c r="U619" s="17"/>
      <c r="V619" s="17"/>
      <c r="W619" s="17"/>
      <c r="X619" s="92">
        <v>-11500</v>
      </c>
      <c r="Y619" s="69"/>
      <c r="Z619" s="15" t="s">
        <v>1696</v>
      </c>
      <c r="AA619" s="15"/>
      <c r="AB619" s="6"/>
      <c r="AC619" s="78">
        <v>0</v>
      </c>
      <c r="AD619" s="84">
        <f t="shared" ref="AD619:AD636" si="17">X619*AC619</f>
        <v>0</v>
      </c>
    </row>
    <row r="620" spans="1:32" s="1" customFormat="1" ht="12" hidden="1" customHeight="1" x14ac:dyDescent="0.25">
      <c r="A620" s="49">
        <v>200028</v>
      </c>
      <c r="B620" s="15" t="s">
        <v>19</v>
      </c>
      <c r="C620" s="49">
        <v>171415</v>
      </c>
      <c r="D620" s="15" t="s">
        <v>676</v>
      </c>
      <c r="E620" s="15" t="s">
        <v>161</v>
      </c>
      <c r="F620" s="52" t="s">
        <v>143</v>
      </c>
      <c r="G620" s="15" t="s">
        <v>135</v>
      </c>
      <c r="H620" s="15" t="s">
        <v>143</v>
      </c>
      <c r="I620" s="49">
        <v>53993</v>
      </c>
      <c r="J620" s="15" t="s">
        <v>1698</v>
      </c>
      <c r="K620" s="16"/>
      <c r="L620" s="17"/>
      <c r="M620" s="17"/>
      <c r="N620" s="17"/>
      <c r="O620" s="21">
        <v>-5000</v>
      </c>
      <c r="P620" s="17">
        <v>127972</v>
      </c>
      <c r="Q620" s="17"/>
      <c r="R620" s="17"/>
      <c r="S620" s="17">
        <v>7646</v>
      </c>
      <c r="T620" s="17"/>
      <c r="U620" s="17"/>
      <c r="V620" s="17"/>
      <c r="W620" s="17"/>
      <c r="X620" s="92">
        <v>130618</v>
      </c>
      <c r="Y620" s="69"/>
      <c r="Z620" s="15" t="s">
        <v>1696</v>
      </c>
      <c r="AA620" s="15"/>
      <c r="AB620" s="6"/>
      <c r="AC620" s="78">
        <v>0</v>
      </c>
      <c r="AD620" s="84">
        <f t="shared" si="17"/>
        <v>0</v>
      </c>
    </row>
    <row r="621" spans="1:32" s="1" customFormat="1" ht="12" hidden="1" customHeight="1" x14ac:dyDescent="0.25">
      <c r="A621" s="49">
        <v>200025</v>
      </c>
      <c r="B621" s="15" t="s">
        <v>18</v>
      </c>
      <c r="C621" s="49">
        <v>171415</v>
      </c>
      <c r="D621" s="15" t="s">
        <v>676</v>
      </c>
      <c r="E621" s="15" t="s">
        <v>161</v>
      </c>
      <c r="F621" s="52" t="s">
        <v>143</v>
      </c>
      <c r="G621" s="15" t="s">
        <v>135</v>
      </c>
      <c r="H621" s="15" t="s">
        <v>143</v>
      </c>
      <c r="I621" s="49">
        <v>53995</v>
      </c>
      <c r="J621" s="15" t="s">
        <v>1697</v>
      </c>
      <c r="K621" s="16"/>
      <c r="L621" s="17"/>
      <c r="M621" s="17"/>
      <c r="N621" s="17"/>
      <c r="O621" s="17"/>
      <c r="P621" s="17"/>
      <c r="Q621" s="17"/>
      <c r="R621" s="17"/>
      <c r="S621" s="17">
        <v>1300</v>
      </c>
      <c r="T621" s="17"/>
      <c r="U621" s="17"/>
      <c r="V621" s="17"/>
      <c r="W621" s="17"/>
      <c r="X621" s="92">
        <v>1300</v>
      </c>
      <c r="Y621" s="69"/>
      <c r="Z621" s="15" t="s">
        <v>1696</v>
      </c>
      <c r="AA621" s="15"/>
      <c r="AB621" s="6"/>
      <c r="AC621" s="78">
        <v>0</v>
      </c>
      <c r="AD621" s="84">
        <f t="shared" si="17"/>
        <v>0</v>
      </c>
    </row>
    <row r="622" spans="1:32" s="1" customFormat="1" ht="12" hidden="1" customHeight="1" x14ac:dyDescent="0.25">
      <c r="A622" s="49">
        <v>200720</v>
      </c>
      <c r="B622" s="15" t="s">
        <v>94</v>
      </c>
      <c r="C622" s="49">
        <v>171415</v>
      </c>
      <c r="D622" s="15" t="s">
        <v>676</v>
      </c>
      <c r="E622" s="15" t="s">
        <v>161</v>
      </c>
      <c r="F622" s="52" t="s">
        <v>143</v>
      </c>
      <c r="G622" s="15" t="s">
        <v>135</v>
      </c>
      <c r="H622" s="15" t="s">
        <v>143</v>
      </c>
      <c r="I622" s="49">
        <v>53997</v>
      </c>
      <c r="J622" s="15" t="s">
        <v>2179</v>
      </c>
      <c r="K622" s="16"/>
      <c r="L622" s="17"/>
      <c r="M622" s="17"/>
      <c r="N622" s="17"/>
      <c r="O622" s="17"/>
      <c r="P622" s="17"/>
      <c r="Q622" s="17"/>
      <c r="R622" s="17"/>
      <c r="S622" s="17">
        <v>81</v>
      </c>
      <c r="T622" s="17"/>
      <c r="U622" s="17"/>
      <c r="V622" s="17"/>
      <c r="W622" s="17"/>
      <c r="X622" s="92">
        <v>81</v>
      </c>
      <c r="Y622" s="69"/>
      <c r="Z622" s="15" t="s">
        <v>1696</v>
      </c>
      <c r="AA622" s="15"/>
      <c r="AB622" s="6"/>
      <c r="AC622" s="78">
        <v>0</v>
      </c>
      <c r="AD622" s="84">
        <f t="shared" si="17"/>
        <v>0</v>
      </c>
    </row>
    <row r="623" spans="1:32" s="1" customFormat="1" ht="12" hidden="1" customHeight="1" x14ac:dyDescent="0.25">
      <c r="A623" s="49">
        <v>200721</v>
      </c>
      <c r="B623" s="15" t="s">
        <v>95</v>
      </c>
      <c r="C623" s="49">
        <v>171415</v>
      </c>
      <c r="D623" s="15" t="s">
        <v>676</v>
      </c>
      <c r="E623" s="15" t="s">
        <v>161</v>
      </c>
      <c r="F623" s="52" t="s">
        <v>143</v>
      </c>
      <c r="G623" s="15" t="s">
        <v>135</v>
      </c>
      <c r="H623" s="15" t="s">
        <v>143</v>
      </c>
      <c r="I623" s="49">
        <v>53999</v>
      </c>
      <c r="J623" s="15" t="s">
        <v>2180</v>
      </c>
      <c r="K623" s="16"/>
      <c r="L623" s="17"/>
      <c r="M623" s="17"/>
      <c r="N623" s="17"/>
      <c r="O623" s="17"/>
      <c r="P623" s="17"/>
      <c r="Q623" s="17"/>
      <c r="R623" s="17"/>
      <c r="S623" s="17">
        <v>131</v>
      </c>
      <c r="T623" s="17"/>
      <c r="U623" s="17"/>
      <c r="V623" s="17"/>
      <c r="W623" s="17"/>
      <c r="X623" s="92">
        <v>131</v>
      </c>
      <c r="Y623" s="69"/>
      <c r="Z623" s="15" t="s">
        <v>1696</v>
      </c>
      <c r="AA623" s="15"/>
      <c r="AB623" s="6"/>
      <c r="AC623" s="78">
        <v>0</v>
      </c>
      <c r="AD623" s="84">
        <f t="shared" si="17"/>
        <v>0</v>
      </c>
    </row>
    <row r="624" spans="1:32" s="1" customFormat="1" ht="12" hidden="1" customHeight="1" x14ac:dyDescent="0.25">
      <c r="A624" s="49">
        <v>200070</v>
      </c>
      <c r="B624" s="15" t="s">
        <v>46</v>
      </c>
      <c r="C624" s="49">
        <v>171415</v>
      </c>
      <c r="D624" s="15" t="s">
        <v>676</v>
      </c>
      <c r="E624" s="15" t="s">
        <v>161</v>
      </c>
      <c r="F624" s="52" t="s">
        <v>143</v>
      </c>
      <c r="G624" s="15" t="s">
        <v>135</v>
      </c>
      <c r="H624" s="15" t="s">
        <v>143</v>
      </c>
      <c r="I624" s="49">
        <v>54001</v>
      </c>
      <c r="J624" s="15" t="s">
        <v>1728</v>
      </c>
      <c r="K624" s="16"/>
      <c r="L624" s="17"/>
      <c r="M624" s="17"/>
      <c r="N624" s="17"/>
      <c r="O624" s="17"/>
      <c r="P624" s="17">
        <v>46526</v>
      </c>
      <c r="Q624" s="17"/>
      <c r="R624" s="17"/>
      <c r="S624" s="17">
        <v>7646</v>
      </c>
      <c r="T624" s="17"/>
      <c r="U624" s="17"/>
      <c r="V624" s="17"/>
      <c r="W624" s="17"/>
      <c r="X624" s="92">
        <v>54172</v>
      </c>
      <c r="Y624" s="69"/>
      <c r="Z624" s="15" t="s">
        <v>1696</v>
      </c>
      <c r="AA624" s="15"/>
      <c r="AB624" s="6"/>
      <c r="AC624" s="78">
        <v>0</v>
      </c>
      <c r="AD624" s="84">
        <f t="shared" si="17"/>
        <v>0</v>
      </c>
    </row>
    <row r="625" spans="1:32" s="1" customFormat="1" ht="12" hidden="1" customHeight="1" x14ac:dyDescent="0.25">
      <c r="A625" s="49">
        <v>200023</v>
      </c>
      <c r="B625" s="15" t="s">
        <v>17</v>
      </c>
      <c r="C625" s="49">
        <v>171415</v>
      </c>
      <c r="D625" s="15" t="s">
        <v>676</v>
      </c>
      <c r="E625" s="15" t="s">
        <v>161</v>
      </c>
      <c r="F625" s="52" t="s">
        <v>143</v>
      </c>
      <c r="G625" s="15" t="s">
        <v>135</v>
      </c>
      <c r="H625" s="15" t="s">
        <v>143</v>
      </c>
      <c r="I625" s="49">
        <v>54003</v>
      </c>
      <c r="J625" s="15" t="s">
        <v>1695</v>
      </c>
      <c r="K625" s="16"/>
      <c r="L625" s="17"/>
      <c r="M625" s="17"/>
      <c r="N625" s="17"/>
      <c r="O625" s="17"/>
      <c r="P625" s="21">
        <v>-1000</v>
      </c>
      <c r="Q625" s="17"/>
      <c r="R625" s="17"/>
      <c r="S625" s="17"/>
      <c r="T625" s="17"/>
      <c r="U625" s="17"/>
      <c r="V625" s="17"/>
      <c r="W625" s="17"/>
      <c r="X625" s="92">
        <v>-1000</v>
      </c>
      <c r="Y625" s="69"/>
      <c r="Z625" s="15" t="s">
        <v>1696</v>
      </c>
      <c r="AA625" s="15"/>
      <c r="AB625" s="6"/>
      <c r="AC625" s="78">
        <v>0</v>
      </c>
      <c r="AD625" s="84">
        <f t="shared" si="17"/>
        <v>0</v>
      </c>
    </row>
    <row r="626" spans="1:32" s="1" customFormat="1" ht="12" hidden="1" customHeight="1" x14ac:dyDescent="0.25">
      <c r="A626" s="49">
        <v>200096</v>
      </c>
      <c r="B626" s="15" t="s">
        <v>59</v>
      </c>
      <c r="C626" s="49">
        <v>171415</v>
      </c>
      <c r="D626" s="15" t="s">
        <v>676</v>
      </c>
      <c r="E626" s="15" t="s">
        <v>161</v>
      </c>
      <c r="F626" s="52" t="s">
        <v>143</v>
      </c>
      <c r="G626" s="15" t="s">
        <v>135</v>
      </c>
      <c r="H626" s="15" t="s">
        <v>143</v>
      </c>
      <c r="I626" s="49">
        <v>54005</v>
      </c>
      <c r="J626" s="15" t="s">
        <v>1741</v>
      </c>
      <c r="K626" s="16"/>
      <c r="L626" s="17"/>
      <c r="M626" s="17"/>
      <c r="N626" s="17"/>
      <c r="O626" s="17"/>
      <c r="P626" s="17">
        <v>26356</v>
      </c>
      <c r="Q626" s="17"/>
      <c r="R626" s="17"/>
      <c r="S626" s="17">
        <v>4588</v>
      </c>
      <c r="T626" s="17"/>
      <c r="U626" s="17"/>
      <c r="V626" s="17"/>
      <c r="W626" s="17"/>
      <c r="X626" s="92">
        <v>30944</v>
      </c>
      <c r="Y626" s="69"/>
      <c r="Z626" s="15" t="s">
        <v>1700</v>
      </c>
      <c r="AA626" s="15"/>
      <c r="AB626" s="6"/>
      <c r="AC626" s="78">
        <v>0</v>
      </c>
      <c r="AD626" s="84">
        <f t="shared" si="17"/>
        <v>0</v>
      </c>
    </row>
    <row r="627" spans="1:32" s="1" customFormat="1" ht="12" hidden="1" customHeight="1" x14ac:dyDescent="0.25">
      <c r="A627" s="49">
        <v>200058</v>
      </c>
      <c r="B627" s="15" t="s">
        <v>39</v>
      </c>
      <c r="C627" s="49">
        <v>171415</v>
      </c>
      <c r="D627" s="15" t="s">
        <v>676</v>
      </c>
      <c r="E627" s="15" t="s">
        <v>161</v>
      </c>
      <c r="F627" s="52" t="s">
        <v>143</v>
      </c>
      <c r="G627" s="15" t="s">
        <v>135</v>
      </c>
      <c r="H627" s="15" t="s">
        <v>143</v>
      </c>
      <c r="I627" s="49">
        <v>54007</v>
      </c>
      <c r="J627" s="15" t="s">
        <v>1721</v>
      </c>
      <c r="K627" s="16"/>
      <c r="L627" s="17"/>
      <c r="M627" s="17"/>
      <c r="N627" s="17"/>
      <c r="O627" s="17"/>
      <c r="P627" s="21">
        <v>-17209</v>
      </c>
      <c r="Q627" s="17"/>
      <c r="R627" s="17"/>
      <c r="S627" s="17">
        <v>3824</v>
      </c>
      <c r="T627" s="17"/>
      <c r="U627" s="17"/>
      <c r="V627" s="17"/>
      <c r="W627" s="17"/>
      <c r="X627" s="92">
        <v>-13385</v>
      </c>
      <c r="Y627" s="69"/>
      <c r="Z627" s="15" t="s">
        <v>1700</v>
      </c>
      <c r="AA627" s="15"/>
      <c r="AB627" s="6"/>
      <c r="AC627" s="78">
        <v>0</v>
      </c>
      <c r="AD627" s="84">
        <f t="shared" si="17"/>
        <v>0</v>
      </c>
    </row>
    <row r="628" spans="1:32" s="1" customFormat="1" ht="12" hidden="1" customHeight="1" x14ac:dyDescent="0.25">
      <c r="A628" s="49">
        <v>200098</v>
      </c>
      <c r="B628" s="15" t="s">
        <v>61</v>
      </c>
      <c r="C628" s="49">
        <v>171415</v>
      </c>
      <c r="D628" s="15" t="s">
        <v>676</v>
      </c>
      <c r="E628" s="15" t="s">
        <v>161</v>
      </c>
      <c r="F628" s="52" t="s">
        <v>143</v>
      </c>
      <c r="G628" s="15" t="s">
        <v>135</v>
      </c>
      <c r="H628" s="15" t="s">
        <v>143</v>
      </c>
      <c r="I628" s="49">
        <v>54009</v>
      </c>
      <c r="J628" s="15" t="s">
        <v>1743</v>
      </c>
      <c r="K628" s="16"/>
      <c r="L628" s="17"/>
      <c r="M628" s="17"/>
      <c r="N628" s="17"/>
      <c r="O628" s="17"/>
      <c r="P628" s="17">
        <v>550</v>
      </c>
      <c r="Q628" s="17"/>
      <c r="R628" s="17"/>
      <c r="S628" s="17">
        <v>382</v>
      </c>
      <c r="T628" s="17"/>
      <c r="U628" s="17"/>
      <c r="V628" s="17"/>
      <c r="W628" s="17"/>
      <c r="X628" s="92">
        <v>932</v>
      </c>
      <c r="Y628" s="69"/>
      <c r="Z628" s="15" t="s">
        <v>1700</v>
      </c>
      <c r="AA628" s="15"/>
      <c r="AB628" s="6"/>
      <c r="AC628" s="78">
        <v>0</v>
      </c>
      <c r="AD628" s="84">
        <f t="shared" si="17"/>
        <v>0</v>
      </c>
    </row>
    <row r="629" spans="1:32" s="1" customFormat="1" ht="12" hidden="1" customHeight="1" x14ac:dyDescent="0.25">
      <c r="A629" s="49">
        <v>200097</v>
      </c>
      <c r="B629" s="15" t="s">
        <v>60</v>
      </c>
      <c r="C629" s="49">
        <v>171415</v>
      </c>
      <c r="D629" s="15" t="s">
        <v>676</v>
      </c>
      <c r="E629" s="15" t="s">
        <v>161</v>
      </c>
      <c r="F629" s="52" t="s">
        <v>143</v>
      </c>
      <c r="G629" s="15" t="s">
        <v>135</v>
      </c>
      <c r="H629" s="15" t="s">
        <v>143</v>
      </c>
      <c r="I629" s="49">
        <v>54011</v>
      </c>
      <c r="J629" s="15" t="s">
        <v>1742</v>
      </c>
      <c r="K629" s="16"/>
      <c r="L629" s="17"/>
      <c r="M629" s="17"/>
      <c r="N629" s="17"/>
      <c r="O629" s="17"/>
      <c r="P629" s="17"/>
      <c r="Q629" s="17"/>
      <c r="R629" s="17"/>
      <c r="S629" s="17">
        <v>1146</v>
      </c>
      <c r="T629" s="17"/>
      <c r="U629" s="17"/>
      <c r="V629" s="17"/>
      <c r="W629" s="17"/>
      <c r="X629" s="92">
        <v>1146</v>
      </c>
      <c r="Y629" s="69"/>
      <c r="Z629" s="15" t="s">
        <v>1700</v>
      </c>
      <c r="AA629" s="15"/>
      <c r="AB629" s="6"/>
      <c r="AC629" s="78">
        <v>0</v>
      </c>
      <c r="AD629" s="84">
        <f t="shared" si="17"/>
        <v>0</v>
      </c>
    </row>
    <row r="630" spans="1:32" s="1" customFormat="1" ht="12" hidden="1" customHeight="1" x14ac:dyDescent="0.25">
      <c r="A630" s="49">
        <v>200067</v>
      </c>
      <c r="B630" s="15" t="s">
        <v>44</v>
      </c>
      <c r="C630" s="49">
        <v>171415</v>
      </c>
      <c r="D630" s="15" t="s">
        <v>676</v>
      </c>
      <c r="E630" s="15" t="s">
        <v>161</v>
      </c>
      <c r="F630" s="52" t="s">
        <v>143</v>
      </c>
      <c r="G630" s="15" t="s">
        <v>135</v>
      </c>
      <c r="H630" s="15" t="s">
        <v>143</v>
      </c>
      <c r="I630" s="49">
        <v>54013</v>
      </c>
      <c r="J630" s="15" t="s">
        <v>1726</v>
      </c>
      <c r="K630" s="16"/>
      <c r="L630" s="17"/>
      <c r="M630" s="17"/>
      <c r="N630" s="17"/>
      <c r="O630" s="17"/>
      <c r="P630" s="17">
        <v>30363</v>
      </c>
      <c r="Q630" s="17"/>
      <c r="R630" s="17"/>
      <c r="S630" s="17">
        <v>3824</v>
      </c>
      <c r="T630" s="17"/>
      <c r="U630" s="17"/>
      <c r="V630" s="17"/>
      <c r="W630" s="17"/>
      <c r="X630" s="92">
        <v>34187</v>
      </c>
      <c r="Y630" s="69"/>
      <c r="Z630" s="15" t="s">
        <v>1700</v>
      </c>
      <c r="AA630" s="15"/>
      <c r="AB630" s="6"/>
      <c r="AC630" s="78">
        <v>0</v>
      </c>
      <c r="AD630" s="84">
        <f t="shared" si="17"/>
        <v>0</v>
      </c>
    </row>
    <row r="631" spans="1:32" s="1" customFormat="1" ht="12" hidden="1" customHeight="1" x14ac:dyDescent="0.25">
      <c r="A631" s="49">
        <v>200076</v>
      </c>
      <c r="B631" s="15" t="s">
        <v>49</v>
      </c>
      <c r="C631" s="49">
        <v>171415</v>
      </c>
      <c r="D631" s="15" t="s">
        <v>676</v>
      </c>
      <c r="E631" s="15" t="s">
        <v>161</v>
      </c>
      <c r="F631" s="52" t="s">
        <v>143</v>
      </c>
      <c r="G631" s="15" t="s">
        <v>135</v>
      </c>
      <c r="H631" s="15" t="s">
        <v>143</v>
      </c>
      <c r="I631" s="49">
        <v>54015</v>
      </c>
      <c r="J631" s="15" t="s">
        <v>1731</v>
      </c>
      <c r="K631" s="16"/>
      <c r="L631" s="17"/>
      <c r="M631" s="17"/>
      <c r="N631" s="17"/>
      <c r="O631" s="17">
        <v>700</v>
      </c>
      <c r="P631" s="17">
        <v>55000</v>
      </c>
      <c r="Q631" s="17"/>
      <c r="R631" s="17"/>
      <c r="S631" s="17">
        <v>1146</v>
      </c>
      <c r="T631" s="17"/>
      <c r="U631" s="17"/>
      <c r="V631" s="17"/>
      <c r="W631" s="17"/>
      <c r="X631" s="92">
        <v>56846</v>
      </c>
      <c r="Y631" s="69"/>
      <c r="Z631" s="15" t="s">
        <v>1700</v>
      </c>
      <c r="AA631" s="15"/>
      <c r="AB631" s="6"/>
      <c r="AC631" s="78">
        <v>0</v>
      </c>
      <c r="AD631" s="84">
        <f t="shared" si="17"/>
        <v>0</v>
      </c>
    </row>
    <row r="632" spans="1:32" s="1" customFormat="1" ht="12" hidden="1" customHeight="1" x14ac:dyDescent="0.25">
      <c r="A632" s="49">
        <v>200030</v>
      </c>
      <c r="B632" s="15" t="s">
        <v>20</v>
      </c>
      <c r="C632" s="49">
        <v>171415</v>
      </c>
      <c r="D632" s="15" t="s">
        <v>676</v>
      </c>
      <c r="E632" s="15" t="s">
        <v>161</v>
      </c>
      <c r="F632" s="52" t="s">
        <v>143</v>
      </c>
      <c r="G632" s="15" t="s">
        <v>135</v>
      </c>
      <c r="H632" s="15" t="s">
        <v>143</v>
      </c>
      <c r="I632" s="49">
        <v>54017</v>
      </c>
      <c r="J632" s="15" t="s">
        <v>1699</v>
      </c>
      <c r="K632" s="16"/>
      <c r="L632" s="17"/>
      <c r="M632" s="17"/>
      <c r="N632" s="17"/>
      <c r="O632" s="17"/>
      <c r="P632" s="21">
        <v>-53832</v>
      </c>
      <c r="Q632" s="17"/>
      <c r="R632" s="17"/>
      <c r="S632" s="17">
        <v>7646</v>
      </c>
      <c r="T632" s="17"/>
      <c r="U632" s="17"/>
      <c r="V632" s="17"/>
      <c r="W632" s="17"/>
      <c r="X632" s="92">
        <v>-46186</v>
      </c>
      <c r="Y632" s="69"/>
      <c r="Z632" s="15" t="s">
        <v>1700</v>
      </c>
      <c r="AA632" s="15"/>
      <c r="AB632" s="6"/>
      <c r="AC632" s="78">
        <v>0</v>
      </c>
      <c r="AD632" s="84">
        <f t="shared" si="17"/>
        <v>0</v>
      </c>
    </row>
    <row r="633" spans="1:32" s="1" customFormat="1" ht="12" hidden="1" customHeight="1" x14ac:dyDescent="0.25">
      <c r="A633" s="49">
        <v>200074</v>
      </c>
      <c r="B633" s="15" t="s">
        <v>48</v>
      </c>
      <c r="C633" s="49">
        <v>171415</v>
      </c>
      <c r="D633" s="15" t="s">
        <v>676</v>
      </c>
      <c r="E633" s="15" t="s">
        <v>161</v>
      </c>
      <c r="F633" s="52" t="s">
        <v>143</v>
      </c>
      <c r="G633" s="15" t="s">
        <v>135</v>
      </c>
      <c r="H633" s="15" t="s">
        <v>143</v>
      </c>
      <c r="I633" s="49">
        <v>54019</v>
      </c>
      <c r="J633" s="15" t="s">
        <v>1730</v>
      </c>
      <c r="K633" s="16"/>
      <c r="L633" s="17"/>
      <c r="M633" s="17"/>
      <c r="N633" s="17"/>
      <c r="O633" s="17"/>
      <c r="P633" s="17">
        <v>15450</v>
      </c>
      <c r="Q633" s="17"/>
      <c r="R633" s="17"/>
      <c r="S633" s="17">
        <v>4969</v>
      </c>
      <c r="T633" s="17"/>
      <c r="U633" s="17"/>
      <c r="V633" s="17"/>
      <c r="W633" s="17"/>
      <c r="X633" s="92">
        <v>20419</v>
      </c>
      <c r="Y633" s="69"/>
      <c r="Z633" s="15" t="s">
        <v>1700</v>
      </c>
      <c r="AA633" s="15"/>
      <c r="AB633" s="6"/>
      <c r="AC633" s="78">
        <v>0</v>
      </c>
      <c r="AD633" s="84">
        <f t="shared" si="17"/>
        <v>0</v>
      </c>
    </row>
    <row r="634" spans="1:32" s="1" customFormat="1" ht="12" hidden="1" customHeight="1" x14ac:dyDescent="0.25">
      <c r="A634" s="49">
        <v>200093</v>
      </c>
      <c r="B634" s="15" t="s">
        <v>56</v>
      </c>
      <c r="C634" s="49">
        <v>171415</v>
      </c>
      <c r="D634" s="15" t="s">
        <v>676</v>
      </c>
      <c r="E634" s="15" t="s">
        <v>161</v>
      </c>
      <c r="F634" s="52" t="s">
        <v>143</v>
      </c>
      <c r="G634" s="15" t="s">
        <v>135</v>
      </c>
      <c r="H634" s="15" t="s">
        <v>143</v>
      </c>
      <c r="I634" s="49">
        <v>54021</v>
      </c>
      <c r="J634" s="15" t="s">
        <v>1738</v>
      </c>
      <c r="K634" s="16"/>
      <c r="L634" s="17"/>
      <c r="M634" s="17"/>
      <c r="N634" s="17"/>
      <c r="O634" s="17"/>
      <c r="P634" s="17">
        <v>2170</v>
      </c>
      <c r="Q634" s="17"/>
      <c r="R634" s="17"/>
      <c r="S634" s="17">
        <v>764</v>
      </c>
      <c r="T634" s="17"/>
      <c r="U634" s="17"/>
      <c r="V634" s="17"/>
      <c r="W634" s="17"/>
      <c r="X634" s="92">
        <v>2934</v>
      </c>
      <c r="Y634" s="69"/>
      <c r="Z634" s="15" t="s">
        <v>1700</v>
      </c>
      <c r="AA634" s="15"/>
      <c r="AB634" s="6"/>
      <c r="AC634" s="78">
        <v>0</v>
      </c>
      <c r="AD634" s="84">
        <f t="shared" si="17"/>
        <v>0</v>
      </c>
    </row>
    <row r="635" spans="1:32" s="1" customFormat="1" ht="12" hidden="1" customHeight="1" x14ac:dyDescent="0.25">
      <c r="A635" s="49">
        <v>200057</v>
      </c>
      <c r="B635" s="15" t="s">
        <v>38</v>
      </c>
      <c r="C635" s="49">
        <v>171415</v>
      </c>
      <c r="D635" s="15" t="s">
        <v>676</v>
      </c>
      <c r="E635" s="15" t="s">
        <v>161</v>
      </c>
      <c r="F635" s="52" t="s">
        <v>143</v>
      </c>
      <c r="G635" s="15" t="s">
        <v>135</v>
      </c>
      <c r="H635" s="15" t="s">
        <v>143</v>
      </c>
      <c r="I635" s="49">
        <v>54023</v>
      </c>
      <c r="J635" s="15" t="s">
        <v>1720</v>
      </c>
      <c r="K635" s="16"/>
      <c r="L635" s="17"/>
      <c r="M635" s="17"/>
      <c r="N635" s="17"/>
      <c r="O635" s="17"/>
      <c r="P635" s="17">
        <v>2610</v>
      </c>
      <c r="Q635" s="17"/>
      <c r="R635" s="17"/>
      <c r="S635" s="17">
        <v>764</v>
      </c>
      <c r="T635" s="17"/>
      <c r="U635" s="17"/>
      <c r="V635" s="17"/>
      <c r="W635" s="17"/>
      <c r="X635" s="92">
        <v>3374</v>
      </c>
      <c r="Y635" s="69"/>
      <c r="Z635" s="15" t="s">
        <v>1700</v>
      </c>
      <c r="AA635" s="15"/>
      <c r="AB635" s="6"/>
      <c r="AC635" s="78">
        <v>0</v>
      </c>
      <c r="AD635" s="84">
        <f t="shared" si="17"/>
        <v>0</v>
      </c>
    </row>
    <row r="636" spans="1:32" s="1" customFormat="1" ht="12" hidden="1" customHeight="1" x14ac:dyDescent="0.25">
      <c r="A636" s="49">
        <v>200066</v>
      </c>
      <c r="B636" s="15" t="s">
        <v>43</v>
      </c>
      <c r="C636" s="49">
        <v>171415</v>
      </c>
      <c r="D636" s="15" t="s">
        <v>676</v>
      </c>
      <c r="E636" s="15" t="s">
        <v>161</v>
      </c>
      <c r="F636" s="52" t="s">
        <v>143</v>
      </c>
      <c r="G636" s="15" t="s">
        <v>135</v>
      </c>
      <c r="H636" s="15" t="s">
        <v>143</v>
      </c>
      <c r="I636" s="49">
        <v>54025</v>
      </c>
      <c r="J636" s="15" t="s">
        <v>1725</v>
      </c>
      <c r="K636" s="16"/>
      <c r="L636" s="17"/>
      <c r="M636" s="17"/>
      <c r="N636" s="17"/>
      <c r="O636" s="17"/>
      <c r="P636" s="21">
        <v>-195</v>
      </c>
      <c r="Q636" s="17"/>
      <c r="R636" s="17"/>
      <c r="S636" s="17">
        <v>382</v>
      </c>
      <c r="T636" s="17"/>
      <c r="U636" s="17"/>
      <c r="V636" s="17"/>
      <c r="W636" s="17"/>
      <c r="X636" s="92">
        <v>187</v>
      </c>
      <c r="Y636" s="69"/>
      <c r="Z636" s="15" t="s">
        <v>1700</v>
      </c>
      <c r="AA636" s="15"/>
      <c r="AB636" s="6"/>
      <c r="AC636" s="78">
        <v>0</v>
      </c>
      <c r="AD636" s="84">
        <f t="shared" si="17"/>
        <v>0</v>
      </c>
    </row>
    <row r="637" spans="1:32" s="1" customFormat="1" ht="12" hidden="1" customHeight="1" x14ac:dyDescent="0.25">
      <c r="A637" s="49">
        <v>100000</v>
      </c>
      <c r="B637" s="15" t="s">
        <v>0</v>
      </c>
      <c r="C637" s="49">
        <v>9912</v>
      </c>
      <c r="D637" s="15" t="s">
        <v>582</v>
      </c>
      <c r="E637" s="15" t="s">
        <v>143</v>
      </c>
      <c r="F637" s="52" t="s">
        <v>143</v>
      </c>
      <c r="G637" s="15" t="s">
        <v>431</v>
      </c>
      <c r="H637" s="15" t="s">
        <v>143</v>
      </c>
      <c r="I637" s="49">
        <v>54026</v>
      </c>
      <c r="J637" s="15" t="s">
        <v>1181</v>
      </c>
      <c r="K637" s="16"/>
      <c r="L637" s="17">
        <v>9915208</v>
      </c>
      <c r="M637" s="17"/>
      <c r="N637" s="17"/>
      <c r="O637" s="17"/>
      <c r="P637" s="17"/>
      <c r="Q637" s="17"/>
      <c r="R637" s="17"/>
      <c r="S637" s="17"/>
      <c r="T637" s="17"/>
      <c r="U637" s="17"/>
      <c r="V637" s="17"/>
      <c r="W637" s="17"/>
      <c r="X637" s="84">
        <v>9915208</v>
      </c>
      <c r="Y637" s="47"/>
      <c r="Z637" s="15" t="s">
        <v>1182</v>
      </c>
      <c r="AA637" s="15" t="s">
        <v>1183</v>
      </c>
      <c r="AB637" s="52"/>
      <c r="AC637" s="78">
        <v>0</v>
      </c>
      <c r="AD637" s="84">
        <f t="shared" ref="AD637:AD652" si="18">(X637+Y637)*AC637</f>
        <v>0</v>
      </c>
      <c r="AE637" s="63"/>
      <c r="AF637" s="63"/>
    </row>
    <row r="638" spans="1:32" s="1" customFormat="1" ht="12" hidden="1" customHeight="1" x14ac:dyDescent="0.25">
      <c r="A638" s="50">
        <v>100000</v>
      </c>
      <c r="B638" s="10" t="s">
        <v>0</v>
      </c>
      <c r="C638" s="50">
        <v>9912</v>
      </c>
      <c r="D638" s="10" t="s">
        <v>582</v>
      </c>
      <c r="E638" s="10" t="s">
        <v>143</v>
      </c>
      <c r="F638" s="53" t="s">
        <v>143</v>
      </c>
      <c r="G638" s="10" t="s">
        <v>135</v>
      </c>
      <c r="H638" s="10" t="s">
        <v>143</v>
      </c>
      <c r="I638" s="50">
        <v>54029</v>
      </c>
      <c r="J638" s="10" t="s">
        <v>1184</v>
      </c>
      <c r="K638" s="11"/>
      <c r="L638" s="12"/>
      <c r="M638" s="12"/>
      <c r="N638" s="12"/>
      <c r="O638" s="12"/>
      <c r="P638" s="12">
        <v>9400000</v>
      </c>
      <c r="Q638" s="12"/>
      <c r="R638" s="12"/>
      <c r="S638" s="12"/>
      <c r="T638" s="12"/>
      <c r="U638" s="12"/>
      <c r="V638" s="12"/>
      <c r="W638" s="12"/>
      <c r="X638" s="96">
        <v>9400000</v>
      </c>
      <c r="Y638" s="74"/>
      <c r="Z638" s="10" t="s">
        <v>1185</v>
      </c>
      <c r="AA638" s="10" t="s">
        <v>938</v>
      </c>
      <c r="AB638" s="53" t="s">
        <v>1185</v>
      </c>
      <c r="AC638" s="78">
        <v>0</v>
      </c>
      <c r="AD638" s="84">
        <f t="shared" si="18"/>
        <v>0</v>
      </c>
      <c r="AE638" s="63"/>
      <c r="AF638" s="63"/>
    </row>
    <row r="639" spans="1:32" s="1" customFormat="1" ht="12" hidden="1" customHeight="1" x14ac:dyDescent="0.25">
      <c r="A639" s="49">
        <v>100000</v>
      </c>
      <c r="B639" s="15" t="s">
        <v>0</v>
      </c>
      <c r="C639" s="49">
        <v>1313</v>
      </c>
      <c r="D639" s="15" t="s">
        <v>347</v>
      </c>
      <c r="E639" s="15" t="s">
        <v>256</v>
      </c>
      <c r="F639" s="52" t="s">
        <v>348</v>
      </c>
      <c r="G639" s="15" t="s">
        <v>135</v>
      </c>
      <c r="H639" s="15" t="s">
        <v>143</v>
      </c>
      <c r="I639" s="49">
        <v>54030</v>
      </c>
      <c r="J639" s="6" t="s">
        <v>1186</v>
      </c>
      <c r="K639" s="7">
        <v>1</v>
      </c>
      <c r="L639" s="8">
        <v>121918</v>
      </c>
      <c r="M639" s="8">
        <v>24748</v>
      </c>
      <c r="N639" s="8">
        <v>10892</v>
      </c>
      <c r="O639" s="8"/>
      <c r="P639" s="8"/>
      <c r="Q639" s="8"/>
      <c r="R639" s="8"/>
      <c r="S639" s="8"/>
      <c r="T639" s="8"/>
      <c r="U639" s="8"/>
      <c r="V639" s="8"/>
      <c r="W639" s="8"/>
      <c r="X639" s="94">
        <v>157558</v>
      </c>
      <c r="Y639" s="71"/>
      <c r="Z639" s="9" t="s">
        <v>1187</v>
      </c>
      <c r="AA639" s="6" t="s">
        <v>1188</v>
      </c>
      <c r="AB639" s="6" t="s">
        <v>1189</v>
      </c>
      <c r="AC639" s="78">
        <v>0</v>
      </c>
      <c r="AD639" s="84">
        <f t="shared" si="18"/>
        <v>0</v>
      </c>
      <c r="AE639" s="63"/>
      <c r="AF639" s="63"/>
    </row>
    <row r="640" spans="1:32" s="1" customFormat="1" ht="12" hidden="1" customHeight="1" x14ac:dyDescent="0.25">
      <c r="A640" s="49">
        <v>720000</v>
      </c>
      <c r="B640" s="15" t="s">
        <v>112</v>
      </c>
      <c r="C640" s="49">
        <v>1317</v>
      </c>
      <c r="D640" s="15" t="s">
        <v>2732</v>
      </c>
      <c r="E640" s="15" t="s">
        <v>143</v>
      </c>
      <c r="F640" s="52" t="s">
        <v>143</v>
      </c>
      <c r="G640" s="15" t="s">
        <v>143</v>
      </c>
      <c r="H640" s="15" t="s">
        <v>143</v>
      </c>
      <c r="I640" s="49">
        <v>54031</v>
      </c>
      <c r="J640" s="15" t="s">
        <v>2796</v>
      </c>
      <c r="K640" s="16"/>
      <c r="L640" s="21">
        <v>-723692</v>
      </c>
      <c r="M640" s="17"/>
      <c r="N640" s="17"/>
      <c r="O640" s="17"/>
      <c r="P640" s="17"/>
      <c r="Q640" s="17"/>
      <c r="R640" s="17"/>
      <c r="S640" s="17"/>
      <c r="T640" s="17"/>
      <c r="U640" s="17"/>
      <c r="V640" s="17"/>
      <c r="W640" s="17"/>
      <c r="X640" s="84">
        <v>-723692</v>
      </c>
      <c r="Y640" s="47"/>
      <c r="Z640" s="15" t="s">
        <v>1226</v>
      </c>
      <c r="AA640" s="15" t="s">
        <v>557</v>
      </c>
      <c r="AB640" s="52" t="s">
        <v>557</v>
      </c>
      <c r="AC640" s="78">
        <v>0</v>
      </c>
      <c r="AD640" s="84">
        <f t="shared" si="18"/>
        <v>0</v>
      </c>
      <c r="AE640" s="63"/>
      <c r="AF640" s="63"/>
    </row>
    <row r="641" spans="1:32" s="1" customFormat="1" ht="12" hidden="1" customHeight="1" x14ac:dyDescent="0.25">
      <c r="A641" s="50">
        <v>100000</v>
      </c>
      <c r="B641" s="10" t="s">
        <v>0</v>
      </c>
      <c r="C641" s="50">
        <v>9912</v>
      </c>
      <c r="D641" s="10" t="s">
        <v>582</v>
      </c>
      <c r="E641" s="10" t="s">
        <v>143</v>
      </c>
      <c r="F641" s="53" t="s">
        <v>143</v>
      </c>
      <c r="G641" s="10" t="s">
        <v>135</v>
      </c>
      <c r="H641" s="10" t="s">
        <v>143</v>
      </c>
      <c r="I641" s="50">
        <v>54032</v>
      </c>
      <c r="J641" s="10" t="s">
        <v>1190</v>
      </c>
      <c r="K641" s="11"/>
      <c r="L641" s="12">
        <v>6300000</v>
      </c>
      <c r="M641" s="12"/>
      <c r="N641" s="12"/>
      <c r="O641" s="12"/>
      <c r="P641" s="12"/>
      <c r="Q641" s="12"/>
      <c r="R641" s="12"/>
      <c r="S641" s="12"/>
      <c r="T641" s="12"/>
      <c r="U641" s="12"/>
      <c r="V641" s="12"/>
      <c r="W641" s="12"/>
      <c r="X641" s="96">
        <v>6300000</v>
      </c>
      <c r="Y641" s="74"/>
      <c r="Z641" s="10" t="s">
        <v>1191</v>
      </c>
      <c r="AA641" s="10" t="s">
        <v>1183</v>
      </c>
      <c r="AB641" s="53" t="s">
        <v>1192</v>
      </c>
      <c r="AC641" s="78">
        <v>0</v>
      </c>
      <c r="AD641" s="84">
        <f t="shared" si="18"/>
        <v>0</v>
      </c>
      <c r="AE641" s="63"/>
      <c r="AF641" s="63"/>
    </row>
    <row r="642" spans="1:32" s="1" customFormat="1" ht="12" hidden="1" customHeight="1" x14ac:dyDescent="0.25">
      <c r="A642" s="50">
        <v>720040</v>
      </c>
      <c r="B642" s="10" t="s">
        <v>114</v>
      </c>
      <c r="C642" s="50">
        <v>1514</v>
      </c>
      <c r="D642" s="10" t="s">
        <v>994</v>
      </c>
      <c r="E642" s="10" t="s">
        <v>143</v>
      </c>
      <c r="F642" s="53" t="s">
        <v>143</v>
      </c>
      <c r="G642" s="10" t="s">
        <v>143</v>
      </c>
      <c r="H642" s="10" t="s">
        <v>143</v>
      </c>
      <c r="I642" s="50">
        <v>54033</v>
      </c>
      <c r="J642" s="10" t="s">
        <v>2810</v>
      </c>
      <c r="K642" s="11"/>
      <c r="L642" s="13">
        <v>-87391</v>
      </c>
      <c r="M642" s="12"/>
      <c r="N642" s="12"/>
      <c r="O642" s="12"/>
      <c r="P642" s="12"/>
      <c r="Q642" s="12"/>
      <c r="R642" s="12"/>
      <c r="S642" s="12"/>
      <c r="T642" s="12"/>
      <c r="U642" s="12"/>
      <c r="V642" s="12"/>
      <c r="W642" s="12"/>
      <c r="X642" s="96">
        <v>-87391</v>
      </c>
      <c r="Y642" s="74"/>
      <c r="Z642" s="10" t="s">
        <v>1226</v>
      </c>
      <c r="AA642" s="10" t="s">
        <v>557</v>
      </c>
      <c r="AB642" s="53" t="s">
        <v>557</v>
      </c>
      <c r="AC642" s="78">
        <v>0</v>
      </c>
      <c r="AD642" s="84">
        <f t="shared" si="18"/>
        <v>0</v>
      </c>
      <c r="AE642" s="63"/>
      <c r="AF642" s="63"/>
    </row>
    <row r="643" spans="1:32" s="1" customFormat="1" ht="12" hidden="1" customHeight="1" x14ac:dyDescent="0.25">
      <c r="A643" s="49">
        <v>720048</v>
      </c>
      <c r="B643" s="15" t="s">
        <v>115</v>
      </c>
      <c r="C643" s="49">
        <v>1515</v>
      </c>
      <c r="D643" s="15" t="s">
        <v>2811</v>
      </c>
      <c r="E643" s="15" t="s">
        <v>143</v>
      </c>
      <c r="F643" s="52" t="s">
        <v>143</v>
      </c>
      <c r="G643" s="15" t="s">
        <v>143</v>
      </c>
      <c r="H643" s="15" t="s">
        <v>143</v>
      </c>
      <c r="I643" s="49">
        <v>54034</v>
      </c>
      <c r="J643" s="15" t="s">
        <v>2842</v>
      </c>
      <c r="K643" s="16"/>
      <c r="L643" s="21">
        <v>-288301</v>
      </c>
      <c r="M643" s="17"/>
      <c r="N643" s="17"/>
      <c r="O643" s="17"/>
      <c r="P643" s="17"/>
      <c r="Q643" s="17"/>
      <c r="R643" s="17"/>
      <c r="S643" s="17"/>
      <c r="T643" s="17"/>
      <c r="U643" s="17"/>
      <c r="V643" s="17"/>
      <c r="W643" s="17"/>
      <c r="X643" s="84">
        <v>-288301</v>
      </c>
      <c r="Y643" s="47"/>
      <c r="Z643" s="15" t="s">
        <v>1226</v>
      </c>
      <c r="AA643" s="15" t="s">
        <v>557</v>
      </c>
      <c r="AB643" s="52" t="s">
        <v>557</v>
      </c>
      <c r="AC643" s="78">
        <v>0</v>
      </c>
      <c r="AD643" s="84">
        <f t="shared" si="18"/>
        <v>0</v>
      </c>
      <c r="AE643" s="63"/>
      <c r="AF643" s="63"/>
    </row>
    <row r="644" spans="1:32" s="1" customFormat="1" ht="12" hidden="1" customHeight="1" x14ac:dyDescent="0.25">
      <c r="A644" s="50">
        <v>200109</v>
      </c>
      <c r="B644" s="10" t="s">
        <v>65</v>
      </c>
      <c r="C644" s="50">
        <v>171418</v>
      </c>
      <c r="D644" s="10" t="s">
        <v>1747</v>
      </c>
      <c r="E644" s="10" t="s">
        <v>161</v>
      </c>
      <c r="F644" s="53" t="s">
        <v>143</v>
      </c>
      <c r="G644" s="10" t="s">
        <v>143</v>
      </c>
      <c r="H644" s="10" t="s">
        <v>143</v>
      </c>
      <c r="I644" s="50">
        <v>54036</v>
      </c>
      <c r="J644" s="10" t="s">
        <v>1748</v>
      </c>
      <c r="K644" s="11"/>
      <c r="L644" s="12"/>
      <c r="M644" s="12"/>
      <c r="N644" s="12"/>
      <c r="O644" s="12"/>
      <c r="P644" s="12"/>
      <c r="Q644" s="12"/>
      <c r="R644" s="12"/>
      <c r="S644" s="12"/>
      <c r="T644" s="12"/>
      <c r="U644" s="12"/>
      <c r="V644" s="12">
        <v>1375748</v>
      </c>
      <c r="W644" s="12"/>
      <c r="X644" s="96">
        <v>1375748</v>
      </c>
      <c r="Y644" s="74"/>
      <c r="Z644" s="10" t="s">
        <v>1749</v>
      </c>
      <c r="AA644" s="10" t="s">
        <v>1750</v>
      </c>
      <c r="AB644" s="53" t="s">
        <v>1751</v>
      </c>
      <c r="AC644" s="78">
        <v>0</v>
      </c>
      <c r="AD644" s="84">
        <f t="shared" si="18"/>
        <v>0</v>
      </c>
      <c r="AE644" s="63"/>
      <c r="AF644" s="63"/>
    </row>
    <row r="645" spans="1:32" s="1" customFormat="1" ht="12" hidden="1" customHeight="1" x14ac:dyDescent="0.25">
      <c r="A645" s="49">
        <v>100000</v>
      </c>
      <c r="B645" s="15" t="s">
        <v>0</v>
      </c>
      <c r="C645" s="49">
        <v>211500</v>
      </c>
      <c r="D645" s="15" t="s">
        <v>172</v>
      </c>
      <c r="E645" s="15" t="s">
        <v>143</v>
      </c>
      <c r="F645" s="52" t="s">
        <v>143</v>
      </c>
      <c r="G645" s="15" t="s">
        <v>135</v>
      </c>
      <c r="H645" s="15" t="s">
        <v>143</v>
      </c>
      <c r="I645" s="49">
        <v>54041</v>
      </c>
      <c r="J645" s="15" t="s">
        <v>1193</v>
      </c>
      <c r="K645" s="16">
        <v>12</v>
      </c>
      <c r="L645" s="17">
        <v>49197</v>
      </c>
      <c r="M645" s="17">
        <v>190977</v>
      </c>
      <c r="N645" s="17">
        <v>108894</v>
      </c>
      <c r="O645" s="17">
        <v>138720</v>
      </c>
      <c r="P645" s="17">
        <v>1122913</v>
      </c>
      <c r="Q645" s="17"/>
      <c r="R645" s="17"/>
      <c r="S645" s="17"/>
      <c r="T645" s="17"/>
      <c r="U645" s="17"/>
      <c r="V645" s="17"/>
      <c r="W645" s="17"/>
      <c r="X645" s="84">
        <v>1610701</v>
      </c>
      <c r="Y645" s="47"/>
      <c r="Z645" s="15" t="s">
        <v>1194</v>
      </c>
      <c r="AA645" s="15" t="s">
        <v>1195</v>
      </c>
      <c r="AB645" s="52" t="s">
        <v>1196</v>
      </c>
      <c r="AC645" s="78">
        <v>0</v>
      </c>
      <c r="AD645" s="84">
        <f t="shared" si="18"/>
        <v>0</v>
      </c>
      <c r="AE645" s="63"/>
      <c r="AF645" s="63"/>
    </row>
    <row r="646" spans="1:32" s="1" customFormat="1" ht="12" hidden="1" customHeight="1" x14ac:dyDescent="0.25">
      <c r="A646" s="50">
        <v>100000</v>
      </c>
      <c r="B646" s="10" t="s">
        <v>0</v>
      </c>
      <c r="C646" s="50">
        <v>1313</v>
      </c>
      <c r="D646" s="10" t="s">
        <v>347</v>
      </c>
      <c r="E646" s="10" t="s">
        <v>143</v>
      </c>
      <c r="F646" s="53" t="s">
        <v>143</v>
      </c>
      <c r="G646" s="10" t="s">
        <v>135</v>
      </c>
      <c r="H646" s="10" t="s">
        <v>143</v>
      </c>
      <c r="I646" s="50">
        <v>54042</v>
      </c>
      <c r="J646" s="10" t="s">
        <v>1197</v>
      </c>
      <c r="K646" s="11"/>
      <c r="L646" s="12"/>
      <c r="M646" s="12"/>
      <c r="N646" s="12"/>
      <c r="O646" s="12"/>
      <c r="P646" s="12">
        <v>250000</v>
      </c>
      <c r="Q646" s="12"/>
      <c r="R646" s="12"/>
      <c r="S646" s="12"/>
      <c r="T646" s="12"/>
      <c r="U646" s="12"/>
      <c r="V646" s="12"/>
      <c r="W646" s="12"/>
      <c r="X646" s="96">
        <v>250000</v>
      </c>
      <c r="Y646" s="74"/>
      <c r="Z646" s="10" t="s">
        <v>1198</v>
      </c>
      <c r="AA646" s="10" t="s">
        <v>1199</v>
      </c>
      <c r="AB646" s="53" t="s">
        <v>1198</v>
      </c>
      <c r="AC646" s="78">
        <v>0</v>
      </c>
      <c r="AD646" s="84">
        <f t="shared" si="18"/>
        <v>0</v>
      </c>
      <c r="AE646" s="63"/>
      <c r="AF646" s="63"/>
    </row>
    <row r="647" spans="1:32" s="1" customFormat="1" ht="12" hidden="1" customHeight="1" x14ac:dyDescent="0.25">
      <c r="A647" s="49">
        <v>100000</v>
      </c>
      <c r="B647" s="15" t="s">
        <v>0</v>
      </c>
      <c r="C647" s="49">
        <v>9912</v>
      </c>
      <c r="D647" s="15" t="s">
        <v>582</v>
      </c>
      <c r="E647" s="15" t="s">
        <v>143</v>
      </c>
      <c r="F647" s="52" t="s">
        <v>143</v>
      </c>
      <c r="G647" s="15" t="s">
        <v>372</v>
      </c>
      <c r="H647" s="15" t="s">
        <v>143</v>
      </c>
      <c r="I647" s="49">
        <v>54043</v>
      </c>
      <c r="J647" s="15" t="s">
        <v>1200</v>
      </c>
      <c r="K647" s="16"/>
      <c r="L647" s="17">
        <v>7000000</v>
      </c>
      <c r="M647" s="17"/>
      <c r="N647" s="17"/>
      <c r="O647" s="17"/>
      <c r="P647" s="17"/>
      <c r="Q647" s="17"/>
      <c r="R647" s="17"/>
      <c r="S647" s="17"/>
      <c r="T647" s="17"/>
      <c r="U647" s="17"/>
      <c r="V647" s="17"/>
      <c r="W647" s="17"/>
      <c r="X647" s="84">
        <v>7000000</v>
      </c>
      <c r="Y647" s="47"/>
      <c r="Z647" s="15"/>
      <c r="AA647" s="15" t="s">
        <v>1201</v>
      </c>
      <c r="AB647" s="52"/>
      <c r="AC647" s="78">
        <v>0</v>
      </c>
      <c r="AD647" s="84">
        <f t="shared" si="18"/>
        <v>0</v>
      </c>
      <c r="AE647" s="63"/>
      <c r="AF647" s="63"/>
    </row>
    <row r="648" spans="1:32" s="1" customFormat="1" ht="12" hidden="1" customHeight="1" x14ac:dyDescent="0.25">
      <c r="A648" s="50">
        <v>100000</v>
      </c>
      <c r="B648" s="10" t="s">
        <v>0</v>
      </c>
      <c r="C648" s="50">
        <v>9912</v>
      </c>
      <c r="D648" s="10" t="s">
        <v>582</v>
      </c>
      <c r="E648" s="10" t="s">
        <v>143</v>
      </c>
      <c r="F648" s="53" t="s">
        <v>143</v>
      </c>
      <c r="G648" s="10" t="s">
        <v>135</v>
      </c>
      <c r="H648" s="10" t="s">
        <v>150</v>
      </c>
      <c r="I648" s="50">
        <v>54044</v>
      </c>
      <c r="J648" s="10" t="s">
        <v>1202</v>
      </c>
      <c r="K648" s="11"/>
      <c r="L648" s="12"/>
      <c r="M648" s="12"/>
      <c r="N648" s="12"/>
      <c r="O648" s="12"/>
      <c r="P648" s="12"/>
      <c r="Q648" s="12"/>
      <c r="R648" s="12"/>
      <c r="S648" s="12"/>
      <c r="T648" s="12"/>
      <c r="U648" s="12"/>
      <c r="V648" s="12">
        <v>29735976</v>
      </c>
      <c r="W648" s="12"/>
      <c r="X648" s="96">
        <v>29735976</v>
      </c>
      <c r="Y648" s="74"/>
      <c r="Z648" s="10" t="s">
        <v>1203</v>
      </c>
      <c r="AA648" s="14" t="s">
        <v>1204</v>
      </c>
      <c r="AB648" s="53" t="s">
        <v>1203</v>
      </c>
      <c r="AC648" s="78">
        <v>0</v>
      </c>
      <c r="AD648" s="84">
        <f t="shared" si="18"/>
        <v>0</v>
      </c>
      <c r="AE648" s="63"/>
      <c r="AF648" s="63"/>
    </row>
    <row r="649" spans="1:32" s="1" customFormat="1" ht="12" hidden="1" customHeight="1" x14ac:dyDescent="0.25">
      <c r="A649" s="49">
        <v>200611</v>
      </c>
      <c r="B649" s="15" t="s">
        <v>85</v>
      </c>
      <c r="C649" s="49">
        <v>1314</v>
      </c>
      <c r="D649" s="15" t="s">
        <v>826</v>
      </c>
      <c r="E649" s="15" t="s">
        <v>143</v>
      </c>
      <c r="F649" s="52" t="s">
        <v>143</v>
      </c>
      <c r="G649" s="15" t="s">
        <v>143</v>
      </c>
      <c r="H649" s="15" t="s">
        <v>143</v>
      </c>
      <c r="I649" s="49">
        <v>54046</v>
      </c>
      <c r="J649" s="15" t="s">
        <v>2137</v>
      </c>
      <c r="K649" s="16"/>
      <c r="L649" s="21">
        <v>-83986</v>
      </c>
      <c r="M649" s="17"/>
      <c r="N649" s="17"/>
      <c r="O649" s="17"/>
      <c r="P649" s="17"/>
      <c r="Q649" s="17"/>
      <c r="R649" s="17"/>
      <c r="S649" s="17"/>
      <c r="T649" s="17"/>
      <c r="U649" s="17"/>
      <c r="V649" s="17"/>
      <c r="W649" s="17"/>
      <c r="X649" s="84">
        <v>-83986</v>
      </c>
      <c r="Y649" s="47"/>
      <c r="Z649" s="15" t="s">
        <v>1226</v>
      </c>
      <c r="AA649" s="15" t="s">
        <v>557</v>
      </c>
      <c r="AB649" s="52" t="s">
        <v>557</v>
      </c>
      <c r="AC649" s="78">
        <v>0</v>
      </c>
      <c r="AD649" s="84">
        <f t="shared" si="18"/>
        <v>0</v>
      </c>
      <c r="AE649" s="63"/>
      <c r="AF649" s="63"/>
    </row>
    <row r="650" spans="1:32" s="1" customFormat="1" ht="12" hidden="1" customHeight="1" x14ac:dyDescent="0.25">
      <c r="A650" s="49">
        <v>100000</v>
      </c>
      <c r="B650" s="15" t="s">
        <v>0</v>
      </c>
      <c r="C650" s="49">
        <v>1001</v>
      </c>
      <c r="D650" s="15" t="s">
        <v>1007</v>
      </c>
      <c r="E650" s="15" t="s">
        <v>143</v>
      </c>
      <c r="F650" s="52" t="s">
        <v>143</v>
      </c>
      <c r="G650" s="15" t="s">
        <v>135</v>
      </c>
      <c r="H650" s="15" t="s">
        <v>143</v>
      </c>
      <c r="I650" s="49">
        <v>54047</v>
      </c>
      <c r="J650" s="15" t="s">
        <v>1205</v>
      </c>
      <c r="K650" s="16">
        <v>2</v>
      </c>
      <c r="L650" s="17">
        <v>240000</v>
      </c>
      <c r="M650" s="17">
        <v>48932</v>
      </c>
      <c r="N650" s="17">
        <v>21680</v>
      </c>
      <c r="O650" s="17"/>
      <c r="P650" s="17"/>
      <c r="Q650" s="17"/>
      <c r="R650" s="17"/>
      <c r="S650" s="17"/>
      <c r="T650" s="17"/>
      <c r="U650" s="17"/>
      <c r="V650" s="17"/>
      <c r="W650" s="17"/>
      <c r="X650" s="84">
        <v>310612</v>
      </c>
      <c r="Y650" s="47"/>
      <c r="Z650" s="15" t="s">
        <v>1206</v>
      </c>
      <c r="AA650" s="15" t="s">
        <v>1207</v>
      </c>
      <c r="AB650" s="52" t="s">
        <v>1206</v>
      </c>
      <c r="AC650" s="78">
        <v>0</v>
      </c>
      <c r="AD650" s="84">
        <f t="shared" si="18"/>
        <v>0</v>
      </c>
      <c r="AE650" s="63"/>
      <c r="AF650" s="63"/>
    </row>
    <row r="651" spans="1:32" s="1" customFormat="1" ht="12" hidden="1" customHeight="1" x14ac:dyDescent="0.25">
      <c r="A651" s="50">
        <v>100000</v>
      </c>
      <c r="B651" s="10" t="s">
        <v>0</v>
      </c>
      <c r="C651" s="50">
        <v>1514</v>
      </c>
      <c r="D651" s="10" t="s">
        <v>994</v>
      </c>
      <c r="E651" s="10" t="s">
        <v>143</v>
      </c>
      <c r="F651" s="53" t="s">
        <v>143</v>
      </c>
      <c r="G651" s="10" t="s">
        <v>135</v>
      </c>
      <c r="H651" s="10" t="s">
        <v>143</v>
      </c>
      <c r="I651" s="50">
        <v>54052</v>
      </c>
      <c r="J651" s="10" t="s">
        <v>1208</v>
      </c>
      <c r="K651" s="11">
        <v>1</v>
      </c>
      <c r="L651" s="12">
        <v>89286</v>
      </c>
      <c r="M651" s="12">
        <v>19958</v>
      </c>
      <c r="N651" s="12">
        <v>10011</v>
      </c>
      <c r="O651" s="12"/>
      <c r="P651" s="12"/>
      <c r="Q651" s="12"/>
      <c r="R651" s="12"/>
      <c r="S651" s="12"/>
      <c r="T651" s="12"/>
      <c r="U651" s="12"/>
      <c r="V651" s="12"/>
      <c r="W651" s="12"/>
      <c r="X651" s="96">
        <v>119255</v>
      </c>
      <c r="Y651" s="74"/>
      <c r="Z651" s="10" t="s">
        <v>1209</v>
      </c>
      <c r="AA651" s="10" t="s">
        <v>1210</v>
      </c>
      <c r="AB651" s="53" t="s">
        <v>1209</v>
      </c>
      <c r="AC651" s="78">
        <v>0</v>
      </c>
      <c r="AD651" s="84">
        <f t="shared" si="18"/>
        <v>0</v>
      </c>
      <c r="AE651" s="63"/>
      <c r="AF651" s="63"/>
    </row>
    <row r="652" spans="1:32" s="1" customFormat="1" ht="12" customHeight="1" x14ac:dyDescent="0.25">
      <c r="A652" s="49">
        <v>100000</v>
      </c>
      <c r="B652" s="15" t="s">
        <v>0</v>
      </c>
      <c r="C652" s="49">
        <v>9912</v>
      </c>
      <c r="D652" s="15" t="s">
        <v>582</v>
      </c>
      <c r="E652" s="15" t="s">
        <v>143</v>
      </c>
      <c r="F652" s="52" t="s">
        <v>143</v>
      </c>
      <c r="G652" s="15" t="s">
        <v>431</v>
      </c>
      <c r="H652" s="15" t="s">
        <v>136</v>
      </c>
      <c r="I652" s="49">
        <v>54053</v>
      </c>
      <c r="J652" s="15" t="s">
        <v>1211</v>
      </c>
      <c r="K652" s="7"/>
      <c r="L652" s="8"/>
      <c r="M652" s="8"/>
      <c r="N652" s="8"/>
      <c r="O652" s="8"/>
      <c r="P652" s="8"/>
      <c r="Q652" s="8"/>
      <c r="R652" s="8"/>
      <c r="S652" s="8"/>
      <c r="T652" s="8"/>
      <c r="U652" s="8"/>
      <c r="V652" s="8">
        <v>1580000</v>
      </c>
      <c r="W652" s="8"/>
      <c r="X652" s="97">
        <v>1580000</v>
      </c>
      <c r="Y652" s="47"/>
      <c r="Z652" s="18" t="s">
        <v>1212</v>
      </c>
      <c r="AA652" s="18" t="s">
        <v>1213</v>
      </c>
      <c r="AB652" s="52"/>
      <c r="AC652" s="86">
        <v>1</v>
      </c>
      <c r="AD652" s="84">
        <f t="shared" si="18"/>
        <v>1580000</v>
      </c>
      <c r="AE652" s="85" t="s">
        <v>2995</v>
      </c>
      <c r="AF652" s="85" t="s">
        <v>2996</v>
      </c>
    </row>
    <row r="653" spans="1:32" s="1" customFormat="1" ht="12" customHeight="1" x14ac:dyDescent="0.25">
      <c r="A653" s="50">
        <v>100000</v>
      </c>
      <c r="B653" s="10" t="s">
        <v>0</v>
      </c>
      <c r="C653" s="50">
        <v>211600</v>
      </c>
      <c r="D653" s="10" t="s">
        <v>408</v>
      </c>
      <c r="E653" s="10" t="s">
        <v>133</v>
      </c>
      <c r="F653" s="53" t="s">
        <v>149</v>
      </c>
      <c r="G653" s="10" t="s">
        <v>135</v>
      </c>
      <c r="H653" s="10" t="s">
        <v>136</v>
      </c>
      <c r="I653" s="50">
        <v>54058</v>
      </c>
      <c r="J653" s="2" t="s">
        <v>1214</v>
      </c>
      <c r="K653" s="3">
        <v>2</v>
      </c>
      <c r="L653" s="4">
        <v>129912</v>
      </c>
      <c r="M653" s="4">
        <v>32890</v>
      </c>
      <c r="N653" s="4">
        <v>18708</v>
      </c>
      <c r="O653" s="4"/>
      <c r="P653" s="4"/>
      <c r="Q653" s="4"/>
      <c r="R653" s="4"/>
      <c r="S653" s="4"/>
      <c r="T653" s="4"/>
      <c r="U653" s="4">
        <v>96000</v>
      </c>
      <c r="V653" s="4"/>
      <c r="W653" s="4"/>
      <c r="X653" s="95">
        <v>277510</v>
      </c>
      <c r="Y653" s="73"/>
      <c r="Z653" s="14" t="s">
        <v>1215</v>
      </c>
      <c r="AA653" s="10" t="s">
        <v>1216</v>
      </c>
      <c r="AB653" s="53" t="s">
        <v>1217</v>
      </c>
      <c r="AC653" s="78">
        <v>1</v>
      </c>
      <c r="AD653" s="84">
        <f>X653*AC653</f>
        <v>277510</v>
      </c>
      <c r="AE653" s="85" t="s">
        <v>4199</v>
      </c>
      <c r="AF653" s="85" t="s">
        <v>2996</v>
      </c>
    </row>
    <row r="654" spans="1:32" s="1" customFormat="1" ht="12" hidden="1" customHeight="1" x14ac:dyDescent="0.25">
      <c r="A654" s="49">
        <v>100000</v>
      </c>
      <c r="B654" s="15" t="s">
        <v>0</v>
      </c>
      <c r="C654" s="49">
        <v>9912</v>
      </c>
      <c r="D654" s="15" t="s">
        <v>582</v>
      </c>
      <c r="E654" s="15" t="s">
        <v>143</v>
      </c>
      <c r="F654" s="52" t="s">
        <v>143</v>
      </c>
      <c r="G654" s="15" t="s">
        <v>173</v>
      </c>
      <c r="H654" s="15" t="s">
        <v>143</v>
      </c>
      <c r="I654" s="49">
        <v>54059</v>
      </c>
      <c r="J654" s="15" t="s">
        <v>1218</v>
      </c>
      <c r="K654" s="16"/>
      <c r="L654" s="17"/>
      <c r="M654" s="17"/>
      <c r="N654" s="17"/>
      <c r="O654" s="17"/>
      <c r="P654" s="17">
        <v>5550360</v>
      </c>
      <c r="Q654" s="17"/>
      <c r="R654" s="17"/>
      <c r="S654" s="17"/>
      <c r="T654" s="17"/>
      <c r="U654" s="17"/>
      <c r="V654" s="17">
        <v>0</v>
      </c>
      <c r="W654" s="17"/>
      <c r="X654" s="84">
        <v>5550360</v>
      </c>
      <c r="Y654" s="47"/>
      <c r="Z654" s="15" t="s">
        <v>1219</v>
      </c>
      <c r="AA654" s="15" t="s">
        <v>1220</v>
      </c>
      <c r="AB654" s="52"/>
      <c r="AC654" s="78">
        <v>0</v>
      </c>
      <c r="AD654" s="84">
        <f t="shared" ref="AD654:AD663" si="19">(X654+Y654)*AC654</f>
        <v>0</v>
      </c>
      <c r="AE654" s="63"/>
      <c r="AF654" s="63"/>
    </row>
    <row r="655" spans="1:32" s="1" customFormat="1" ht="12" hidden="1" customHeight="1" x14ac:dyDescent="0.25">
      <c r="A655" s="50">
        <v>100000</v>
      </c>
      <c r="B655" s="10" t="s">
        <v>0</v>
      </c>
      <c r="C655" s="50">
        <v>1101</v>
      </c>
      <c r="D655" s="10" t="s">
        <v>371</v>
      </c>
      <c r="E655" s="10"/>
      <c r="F655" s="53" t="s">
        <v>149</v>
      </c>
      <c r="G655" s="10" t="s">
        <v>135</v>
      </c>
      <c r="H655" s="10" t="s">
        <v>143</v>
      </c>
      <c r="I655" s="50">
        <v>54060</v>
      </c>
      <c r="J655" s="10" t="s">
        <v>1221</v>
      </c>
      <c r="K655" s="11"/>
      <c r="L655" s="12">
        <v>143970</v>
      </c>
      <c r="M655" s="12"/>
      <c r="N655" s="12"/>
      <c r="O655" s="12"/>
      <c r="P655" s="13">
        <v>-45213</v>
      </c>
      <c r="Q655" s="12"/>
      <c r="R655" s="12"/>
      <c r="S655" s="12"/>
      <c r="T655" s="12"/>
      <c r="U655" s="12"/>
      <c r="V655" s="12"/>
      <c r="W655" s="12"/>
      <c r="X655" s="95">
        <v>98757</v>
      </c>
      <c r="Y655" s="73"/>
      <c r="Z655" s="10" t="s">
        <v>1222</v>
      </c>
      <c r="AA655" s="10" t="s">
        <v>1223</v>
      </c>
      <c r="AB655" s="2" t="s">
        <v>1224</v>
      </c>
      <c r="AC655" s="78">
        <v>0</v>
      </c>
      <c r="AD655" s="84">
        <f t="shared" si="19"/>
        <v>0</v>
      </c>
      <c r="AE655" s="63"/>
      <c r="AF655" s="63"/>
    </row>
    <row r="656" spans="1:32" s="1" customFormat="1" ht="12" hidden="1" customHeight="1" x14ac:dyDescent="0.25">
      <c r="A656" s="49">
        <v>100000</v>
      </c>
      <c r="B656" s="15" t="s">
        <v>0</v>
      </c>
      <c r="C656" s="49">
        <v>1001</v>
      </c>
      <c r="D656" s="15" t="s">
        <v>1007</v>
      </c>
      <c r="E656" s="15" t="s">
        <v>143</v>
      </c>
      <c r="F656" s="52" t="s">
        <v>143</v>
      </c>
      <c r="G656" s="15" t="s">
        <v>583</v>
      </c>
      <c r="H656" s="15" t="s">
        <v>143</v>
      </c>
      <c r="I656" s="49">
        <v>54061</v>
      </c>
      <c r="J656" s="15" t="s">
        <v>1225</v>
      </c>
      <c r="K656" s="16"/>
      <c r="L656" s="21">
        <v>-89500</v>
      </c>
      <c r="M656" s="17"/>
      <c r="N656" s="17"/>
      <c r="O656" s="17"/>
      <c r="P656" s="17"/>
      <c r="Q656" s="17"/>
      <c r="R656" s="17"/>
      <c r="S656" s="17"/>
      <c r="T656" s="17"/>
      <c r="U656" s="17"/>
      <c r="V656" s="17"/>
      <c r="W656" s="17"/>
      <c r="X656" s="84">
        <v>-89500</v>
      </c>
      <c r="Y656" s="47"/>
      <c r="Z656" s="15" t="s">
        <v>1226</v>
      </c>
      <c r="AA656" s="15" t="s">
        <v>557</v>
      </c>
      <c r="AB656" s="52" t="s">
        <v>1227</v>
      </c>
      <c r="AC656" s="78">
        <v>0</v>
      </c>
      <c r="AD656" s="84">
        <f t="shared" si="19"/>
        <v>0</v>
      </c>
      <c r="AE656" s="63"/>
      <c r="AF656" s="63"/>
    </row>
    <row r="657" spans="1:32" s="1" customFormat="1" ht="12" hidden="1" customHeight="1" x14ac:dyDescent="0.25">
      <c r="A657" s="50">
        <v>100000</v>
      </c>
      <c r="B657" s="10" t="s">
        <v>0</v>
      </c>
      <c r="C657" s="50">
        <v>1001</v>
      </c>
      <c r="D657" s="10" t="s">
        <v>1007</v>
      </c>
      <c r="E657" s="10" t="s">
        <v>143</v>
      </c>
      <c r="F657" s="53" t="s">
        <v>143</v>
      </c>
      <c r="G657" s="10" t="s">
        <v>583</v>
      </c>
      <c r="H657" s="10" t="s">
        <v>143</v>
      </c>
      <c r="I657" s="50">
        <v>54062</v>
      </c>
      <c r="J657" s="10" t="s">
        <v>1225</v>
      </c>
      <c r="K657" s="11"/>
      <c r="L657" s="13">
        <v>-104500</v>
      </c>
      <c r="M657" s="12"/>
      <c r="N657" s="12"/>
      <c r="O657" s="12"/>
      <c r="P657" s="12"/>
      <c r="Q657" s="12"/>
      <c r="R657" s="12"/>
      <c r="S657" s="12"/>
      <c r="T657" s="12"/>
      <c r="U657" s="12"/>
      <c r="V657" s="12"/>
      <c r="W657" s="12"/>
      <c r="X657" s="96">
        <v>-104500</v>
      </c>
      <c r="Y657" s="74"/>
      <c r="Z657" s="10" t="s">
        <v>1226</v>
      </c>
      <c r="AA657" s="10" t="s">
        <v>557</v>
      </c>
      <c r="AB657" s="53" t="s">
        <v>1227</v>
      </c>
      <c r="AC657" s="78">
        <v>0</v>
      </c>
      <c r="AD657" s="84">
        <f t="shared" si="19"/>
        <v>0</v>
      </c>
      <c r="AE657" s="63"/>
      <c r="AF657" s="63"/>
    </row>
    <row r="658" spans="1:32" s="1" customFormat="1" ht="12" hidden="1" customHeight="1" x14ac:dyDescent="0.25">
      <c r="A658" s="49">
        <v>100000</v>
      </c>
      <c r="B658" s="15" t="s">
        <v>0</v>
      </c>
      <c r="C658" s="49">
        <v>1001</v>
      </c>
      <c r="D658" s="15" t="s">
        <v>1007</v>
      </c>
      <c r="E658" s="15" t="s">
        <v>143</v>
      </c>
      <c r="F658" s="52" t="s">
        <v>143</v>
      </c>
      <c r="G658" s="15" t="s">
        <v>583</v>
      </c>
      <c r="H658" s="15" t="s">
        <v>143</v>
      </c>
      <c r="I658" s="49">
        <v>54063</v>
      </c>
      <c r="J658" s="15" t="s">
        <v>1225</v>
      </c>
      <c r="K658" s="16"/>
      <c r="L658" s="21">
        <v>-120000</v>
      </c>
      <c r="M658" s="17"/>
      <c r="N658" s="17"/>
      <c r="O658" s="17"/>
      <c r="P658" s="17"/>
      <c r="Q658" s="17"/>
      <c r="R658" s="17"/>
      <c r="S658" s="17"/>
      <c r="T658" s="17"/>
      <c r="U658" s="17"/>
      <c r="V658" s="17"/>
      <c r="W658" s="17"/>
      <c r="X658" s="84">
        <v>-120000</v>
      </c>
      <c r="Y658" s="47"/>
      <c r="Z658" s="15" t="s">
        <v>1228</v>
      </c>
      <c r="AA658" s="15" t="s">
        <v>1229</v>
      </c>
      <c r="AB658" s="52" t="s">
        <v>1227</v>
      </c>
      <c r="AC658" s="78">
        <v>0</v>
      </c>
      <c r="AD658" s="84">
        <f t="shared" si="19"/>
        <v>0</v>
      </c>
      <c r="AE658" s="63"/>
      <c r="AF658" s="63"/>
    </row>
    <row r="659" spans="1:32" s="1" customFormat="1" ht="12" hidden="1" customHeight="1" x14ac:dyDescent="0.25">
      <c r="A659" s="50">
        <v>100000</v>
      </c>
      <c r="B659" s="10" t="s">
        <v>0</v>
      </c>
      <c r="C659" s="50">
        <v>1419</v>
      </c>
      <c r="D659" s="10" t="s">
        <v>1146</v>
      </c>
      <c r="E659" s="10" t="s">
        <v>143</v>
      </c>
      <c r="F659" s="53" t="s">
        <v>143</v>
      </c>
      <c r="G659" s="10" t="s">
        <v>583</v>
      </c>
      <c r="H659" s="10" t="s">
        <v>143</v>
      </c>
      <c r="I659" s="50">
        <v>54064</v>
      </c>
      <c r="J659" s="10" t="s">
        <v>1230</v>
      </c>
      <c r="K659" s="11"/>
      <c r="L659" s="13">
        <v>-123452</v>
      </c>
      <c r="M659" s="12"/>
      <c r="N659" s="12"/>
      <c r="O659" s="12"/>
      <c r="P659" s="12"/>
      <c r="Q659" s="12"/>
      <c r="R659" s="12"/>
      <c r="S659" s="12"/>
      <c r="T659" s="12"/>
      <c r="U659" s="12"/>
      <c r="V659" s="12"/>
      <c r="W659" s="12"/>
      <c r="X659" s="96">
        <v>-123452</v>
      </c>
      <c r="Y659" s="74"/>
      <c r="Z659" s="10" t="s">
        <v>1226</v>
      </c>
      <c r="AA659" s="10" t="s">
        <v>557</v>
      </c>
      <c r="AB659" s="53" t="s">
        <v>1227</v>
      </c>
      <c r="AC659" s="78">
        <v>0</v>
      </c>
      <c r="AD659" s="84">
        <f t="shared" si="19"/>
        <v>0</v>
      </c>
      <c r="AE659" s="63"/>
      <c r="AF659" s="63"/>
    </row>
    <row r="660" spans="1:32" s="1" customFormat="1" ht="12" hidden="1" customHeight="1" x14ac:dyDescent="0.25">
      <c r="A660" s="49">
        <v>100000</v>
      </c>
      <c r="B660" s="15" t="s">
        <v>0</v>
      </c>
      <c r="C660" s="49">
        <v>1611</v>
      </c>
      <c r="D660" s="15" t="s">
        <v>178</v>
      </c>
      <c r="E660" s="15" t="s">
        <v>143</v>
      </c>
      <c r="F660" s="52" t="s">
        <v>143</v>
      </c>
      <c r="G660" s="15" t="s">
        <v>583</v>
      </c>
      <c r="H660" s="15" t="s">
        <v>143</v>
      </c>
      <c r="I660" s="49">
        <v>54065</v>
      </c>
      <c r="J660" s="15" t="s">
        <v>1231</v>
      </c>
      <c r="K660" s="16"/>
      <c r="L660" s="21">
        <v>-119600</v>
      </c>
      <c r="M660" s="17"/>
      <c r="N660" s="17"/>
      <c r="O660" s="17"/>
      <c r="P660" s="17"/>
      <c r="Q660" s="17"/>
      <c r="R660" s="17"/>
      <c r="S660" s="17"/>
      <c r="T660" s="17"/>
      <c r="U660" s="17"/>
      <c r="V660" s="17"/>
      <c r="W660" s="17"/>
      <c r="X660" s="84">
        <v>-119600</v>
      </c>
      <c r="Y660" s="47"/>
      <c r="Z660" s="15" t="s">
        <v>1226</v>
      </c>
      <c r="AA660" s="15" t="s">
        <v>557</v>
      </c>
      <c r="AB660" s="52" t="s">
        <v>1227</v>
      </c>
      <c r="AC660" s="78">
        <v>0</v>
      </c>
      <c r="AD660" s="84">
        <f t="shared" si="19"/>
        <v>0</v>
      </c>
      <c r="AE660" s="63"/>
      <c r="AF660" s="63"/>
    </row>
    <row r="661" spans="1:32" s="1" customFormat="1" ht="12" hidden="1" customHeight="1" x14ac:dyDescent="0.25">
      <c r="A661" s="50">
        <v>100000</v>
      </c>
      <c r="B661" s="10" t="s">
        <v>0</v>
      </c>
      <c r="C661" s="50">
        <v>1611</v>
      </c>
      <c r="D661" s="10" t="s">
        <v>178</v>
      </c>
      <c r="E661" s="10" t="s">
        <v>143</v>
      </c>
      <c r="F661" s="53" t="s">
        <v>143</v>
      </c>
      <c r="G661" s="10" t="s">
        <v>583</v>
      </c>
      <c r="H661" s="10" t="s">
        <v>143</v>
      </c>
      <c r="I661" s="50">
        <v>54066</v>
      </c>
      <c r="J661" s="10" t="s">
        <v>1232</v>
      </c>
      <c r="K661" s="11"/>
      <c r="L661" s="13">
        <v>-192903</v>
      </c>
      <c r="M661" s="12"/>
      <c r="N661" s="12"/>
      <c r="O661" s="12"/>
      <c r="P661" s="12"/>
      <c r="Q661" s="12"/>
      <c r="R661" s="12"/>
      <c r="S661" s="12"/>
      <c r="T661" s="12"/>
      <c r="U661" s="12"/>
      <c r="V661" s="12"/>
      <c r="W661" s="12"/>
      <c r="X661" s="96">
        <v>-192903</v>
      </c>
      <c r="Y661" s="74"/>
      <c r="Z661" s="10" t="s">
        <v>1226</v>
      </c>
      <c r="AA661" s="10" t="s">
        <v>557</v>
      </c>
      <c r="AB661" s="53" t="s">
        <v>1227</v>
      </c>
      <c r="AC661" s="78">
        <v>0</v>
      </c>
      <c r="AD661" s="84">
        <f t="shared" si="19"/>
        <v>0</v>
      </c>
      <c r="AE661" s="63"/>
      <c r="AF661" s="63"/>
    </row>
    <row r="662" spans="1:32" s="1" customFormat="1" ht="12" hidden="1" customHeight="1" x14ac:dyDescent="0.25">
      <c r="A662" s="49">
        <v>100000</v>
      </c>
      <c r="B662" s="15" t="s">
        <v>0</v>
      </c>
      <c r="C662" s="49">
        <v>1619</v>
      </c>
      <c r="D662" s="15" t="s">
        <v>132</v>
      </c>
      <c r="E662" s="15" t="s">
        <v>143</v>
      </c>
      <c r="F662" s="52" t="s">
        <v>143</v>
      </c>
      <c r="G662" s="15" t="s">
        <v>583</v>
      </c>
      <c r="H662" s="15" t="s">
        <v>143</v>
      </c>
      <c r="I662" s="49">
        <v>54067</v>
      </c>
      <c r="J662" s="15" t="s">
        <v>1233</v>
      </c>
      <c r="K662" s="16"/>
      <c r="L662" s="21">
        <v>-110045</v>
      </c>
      <c r="M662" s="17"/>
      <c r="N662" s="17"/>
      <c r="O662" s="17"/>
      <c r="P662" s="17"/>
      <c r="Q662" s="17"/>
      <c r="R662" s="17"/>
      <c r="S662" s="17"/>
      <c r="T662" s="17"/>
      <c r="U662" s="17"/>
      <c r="V662" s="17"/>
      <c r="W662" s="17"/>
      <c r="X662" s="84">
        <v>-110045</v>
      </c>
      <c r="Y662" s="47"/>
      <c r="Z662" s="15" t="s">
        <v>1226</v>
      </c>
      <c r="AA662" s="15" t="s">
        <v>557</v>
      </c>
      <c r="AB662" s="52" t="s">
        <v>1227</v>
      </c>
      <c r="AC662" s="78">
        <v>0</v>
      </c>
      <c r="AD662" s="84">
        <f t="shared" si="19"/>
        <v>0</v>
      </c>
      <c r="AE662" s="63"/>
      <c r="AF662" s="63"/>
    </row>
    <row r="663" spans="1:32" s="1" customFormat="1" ht="12" hidden="1" customHeight="1" x14ac:dyDescent="0.25">
      <c r="A663" s="50">
        <v>100000</v>
      </c>
      <c r="B663" s="10" t="s">
        <v>0</v>
      </c>
      <c r="C663" s="50">
        <v>1619</v>
      </c>
      <c r="D663" s="10" t="s">
        <v>132</v>
      </c>
      <c r="E663" s="10" t="s">
        <v>143</v>
      </c>
      <c r="F663" s="53" t="s">
        <v>143</v>
      </c>
      <c r="G663" s="10" t="s">
        <v>583</v>
      </c>
      <c r="H663" s="10" t="s">
        <v>143</v>
      </c>
      <c r="I663" s="50">
        <v>54068</v>
      </c>
      <c r="J663" s="10" t="s">
        <v>1233</v>
      </c>
      <c r="K663" s="11"/>
      <c r="L663" s="13">
        <v>-67290</v>
      </c>
      <c r="M663" s="12"/>
      <c r="N663" s="12"/>
      <c r="O663" s="12"/>
      <c r="P663" s="12"/>
      <c r="Q663" s="12"/>
      <c r="R663" s="12"/>
      <c r="S663" s="12"/>
      <c r="T663" s="12"/>
      <c r="U663" s="12"/>
      <c r="V663" s="12"/>
      <c r="W663" s="12"/>
      <c r="X663" s="96">
        <v>-67290</v>
      </c>
      <c r="Y663" s="74"/>
      <c r="Z663" s="10" t="s">
        <v>1226</v>
      </c>
      <c r="AA663" s="10" t="s">
        <v>557</v>
      </c>
      <c r="AB663" s="53" t="s">
        <v>1227</v>
      </c>
      <c r="AC663" s="78">
        <v>0</v>
      </c>
      <c r="AD663" s="84">
        <f t="shared" si="19"/>
        <v>0</v>
      </c>
      <c r="AE663" s="63"/>
      <c r="AF663" s="63"/>
    </row>
    <row r="664" spans="1:32" s="1" customFormat="1" ht="12" hidden="1" customHeight="1" x14ac:dyDescent="0.25">
      <c r="A664" s="49">
        <v>100000</v>
      </c>
      <c r="B664" s="15" t="s">
        <v>0</v>
      </c>
      <c r="C664" s="49">
        <v>1621</v>
      </c>
      <c r="D664" s="15" t="s">
        <v>899</v>
      </c>
      <c r="E664" s="15" t="s">
        <v>143</v>
      </c>
      <c r="F664" s="52" t="s">
        <v>143</v>
      </c>
      <c r="G664" s="15" t="s">
        <v>583</v>
      </c>
      <c r="H664" s="15" t="s">
        <v>143</v>
      </c>
      <c r="I664" s="49">
        <v>54069</v>
      </c>
      <c r="J664" s="15" t="s">
        <v>1234</v>
      </c>
      <c r="K664" s="16"/>
      <c r="L664" s="21">
        <v>-238508</v>
      </c>
      <c r="M664" s="17"/>
      <c r="N664" s="17"/>
      <c r="O664" s="17"/>
      <c r="P664" s="17"/>
      <c r="Q664" s="17"/>
      <c r="R664" s="17"/>
      <c r="S664" s="17"/>
      <c r="T664" s="17"/>
      <c r="U664" s="17"/>
      <c r="V664" s="17"/>
      <c r="W664" s="17"/>
      <c r="X664" s="92">
        <v>-238508</v>
      </c>
      <c r="Y664" s="69"/>
      <c r="Z664" s="15" t="s">
        <v>1226</v>
      </c>
      <c r="AA664" s="15" t="s">
        <v>557</v>
      </c>
      <c r="AB664" s="52" t="s">
        <v>1227</v>
      </c>
      <c r="AC664" s="78">
        <v>0</v>
      </c>
      <c r="AD664" s="84">
        <f>X664*AC664</f>
        <v>0</v>
      </c>
      <c r="AE664" s="65"/>
      <c r="AF664" s="65"/>
    </row>
    <row r="665" spans="1:32" s="1" customFormat="1" ht="12" hidden="1" customHeight="1" x14ac:dyDescent="0.25">
      <c r="A665" s="50">
        <v>100000</v>
      </c>
      <c r="B665" s="10" t="s">
        <v>0</v>
      </c>
      <c r="C665" s="50">
        <v>171411</v>
      </c>
      <c r="D665" s="10" t="s">
        <v>634</v>
      </c>
      <c r="E665" s="10" t="s">
        <v>143</v>
      </c>
      <c r="F665" s="53" t="s">
        <v>143</v>
      </c>
      <c r="G665" s="10" t="s">
        <v>583</v>
      </c>
      <c r="H665" s="10" t="s">
        <v>143</v>
      </c>
      <c r="I665" s="50">
        <v>54070</v>
      </c>
      <c r="J665" s="10" t="s">
        <v>1235</v>
      </c>
      <c r="K665" s="11"/>
      <c r="L665" s="13">
        <v>-175105</v>
      </c>
      <c r="M665" s="12"/>
      <c r="N665" s="12"/>
      <c r="O665" s="12"/>
      <c r="P665" s="12"/>
      <c r="Q665" s="12"/>
      <c r="R665" s="12"/>
      <c r="S665" s="12"/>
      <c r="T665" s="12"/>
      <c r="U665" s="12"/>
      <c r="V665" s="12"/>
      <c r="W665" s="12"/>
      <c r="X665" s="96">
        <v>-175105</v>
      </c>
      <c r="Y665" s="74"/>
      <c r="Z665" s="10" t="s">
        <v>1226</v>
      </c>
      <c r="AA665" s="10" t="s">
        <v>557</v>
      </c>
      <c r="AB665" s="53" t="s">
        <v>1227</v>
      </c>
      <c r="AC665" s="78">
        <v>0</v>
      </c>
      <c r="AD665" s="84">
        <f t="shared" ref="AD665:AD696" si="20">(X665+Y665)*AC665</f>
        <v>0</v>
      </c>
      <c r="AE665" s="63"/>
      <c r="AF665" s="63"/>
    </row>
    <row r="666" spans="1:32" s="1" customFormat="1" ht="12" hidden="1" customHeight="1" x14ac:dyDescent="0.25">
      <c r="A666" s="49">
        <v>100000</v>
      </c>
      <c r="B666" s="15" t="s">
        <v>0</v>
      </c>
      <c r="C666" s="49">
        <v>1102</v>
      </c>
      <c r="D666" s="15" t="s">
        <v>377</v>
      </c>
      <c r="E666" s="15"/>
      <c r="F666" s="52" t="s">
        <v>149</v>
      </c>
      <c r="G666" s="15" t="s">
        <v>135</v>
      </c>
      <c r="H666" s="15" t="s">
        <v>143</v>
      </c>
      <c r="I666" s="49">
        <v>54071</v>
      </c>
      <c r="J666" s="15" t="s">
        <v>1236</v>
      </c>
      <c r="K666" s="16"/>
      <c r="L666" s="17">
        <v>104124</v>
      </c>
      <c r="M666" s="17"/>
      <c r="N666" s="17"/>
      <c r="O666" s="17"/>
      <c r="P666" s="21">
        <v>-90938</v>
      </c>
      <c r="Q666" s="17"/>
      <c r="R666" s="17"/>
      <c r="S666" s="17"/>
      <c r="T666" s="17"/>
      <c r="U666" s="17"/>
      <c r="V666" s="17"/>
      <c r="W666" s="17"/>
      <c r="X666" s="92">
        <v>13186</v>
      </c>
      <c r="Y666" s="69"/>
      <c r="Z666" s="15" t="s">
        <v>1222</v>
      </c>
      <c r="AA666" s="15" t="s">
        <v>1223</v>
      </c>
      <c r="AB666" s="6" t="s">
        <v>1224</v>
      </c>
      <c r="AC666" s="78">
        <v>0</v>
      </c>
      <c r="AD666" s="84">
        <f t="shared" si="20"/>
        <v>0</v>
      </c>
      <c r="AE666" s="63"/>
      <c r="AF666" s="63"/>
    </row>
    <row r="667" spans="1:32" s="1" customFormat="1" ht="12" hidden="1" customHeight="1" x14ac:dyDescent="0.25">
      <c r="A667" s="50">
        <v>100000</v>
      </c>
      <c r="B667" s="10" t="s">
        <v>0</v>
      </c>
      <c r="C667" s="50">
        <v>1103</v>
      </c>
      <c r="D667" s="10" t="s">
        <v>379</v>
      </c>
      <c r="E667" s="10"/>
      <c r="F667" s="53" t="s">
        <v>149</v>
      </c>
      <c r="G667" s="10" t="s">
        <v>135</v>
      </c>
      <c r="H667" s="10" t="s">
        <v>143</v>
      </c>
      <c r="I667" s="50">
        <v>54072</v>
      </c>
      <c r="J667" s="10" t="s">
        <v>1237</v>
      </c>
      <c r="K667" s="11"/>
      <c r="L667" s="12">
        <v>220780</v>
      </c>
      <c r="M667" s="12"/>
      <c r="N667" s="12"/>
      <c r="O667" s="12"/>
      <c r="P667" s="13">
        <v>-44629</v>
      </c>
      <c r="Q667" s="12"/>
      <c r="R667" s="12"/>
      <c r="S667" s="12"/>
      <c r="T667" s="12"/>
      <c r="U667" s="12"/>
      <c r="V667" s="12"/>
      <c r="W667" s="12"/>
      <c r="X667" s="95">
        <v>176151</v>
      </c>
      <c r="Y667" s="73"/>
      <c r="Z667" s="10" t="s">
        <v>1222</v>
      </c>
      <c r="AA667" s="10" t="s">
        <v>1223</v>
      </c>
      <c r="AB667" s="2" t="s">
        <v>1224</v>
      </c>
      <c r="AC667" s="78">
        <v>0</v>
      </c>
      <c r="AD667" s="84">
        <f t="shared" si="20"/>
        <v>0</v>
      </c>
      <c r="AE667" s="63"/>
      <c r="AF667" s="63"/>
    </row>
    <row r="668" spans="1:32" s="1" customFormat="1" ht="12" hidden="1" customHeight="1" x14ac:dyDescent="0.25">
      <c r="A668" s="49">
        <v>100000</v>
      </c>
      <c r="B668" s="15" t="s">
        <v>0</v>
      </c>
      <c r="C668" s="49">
        <v>1104</v>
      </c>
      <c r="D668" s="15" t="s">
        <v>381</v>
      </c>
      <c r="E668" s="15"/>
      <c r="F668" s="52" t="s">
        <v>149</v>
      </c>
      <c r="G668" s="15" t="s">
        <v>135</v>
      </c>
      <c r="H668" s="15" t="s">
        <v>143</v>
      </c>
      <c r="I668" s="49">
        <v>54073</v>
      </c>
      <c r="J668" s="15" t="s">
        <v>1238</v>
      </c>
      <c r="K668" s="16"/>
      <c r="L668" s="17">
        <v>207426</v>
      </c>
      <c r="M668" s="17"/>
      <c r="N668" s="17"/>
      <c r="O668" s="17"/>
      <c r="P668" s="21">
        <v>-50823</v>
      </c>
      <c r="Q668" s="17"/>
      <c r="R668" s="17"/>
      <c r="S668" s="17"/>
      <c r="T668" s="17"/>
      <c r="U668" s="17"/>
      <c r="V668" s="17"/>
      <c r="W668" s="17"/>
      <c r="X668" s="92">
        <v>156603</v>
      </c>
      <c r="Y668" s="69"/>
      <c r="Z668" s="15" t="s">
        <v>1222</v>
      </c>
      <c r="AA668" s="15" t="s">
        <v>1223</v>
      </c>
      <c r="AB668" s="6" t="s">
        <v>1224</v>
      </c>
      <c r="AC668" s="78">
        <v>0</v>
      </c>
      <c r="AD668" s="84">
        <f t="shared" si="20"/>
        <v>0</v>
      </c>
      <c r="AE668" s="63"/>
      <c r="AF668" s="63"/>
    </row>
    <row r="669" spans="1:32" s="1" customFormat="1" ht="12" hidden="1" customHeight="1" x14ac:dyDescent="0.25">
      <c r="A669" s="50">
        <v>100000</v>
      </c>
      <c r="B669" s="10" t="s">
        <v>0</v>
      </c>
      <c r="C669" s="50">
        <v>1105</v>
      </c>
      <c r="D669" s="10" t="s">
        <v>383</v>
      </c>
      <c r="E669" s="10"/>
      <c r="F669" s="53" t="s">
        <v>149</v>
      </c>
      <c r="G669" s="10" t="s">
        <v>135</v>
      </c>
      <c r="H669" s="10" t="s">
        <v>143</v>
      </c>
      <c r="I669" s="50">
        <v>54074</v>
      </c>
      <c r="J669" s="10" t="s">
        <v>1239</v>
      </c>
      <c r="K669" s="11"/>
      <c r="L669" s="12">
        <v>147630</v>
      </c>
      <c r="M669" s="12"/>
      <c r="N669" s="12"/>
      <c r="O669" s="12"/>
      <c r="P669" s="13">
        <v>-94650</v>
      </c>
      <c r="Q669" s="12"/>
      <c r="R669" s="12"/>
      <c r="S669" s="12"/>
      <c r="T669" s="12"/>
      <c r="U669" s="12"/>
      <c r="V669" s="12"/>
      <c r="W669" s="12"/>
      <c r="X669" s="95">
        <v>52980</v>
      </c>
      <c r="Y669" s="73"/>
      <c r="Z669" s="10" t="s">
        <v>1222</v>
      </c>
      <c r="AA669" s="10" t="s">
        <v>1223</v>
      </c>
      <c r="AB669" s="2" t="s">
        <v>1224</v>
      </c>
      <c r="AC669" s="78">
        <v>0</v>
      </c>
      <c r="AD669" s="84">
        <f t="shared" si="20"/>
        <v>0</v>
      </c>
      <c r="AE669" s="63"/>
      <c r="AF669" s="63"/>
    </row>
    <row r="670" spans="1:32" s="1" customFormat="1" ht="12" hidden="1" customHeight="1" x14ac:dyDescent="0.25">
      <c r="A670" s="49">
        <v>100000</v>
      </c>
      <c r="B670" s="15" t="s">
        <v>0</v>
      </c>
      <c r="C670" s="49">
        <v>1106</v>
      </c>
      <c r="D670" s="15" t="s">
        <v>385</v>
      </c>
      <c r="E670" s="15"/>
      <c r="F670" s="52" t="s">
        <v>149</v>
      </c>
      <c r="G670" s="15" t="s">
        <v>135</v>
      </c>
      <c r="H670" s="15" t="s">
        <v>143</v>
      </c>
      <c r="I670" s="49">
        <v>54075</v>
      </c>
      <c r="J670" s="15" t="s">
        <v>1240</v>
      </c>
      <c r="K670" s="16"/>
      <c r="L670" s="21">
        <v>-9910</v>
      </c>
      <c r="M670" s="17"/>
      <c r="N670" s="17"/>
      <c r="O670" s="17"/>
      <c r="P670" s="21">
        <v>-16480</v>
      </c>
      <c r="Q670" s="17"/>
      <c r="R670" s="17"/>
      <c r="S670" s="17"/>
      <c r="T670" s="17"/>
      <c r="U670" s="17"/>
      <c r="V670" s="17"/>
      <c r="W670" s="17"/>
      <c r="X670" s="92">
        <v>-26390</v>
      </c>
      <c r="Y670" s="69"/>
      <c r="Z670" s="15" t="s">
        <v>1222</v>
      </c>
      <c r="AA670" s="15" t="s">
        <v>1241</v>
      </c>
      <c r="AB670" s="6" t="s">
        <v>1242</v>
      </c>
      <c r="AC670" s="78">
        <v>0</v>
      </c>
      <c r="AD670" s="84">
        <f t="shared" si="20"/>
        <v>0</v>
      </c>
      <c r="AE670" s="63"/>
      <c r="AF670" s="63"/>
    </row>
    <row r="671" spans="1:32" s="1" customFormat="1" ht="12" hidden="1" customHeight="1" x14ac:dyDescent="0.25">
      <c r="A671" s="50">
        <v>100000</v>
      </c>
      <c r="B671" s="10" t="s">
        <v>0</v>
      </c>
      <c r="C671" s="50">
        <v>1107</v>
      </c>
      <c r="D671" s="10" t="s">
        <v>387</v>
      </c>
      <c r="E671" s="10"/>
      <c r="F671" s="53" t="s">
        <v>149</v>
      </c>
      <c r="G671" s="10" t="s">
        <v>135</v>
      </c>
      <c r="H671" s="10" t="s">
        <v>143</v>
      </c>
      <c r="I671" s="50">
        <v>54076</v>
      </c>
      <c r="J671" s="10" t="s">
        <v>1243</v>
      </c>
      <c r="K671" s="11"/>
      <c r="L671" s="12">
        <v>78201</v>
      </c>
      <c r="M671" s="12"/>
      <c r="N671" s="12"/>
      <c r="O671" s="12"/>
      <c r="P671" s="13">
        <v>-65817</v>
      </c>
      <c r="Q671" s="12"/>
      <c r="R671" s="12"/>
      <c r="S671" s="12"/>
      <c r="T671" s="12"/>
      <c r="U671" s="12"/>
      <c r="V671" s="12"/>
      <c r="W671" s="12"/>
      <c r="X671" s="95">
        <v>12384</v>
      </c>
      <c r="Y671" s="73"/>
      <c r="Z671" s="10" t="s">
        <v>1222</v>
      </c>
      <c r="AA671" s="10" t="s">
        <v>1223</v>
      </c>
      <c r="AB671" s="2" t="s">
        <v>1224</v>
      </c>
      <c r="AC671" s="78">
        <v>0</v>
      </c>
      <c r="AD671" s="84">
        <f t="shared" si="20"/>
        <v>0</v>
      </c>
      <c r="AE671" s="63"/>
      <c r="AF671" s="63"/>
    </row>
    <row r="672" spans="1:32" s="1" customFormat="1" ht="12" hidden="1" customHeight="1" x14ac:dyDescent="0.25">
      <c r="A672" s="49">
        <v>100000</v>
      </c>
      <c r="B672" s="15" t="s">
        <v>0</v>
      </c>
      <c r="C672" s="49">
        <v>1108</v>
      </c>
      <c r="D672" s="15" t="s">
        <v>389</v>
      </c>
      <c r="E672" s="15"/>
      <c r="F672" s="52" t="s">
        <v>149</v>
      </c>
      <c r="G672" s="15" t="s">
        <v>135</v>
      </c>
      <c r="H672" s="15" t="s">
        <v>143</v>
      </c>
      <c r="I672" s="49">
        <v>54077</v>
      </c>
      <c r="J672" s="15" t="s">
        <v>1244</v>
      </c>
      <c r="K672" s="16"/>
      <c r="L672" s="17">
        <v>130770</v>
      </c>
      <c r="M672" s="17"/>
      <c r="N672" s="17"/>
      <c r="O672" s="17"/>
      <c r="P672" s="21">
        <v>-135184</v>
      </c>
      <c r="Q672" s="17"/>
      <c r="R672" s="17"/>
      <c r="S672" s="17"/>
      <c r="T672" s="17"/>
      <c r="U672" s="17"/>
      <c r="V672" s="17"/>
      <c r="W672" s="17"/>
      <c r="X672" s="92">
        <v>-4414</v>
      </c>
      <c r="Y672" s="69"/>
      <c r="Z672" s="15" t="s">
        <v>1222</v>
      </c>
      <c r="AA672" s="15" t="s">
        <v>1223</v>
      </c>
      <c r="AB672" s="6" t="s">
        <v>1224</v>
      </c>
      <c r="AC672" s="78">
        <v>0</v>
      </c>
      <c r="AD672" s="84">
        <f t="shared" si="20"/>
        <v>0</v>
      </c>
      <c r="AE672" s="63"/>
      <c r="AF672" s="63"/>
    </row>
    <row r="673" spans="1:32" s="1" customFormat="1" ht="12" hidden="1" customHeight="1" x14ac:dyDescent="0.25">
      <c r="A673" s="50">
        <v>100000</v>
      </c>
      <c r="B673" s="10" t="s">
        <v>0</v>
      </c>
      <c r="C673" s="50">
        <v>1109</v>
      </c>
      <c r="D673" s="10" t="s">
        <v>391</v>
      </c>
      <c r="E673" s="10"/>
      <c r="F673" s="53" t="s">
        <v>149</v>
      </c>
      <c r="G673" s="10" t="s">
        <v>135</v>
      </c>
      <c r="H673" s="10" t="s">
        <v>143</v>
      </c>
      <c r="I673" s="50">
        <v>54078</v>
      </c>
      <c r="J673" s="10" t="s">
        <v>1245</v>
      </c>
      <c r="K673" s="11"/>
      <c r="L673" s="12">
        <v>183097</v>
      </c>
      <c r="M673" s="12"/>
      <c r="N673" s="12"/>
      <c r="O673" s="12"/>
      <c r="P673" s="13">
        <v>-56430</v>
      </c>
      <c r="Q673" s="12"/>
      <c r="R673" s="12"/>
      <c r="S673" s="12"/>
      <c r="T673" s="12"/>
      <c r="U673" s="12"/>
      <c r="V673" s="12"/>
      <c r="W673" s="12"/>
      <c r="X673" s="95">
        <v>126667</v>
      </c>
      <c r="Y673" s="73"/>
      <c r="Z673" s="10" t="s">
        <v>1222</v>
      </c>
      <c r="AA673" s="10" t="s">
        <v>1223</v>
      </c>
      <c r="AB673" s="2" t="s">
        <v>1224</v>
      </c>
      <c r="AC673" s="78">
        <v>0</v>
      </c>
      <c r="AD673" s="84">
        <f t="shared" si="20"/>
        <v>0</v>
      </c>
      <c r="AE673" s="63"/>
      <c r="AF673" s="63"/>
    </row>
    <row r="674" spans="1:32" s="1" customFormat="1" ht="12" hidden="1" customHeight="1" x14ac:dyDescent="0.25">
      <c r="A674" s="50">
        <v>720000</v>
      </c>
      <c r="B674" s="10" t="s">
        <v>112</v>
      </c>
      <c r="C674" s="50">
        <v>1317</v>
      </c>
      <c r="D674" s="10" t="s">
        <v>2732</v>
      </c>
      <c r="E674" s="10" t="s">
        <v>143</v>
      </c>
      <c r="F674" s="53" t="s">
        <v>143</v>
      </c>
      <c r="G674" s="10" t="s">
        <v>173</v>
      </c>
      <c r="H674" s="10" t="s">
        <v>143</v>
      </c>
      <c r="I674" s="50">
        <v>54079</v>
      </c>
      <c r="J674" s="10" t="s">
        <v>2797</v>
      </c>
      <c r="K674" s="11"/>
      <c r="L674" s="12"/>
      <c r="M674" s="12"/>
      <c r="N674" s="12"/>
      <c r="O674" s="12"/>
      <c r="P674" s="12"/>
      <c r="Q674" s="12"/>
      <c r="R674" s="12"/>
      <c r="S674" s="12"/>
      <c r="T674" s="12"/>
      <c r="U674" s="12"/>
      <c r="V674" s="12">
        <v>108654</v>
      </c>
      <c r="W674" s="12"/>
      <c r="X674" s="96">
        <v>108654</v>
      </c>
      <c r="Y674" s="74"/>
      <c r="Z674" s="10" t="s">
        <v>1219</v>
      </c>
      <c r="AA674" s="10" t="s">
        <v>2798</v>
      </c>
      <c r="AB674" s="53"/>
      <c r="AC674" s="78">
        <v>0</v>
      </c>
      <c r="AD674" s="84">
        <f t="shared" si="20"/>
        <v>0</v>
      </c>
      <c r="AE674" s="63"/>
      <c r="AF674" s="63"/>
    </row>
    <row r="675" spans="1:32" s="1" customFormat="1" ht="12" hidden="1" customHeight="1" x14ac:dyDescent="0.25">
      <c r="A675" s="49">
        <v>720057</v>
      </c>
      <c r="B675" s="15" t="s">
        <v>116</v>
      </c>
      <c r="C675" s="49">
        <v>2112</v>
      </c>
      <c r="D675" s="15" t="s">
        <v>2851</v>
      </c>
      <c r="E675" s="15" t="s">
        <v>143</v>
      </c>
      <c r="F675" s="52" t="s">
        <v>143</v>
      </c>
      <c r="G675" s="15" t="s">
        <v>173</v>
      </c>
      <c r="H675" s="15" t="s">
        <v>143</v>
      </c>
      <c r="I675" s="49">
        <v>54080</v>
      </c>
      <c r="J675" s="15" t="s">
        <v>2938</v>
      </c>
      <c r="K675" s="16"/>
      <c r="L675" s="17"/>
      <c r="M675" s="17"/>
      <c r="N675" s="17"/>
      <c r="O675" s="17"/>
      <c r="P675" s="17"/>
      <c r="Q675" s="17"/>
      <c r="R675" s="17"/>
      <c r="S675" s="17"/>
      <c r="T675" s="17"/>
      <c r="U675" s="17"/>
      <c r="V675" s="17">
        <v>596314</v>
      </c>
      <c r="W675" s="17"/>
      <c r="X675" s="84">
        <v>596314</v>
      </c>
      <c r="Y675" s="47"/>
      <c r="Z675" s="15" t="s">
        <v>1219</v>
      </c>
      <c r="AA675" s="15" t="s">
        <v>2589</v>
      </c>
      <c r="AB675" s="52"/>
      <c r="AC675" s="78">
        <v>0</v>
      </c>
      <c r="AD675" s="84">
        <f t="shared" si="20"/>
        <v>0</v>
      </c>
      <c r="AE675" s="63"/>
      <c r="AF675" s="63"/>
    </row>
    <row r="676" spans="1:32" s="1" customFormat="1" ht="12" hidden="1" customHeight="1" x14ac:dyDescent="0.25">
      <c r="A676" s="49">
        <v>100000</v>
      </c>
      <c r="B676" s="15" t="s">
        <v>0</v>
      </c>
      <c r="C676" s="49">
        <v>171412</v>
      </c>
      <c r="D676" s="15" t="s">
        <v>620</v>
      </c>
      <c r="E676" s="15" t="s">
        <v>143</v>
      </c>
      <c r="F676" s="52" t="s">
        <v>143</v>
      </c>
      <c r="G676" s="15" t="s">
        <v>583</v>
      </c>
      <c r="H676" s="15" t="s">
        <v>143</v>
      </c>
      <c r="I676" s="49">
        <v>54081</v>
      </c>
      <c r="J676" s="15" t="s">
        <v>1246</v>
      </c>
      <c r="K676" s="16"/>
      <c r="L676" s="21">
        <v>-70314</v>
      </c>
      <c r="M676" s="17"/>
      <c r="N676" s="17"/>
      <c r="O676" s="17"/>
      <c r="P676" s="17"/>
      <c r="Q676" s="17"/>
      <c r="R676" s="17"/>
      <c r="S676" s="17"/>
      <c r="T676" s="17"/>
      <c r="U676" s="17"/>
      <c r="V676" s="17"/>
      <c r="W676" s="17"/>
      <c r="X676" s="84">
        <v>-70314</v>
      </c>
      <c r="Y676" s="47"/>
      <c r="Z676" s="15" t="s">
        <v>1226</v>
      </c>
      <c r="AA676" s="15" t="s">
        <v>557</v>
      </c>
      <c r="AB676" s="52" t="s">
        <v>1227</v>
      </c>
      <c r="AC676" s="78">
        <v>0</v>
      </c>
      <c r="AD676" s="84">
        <f t="shared" si="20"/>
        <v>0</v>
      </c>
      <c r="AE676" s="63"/>
      <c r="AF676" s="63"/>
    </row>
    <row r="677" spans="1:32" s="1" customFormat="1" ht="12" hidden="1" customHeight="1" x14ac:dyDescent="0.25">
      <c r="A677" s="50">
        <v>100000</v>
      </c>
      <c r="B677" s="10" t="s">
        <v>0</v>
      </c>
      <c r="C677" s="50">
        <v>171414</v>
      </c>
      <c r="D677" s="10" t="s">
        <v>201</v>
      </c>
      <c r="E677" s="10" t="s">
        <v>143</v>
      </c>
      <c r="F677" s="53" t="s">
        <v>143</v>
      </c>
      <c r="G677" s="10" t="s">
        <v>583</v>
      </c>
      <c r="H677" s="10" t="s">
        <v>143</v>
      </c>
      <c r="I677" s="50">
        <v>54082</v>
      </c>
      <c r="J677" s="10" t="s">
        <v>1247</v>
      </c>
      <c r="K677" s="11"/>
      <c r="L677" s="13">
        <v>-23926</v>
      </c>
      <c r="M677" s="12"/>
      <c r="N677" s="12"/>
      <c r="O677" s="12"/>
      <c r="P677" s="12"/>
      <c r="Q677" s="12"/>
      <c r="R677" s="12"/>
      <c r="S677" s="12"/>
      <c r="T677" s="12"/>
      <c r="U677" s="12"/>
      <c r="V677" s="12"/>
      <c r="W677" s="12"/>
      <c r="X677" s="96">
        <v>-23926</v>
      </c>
      <c r="Y677" s="74"/>
      <c r="Z677" s="10" t="s">
        <v>1226</v>
      </c>
      <c r="AA677" s="10" t="s">
        <v>557</v>
      </c>
      <c r="AB677" s="53" t="s">
        <v>1227</v>
      </c>
      <c r="AC677" s="78">
        <v>0</v>
      </c>
      <c r="AD677" s="84">
        <f t="shared" si="20"/>
        <v>0</v>
      </c>
      <c r="AE677" s="63"/>
      <c r="AF677" s="63"/>
    </row>
    <row r="678" spans="1:32" s="1" customFormat="1" ht="12" hidden="1" customHeight="1" x14ac:dyDescent="0.25">
      <c r="A678" s="49">
        <v>100000</v>
      </c>
      <c r="B678" s="15" t="s">
        <v>0</v>
      </c>
      <c r="C678" s="49">
        <v>171414</v>
      </c>
      <c r="D678" s="15" t="s">
        <v>201</v>
      </c>
      <c r="E678" s="15" t="s">
        <v>143</v>
      </c>
      <c r="F678" s="52" t="s">
        <v>143</v>
      </c>
      <c r="G678" s="15" t="s">
        <v>583</v>
      </c>
      <c r="H678" s="15" t="s">
        <v>143</v>
      </c>
      <c r="I678" s="49">
        <v>54083</v>
      </c>
      <c r="J678" s="15" t="s">
        <v>1248</v>
      </c>
      <c r="K678" s="16"/>
      <c r="L678" s="21">
        <v>-181121</v>
      </c>
      <c r="M678" s="17"/>
      <c r="N678" s="17"/>
      <c r="O678" s="17"/>
      <c r="P678" s="17"/>
      <c r="Q678" s="17"/>
      <c r="R678" s="17"/>
      <c r="S678" s="17"/>
      <c r="T678" s="17"/>
      <c r="U678" s="17"/>
      <c r="V678" s="17"/>
      <c r="W678" s="17"/>
      <c r="X678" s="84">
        <v>-181121</v>
      </c>
      <c r="Y678" s="47"/>
      <c r="Z678" s="15" t="s">
        <v>1226</v>
      </c>
      <c r="AA678" s="15" t="s">
        <v>557</v>
      </c>
      <c r="AB678" s="52" t="s">
        <v>1227</v>
      </c>
      <c r="AC678" s="78">
        <v>0</v>
      </c>
      <c r="AD678" s="84">
        <f t="shared" si="20"/>
        <v>0</v>
      </c>
      <c r="AE678" s="63"/>
      <c r="AF678" s="63"/>
    </row>
    <row r="679" spans="1:32" s="1" customFormat="1" ht="12" hidden="1" customHeight="1" x14ac:dyDescent="0.25">
      <c r="A679" s="50">
        <v>100000</v>
      </c>
      <c r="B679" s="10" t="s">
        <v>0</v>
      </c>
      <c r="C679" s="50">
        <v>171414</v>
      </c>
      <c r="D679" s="10" t="s">
        <v>201</v>
      </c>
      <c r="E679" s="10" t="s">
        <v>143</v>
      </c>
      <c r="F679" s="53" t="s">
        <v>143</v>
      </c>
      <c r="G679" s="10" t="s">
        <v>583</v>
      </c>
      <c r="H679" s="10" t="s">
        <v>143</v>
      </c>
      <c r="I679" s="50">
        <v>54084</v>
      </c>
      <c r="J679" s="10" t="s">
        <v>1247</v>
      </c>
      <c r="K679" s="11"/>
      <c r="L679" s="13">
        <v>-24893</v>
      </c>
      <c r="M679" s="12"/>
      <c r="N679" s="12"/>
      <c r="O679" s="12"/>
      <c r="P679" s="12"/>
      <c r="Q679" s="12"/>
      <c r="R679" s="12"/>
      <c r="S679" s="12"/>
      <c r="T679" s="12"/>
      <c r="U679" s="12"/>
      <c r="V679" s="12"/>
      <c r="W679" s="12"/>
      <c r="X679" s="96">
        <v>-24893</v>
      </c>
      <c r="Y679" s="74"/>
      <c r="Z679" s="10" t="s">
        <v>1226</v>
      </c>
      <c r="AA679" s="10" t="s">
        <v>557</v>
      </c>
      <c r="AB679" s="53" t="s">
        <v>1227</v>
      </c>
      <c r="AC679" s="78">
        <v>0</v>
      </c>
      <c r="AD679" s="84">
        <f t="shared" si="20"/>
        <v>0</v>
      </c>
      <c r="AE679" s="63"/>
      <c r="AF679" s="63"/>
    </row>
    <row r="680" spans="1:32" s="1" customFormat="1" ht="12" hidden="1" customHeight="1" x14ac:dyDescent="0.25">
      <c r="A680" s="49">
        <v>100000</v>
      </c>
      <c r="B680" s="15" t="s">
        <v>0</v>
      </c>
      <c r="C680" s="49">
        <v>171414</v>
      </c>
      <c r="D680" s="15" t="s">
        <v>201</v>
      </c>
      <c r="E680" s="15" t="s">
        <v>143</v>
      </c>
      <c r="F680" s="52" t="s">
        <v>143</v>
      </c>
      <c r="G680" s="15" t="s">
        <v>583</v>
      </c>
      <c r="H680" s="15" t="s">
        <v>143</v>
      </c>
      <c r="I680" s="49">
        <v>54085</v>
      </c>
      <c r="J680" s="15" t="s">
        <v>1247</v>
      </c>
      <c r="K680" s="16"/>
      <c r="L680" s="21">
        <v>-23870</v>
      </c>
      <c r="M680" s="17"/>
      <c r="N680" s="17"/>
      <c r="O680" s="17"/>
      <c r="P680" s="17"/>
      <c r="Q680" s="17"/>
      <c r="R680" s="17"/>
      <c r="S680" s="17"/>
      <c r="T680" s="17"/>
      <c r="U680" s="17"/>
      <c r="V680" s="17"/>
      <c r="W680" s="17"/>
      <c r="X680" s="84">
        <v>-23870</v>
      </c>
      <c r="Y680" s="47"/>
      <c r="Z680" s="15" t="s">
        <v>1226</v>
      </c>
      <c r="AA680" s="15" t="s">
        <v>557</v>
      </c>
      <c r="AB680" s="52" t="s">
        <v>1227</v>
      </c>
      <c r="AC680" s="78">
        <v>0</v>
      </c>
      <c r="AD680" s="84">
        <f t="shared" si="20"/>
        <v>0</v>
      </c>
      <c r="AE680" s="63"/>
      <c r="AF680" s="63"/>
    </row>
    <row r="681" spans="1:32" s="1" customFormat="1" ht="12" hidden="1" customHeight="1" x14ac:dyDescent="0.25">
      <c r="A681" s="50">
        <v>100000</v>
      </c>
      <c r="B681" s="10" t="s">
        <v>0</v>
      </c>
      <c r="C681" s="50">
        <v>171414</v>
      </c>
      <c r="D681" s="10" t="s">
        <v>201</v>
      </c>
      <c r="E681" s="10"/>
      <c r="F681" s="53"/>
      <c r="G681" s="10" t="s">
        <v>583</v>
      </c>
      <c r="H681" s="10"/>
      <c r="I681" s="50">
        <v>54086</v>
      </c>
      <c r="J681" s="10" t="s">
        <v>1248</v>
      </c>
      <c r="K681" s="11"/>
      <c r="L681" s="13">
        <v>-91310</v>
      </c>
      <c r="M681" s="12"/>
      <c r="N681" s="12"/>
      <c r="O681" s="12"/>
      <c r="P681" s="12"/>
      <c r="Q681" s="12"/>
      <c r="R681" s="12"/>
      <c r="S681" s="12"/>
      <c r="T681" s="12"/>
      <c r="U681" s="12"/>
      <c r="V681" s="12"/>
      <c r="W681" s="12"/>
      <c r="X681" s="95">
        <v>-91310</v>
      </c>
      <c r="Y681" s="73"/>
      <c r="Z681" s="10" t="s">
        <v>1226</v>
      </c>
      <c r="AA681" s="10" t="s">
        <v>557</v>
      </c>
      <c r="AB681" s="2" t="s">
        <v>1227</v>
      </c>
      <c r="AC681" s="78">
        <v>0</v>
      </c>
      <c r="AD681" s="84">
        <f t="shared" si="20"/>
        <v>0</v>
      </c>
      <c r="AE681" s="63"/>
      <c r="AF681" s="63"/>
    </row>
    <row r="682" spans="1:32" s="1" customFormat="1" ht="12" hidden="1" customHeight="1" x14ac:dyDescent="0.25">
      <c r="A682" s="49">
        <v>100000</v>
      </c>
      <c r="B682" s="15" t="s">
        <v>0</v>
      </c>
      <c r="C682" s="49">
        <v>1912</v>
      </c>
      <c r="D682" s="15" t="s">
        <v>538</v>
      </c>
      <c r="E682" s="15"/>
      <c r="F682" s="52"/>
      <c r="G682" s="15" t="s">
        <v>583</v>
      </c>
      <c r="H682" s="15"/>
      <c r="I682" s="49">
        <v>54087</v>
      </c>
      <c r="J682" s="15" t="s">
        <v>1249</v>
      </c>
      <c r="K682" s="16"/>
      <c r="L682" s="21">
        <v>-69366</v>
      </c>
      <c r="M682" s="17"/>
      <c r="N682" s="17"/>
      <c r="O682" s="17"/>
      <c r="P682" s="17"/>
      <c r="Q682" s="17"/>
      <c r="R682" s="17"/>
      <c r="S682" s="17"/>
      <c r="T682" s="17"/>
      <c r="U682" s="17"/>
      <c r="V682" s="17"/>
      <c r="W682" s="17"/>
      <c r="X682" s="92">
        <v>-69366</v>
      </c>
      <c r="Y682" s="69"/>
      <c r="Z682" s="15" t="s">
        <v>1226</v>
      </c>
      <c r="AA682" s="15" t="s">
        <v>557</v>
      </c>
      <c r="AB682" s="6" t="s">
        <v>1227</v>
      </c>
      <c r="AC682" s="78">
        <v>0</v>
      </c>
      <c r="AD682" s="84">
        <f t="shared" si="20"/>
        <v>0</v>
      </c>
      <c r="AE682" s="63"/>
      <c r="AF682" s="63"/>
    </row>
    <row r="683" spans="1:32" s="1" customFormat="1" ht="12" hidden="1" customHeight="1" x14ac:dyDescent="0.25">
      <c r="A683" s="50">
        <v>100000</v>
      </c>
      <c r="B683" s="10" t="s">
        <v>0</v>
      </c>
      <c r="C683" s="50">
        <v>1914</v>
      </c>
      <c r="D683" s="10" t="s">
        <v>304</v>
      </c>
      <c r="E683" s="10" t="s">
        <v>143</v>
      </c>
      <c r="F683" s="53" t="s">
        <v>143</v>
      </c>
      <c r="G683" s="10" t="s">
        <v>583</v>
      </c>
      <c r="H683" s="10" t="s">
        <v>143</v>
      </c>
      <c r="I683" s="50">
        <v>54088</v>
      </c>
      <c r="J683" s="10" t="s">
        <v>1250</v>
      </c>
      <c r="K683" s="11"/>
      <c r="L683" s="13">
        <v>-82348</v>
      </c>
      <c r="M683" s="12"/>
      <c r="N683" s="12"/>
      <c r="O683" s="12"/>
      <c r="P683" s="12"/>
      <c r="Q683" s="12"/>
      <c r="R683" s="12"/>
      <c r="S683" s="12"/>
      <c r="T683" s="12"/>
      <c r="U683" s="12"/>
      <c r="V683" s="12"/>
      <c r="W683" s="12"/>
      <c r="X683" s="96">
        <v>-82348</v>
      </c>
      <c r="Y683" s="74"/>
      <c r="Z683" s="10" t="s">
        <v>1226</v>
      </c>
      <c r="AA683" s="10" t="s">
        <v>557</v>
      </c>
      <c r="AB683" s="53" t="s">
        <v>1227</v>
      </c>
      <c r="AC683" s="78">
        <v>0</v>
      </c>
      <c r="AD683" s="84">
        <f t="shared" si="20"/>
        <v>0</v>
      </c>
      <c r="AE683" s="63"/>
      <c r="AF683" s="63"/>
    </row>
    <row r="684" spans="1:32" s="1" customFormat="1" ht="12" hidden="1" customHeight="1" x14ac:dyDescent="0.25">
      <c r="A684" s="49">
        <v>100000</v>
      </c>
      <c r="B684" s="15" t="s">
        <v>0</v>
      </c>
      <c r="C684" s="49">
        <v>2114</v>
      </c>
      <c r="D684" s="15" t="s">
        <v>692</v>
      </c>
      <c r="E684" s="15"/>
      <c r="F684" s="52"/>
      <c r="G684" s="15" t="s">
        <v>583</v>
      </c>
      <c r="H684" s="15"/>
      <c r="I684" s="49">
        <v>54089</v>
      </c>
      <c r="J684" s="15" t="s">
        <v>1251</v>
      </c>
      <c r="K684" s="16"/>
      <c r="L684" s="21">
        <v>-60959</v>
      </c>
      <c r="M684" s="17"/>
      <c r="N684" s="17"/>
      <c r="O684" s="17"/>
      <c r="P684" s="17"/>
      <c r="Q684" s="17"/>
      <c r="R684" s="17"/>
      <c r="S684" s="17"/>
      <c r="T684" s="17"/>
      <c r="U684" s="17"/>
      <c r="V684" s="17"/>
      <c r="W684" s="17"/>
      <c r="X684" s="92">
        <v>-60959</v>
      </c>
      <c r="Y684" s="69"/>
      <c r="Z684" s="15" t="s">
        <v>1252</v>
      </c>
      <c r="AA684" s="15" t="s">
        <v>557</v>
      </c>
      <c r="AB684" s="6" t="s">
        <v>1227</v>
      </c>
      <c r="AC684" s="78">
        <v>0</v>
      </c>
      <c r="AD684" s="84">
        <f t="shared" si="20"/>
        <v>0</v>
      </c>
      <c r="AE684" s="63"/>
      <c r="AF684" s="63"/>
    </row>
    <row r="685" spans="1:32" s="1" customFormat="1" ht="12" hidden="1" customHeight="1" x14ac:dyDescent="0.25">
      <c r="A685" s="50">
        <v>100000</v>
      </c>
      <c r="B685" s="10" t="s">
        <v>0</v>
      </c>
      <c r="C685" s="50">
        <v>2114</v>
      </c>
      <c r="D685" s="10" t="s">
        <v>692</v>
      </c>
      <c r="E685" s="10"/>
      <c r="F685" s="53"/>
      <c r="G685" s="10" t="s">
        <v>583</v>
      </c>
      <c r="H685" s="10"/>
      <c r="I685" s="50">
        <v>54090</v>
      </c>
      <c r="J685" s="10" t="s">
        <v>1251</v>
      </c>
      <c r="K685" s="11"/>
      <c r="L685" s="13">
        <v>-563256</v>
      </c>
      <c r="M685" s="12"/>
      <c r="N685" s="12"/>
      <c r="O685" s="12"/>
      <c r="P685" s="12"/>
      <c r="Q685" s="12"/>
      <c r="R685" s="12"/>
      <c r="S685" s="12"/>
      <c r="T685" s="12"/>
      <c r="U685" s="12"/>
      <c r="V685" s="12"/>
      <c r="W685" s="12"/>
      <c r="X685" s="95">
        <v>-563256</v>
      </c>
      <c r="Y685" s="73"/>
      <c r="Z685" s="10" t="s">
        <v>1252</v>
      </c>
      <c r="AA685" s="10" t="s">
        <v>557</v>
      </c>
      <c r="AB685" s="2" t="s">
        <v>1227</v>
      </c>
      <c r="AC685" s="78">
        <v>0</v>
      </c>
      <c r="AD685" s="84">
        <f t="shared" si="20"/>
        <v>0</v>
      </c>
      <c r="AE685" s="63"/>
      <c r="AF685" s="63"/>
    </row>
    <row r="686" spans="1:32" s="1" customFormat="1" ht="12" hidden="1" customHeight="1" x14ac:dyDescent="0.25">
      <c r="A686" s="49">
        <v>100000</v>
      </c>
      <c r="B686" s="15" t="s">
        <v>0</v>
      </c>
      <c r="C686" s="49">
        <v>2114</v>
      </c>
      <c r="D686" s="15" t="s">
        <v>692</v>
      </c>
      <c r="E686" s="15"/>
      <c r="F686" s="52"/>
      <c r="G686" s="15" t="s">
        <v>583</v>
      </c>
      <c r="H686" s="15"/>
      <c r="I686" s="49">
        <v>54091</v>
      </c>
      <c r="J686" s="15" t="s">
        <v>1251</v>
      </c>
      <c r="K686" s="16"/>
      <c r="L686" s="21">
        <v>-247311</v>
      </c>
      <c r="M686" s="17"/>
      <c r="N686" s="17"/>
      <c r="O686" s="17"/>
      <c r="P686" s="17"/>
      <c r="Q686" s="17"/>
      <c r="R686" s="17"/>
      <c r="S686" s="17"/>
      <c r="T686" s="17"/>
      <c r="U686" s="17"/>
      <c r="V686" s="17"/>
      <c r="W686" s="17"/>
      <c r="X686" s="92">
        <v>-247311</v>
      </c>
      <c r="Y686" s="69"/>
      <c r="Z686" s="15" t="s">
        <v>1226</v>
      </c>
      <c r="AA686" s="15" t="s">
        <v>557</v>
      </c>
      <c r="AB686" s="6" t="s">
        <v>1227</v>
      </c>
      <c r="AC686" s="78">
        <v>0</v>
      </c>
      <c r="AD686" s="84">
        <f t="shared" si="20"/>
        <v>0</v>
      </c>
      <c r="AE686" s="63"/>
      <c r="AF686" s="63"/>
    </row>
    <row r="687" spans="1:32" s="1" customFormat="1" ht="12" hidden="1" customHeight="1" x14ac:dyDescent="0.25">
      <c r="A687" s="50">
        <v>100000</v>
      </c>
      <c r="B687" s="10" t="s">
        <v>0</v>
      </c>
      <c r="C687" s="50">
        <v>2114</v>
      </c>
      <c r="D687" s="10" t="s">
        <v>692</v>
      </c>
      <c r="E687" s="10"/>
      <c r="F687" s="53"/>
      <c r="G687" s="10" t="s">
        <v>583</v>
      </c>
      <c r="H687" s="10"/>
      <c r="I687" s="50">
        <v>54092</v>
      </c>
      <c r="J687" s="10" t="s">
        <v>1251</v>
      </c>
      <c r="K687" s="11"/>
      <c r="L687" s="13">
        <v>-699234</v>
      </c>
      <c r="M687" s="12"/>
      <c r="N687" s="12"/>
      <c r="O687" s="12"/>
      <c r="P687" s="12"/>
      <c r="Q687" s="12"/>
      <c r="R687" s="12"/>
      <c r="S687" s="12"/>
      <c r="T687" s="12"/>
      <c r="U687" s="12"/>
      <c r="V687" s="12"/>
      <c r="W687" s="12"/>
      <c r="X687" s="95">
        <v>-699234</v>
      </c>
      <c r="Y687" s="73"/>
      <c r="Z687" s="10" t="s">
        <v>1226</v>
      </c>
      <c r="AA687" s="10" t="s">
        <v>557</v>
      </c>
      <c r="AB687" s="2" t="s">
        <v>1227</v>
      </c>
      <c r="AC687" s="78">
        <v>0</v>
      </c>
      <c r="AD687" s="84">
        <f t="shared" si="20"/>
        <v>0</v>
      </c>
      <c r="AE687" s="63"/>
      <c r="AF687" s="63"/>
    </row>
    <row r="688" spans="1:32" s="1" customFormat="1" ht="12" hidden="1" customHeight="1" x14ac:dyDescent="0.25">
      <c r="A688" s="49">
        <v>100000</v>
      </c>
      <c r="B688" s="15" t="s">
        <v>0</v>
      </c>
      <c r="C688" s="49">
        <v>211500</v>
      </c>
      <c r="D688" s="15" t="s">
        <v>172</v>
      </c>
      <c r="E688" s="15"/>
      <c r="F688" s="52"/>
      <c r="G688" s="15" t="s">
        <v>583</v>
      </c>
      <c r="H688" s="15"/>
      <c r="I688" s="49">
        <v>54093</v>
      </c>
      <c r="J688" s="15" t="s">
        <v>1253</v>
      </c>
      <c r="K688" s="16"/>
      <c r="L688" s="21">
        <v>-36705</v>
      </c>
      <c r="M688" s="17"/>
      <c r="N688" s="17"/>
      <c r="O688" s="17"/>
      <c r="P688" s="17"/>
      <c r="Q688" s="17"/>
      <c r="R688" s="17"/>
      <c r="S688" s="17"/>
      <c r="T688" s="17"/>
      <c r="U688" s="17"/>
      <c r="V688" s="17"/>
      <c r="W688" s="17"/>
      <c r="X688" s="92">
        <v>-36705</v>
      </c>
      <c r="Y688" s="69"/>
      <c r="Z688" s="15" t="s">
        <v>1226</v>
      </c>
      <c r="AA688" s="15" t="s">
        <v>557</v>
      </c>
      <c r="AB688" s="6" t="s">
        <v>1227</v>
      </c>
      <c r="AC688" s="78">
        <v>0</v>
      </c>
      <c r="AD688" s="84">
        <f t="shared" si="20"/>
        <v>0</v>
      </c>
      <c r="AE688" s="63"/>
      <c r="AF688" s="63"/>
    </row>
    <row r="689" spans="1:32" s="1" customFormat="1" ht="12" hidden="1" customHeight="1" x14ac:dyDescent="0.25">
      <c r="A689" s="50">
        <v>100000</v>
      </c>
      <c r="B689" s="10" t="s">
        <v>0</v>
      </c>
      <c r="C689" s="50">
        <v>211514</v>
      </c>
      <c r="D689" s="10" t="s">
        <v>232</v>
      </c>
      <c r="E689" s="10"/>
      <c r="F689" s="53"/>
      <c r="G689" s="10" t="s">
        <v>583</v>
      </c>
      <c r="H689" s="10"/>
      <c r="I689" s="50">
        <v>54094</v>
      </c>
      <c r="J689" s="10" t="s">
        <v>1254</v>
      </c>
      <c r="K689" s="11"/>
      <c r="L689" s="13">
        <v>-113880</v>
      </c>
      <c r="M689" s="12"/>
      <c r="N689" s="12"/>
      <c r="O689" s="12"/>
      <c r="P689" s="12"/>
      <c r="Q689" s="12"/>
      <c r="R689" s="12"/>
      <c r="S689" s="12"/>
      <c r="T689" s="12"/>
      <c r="U689" s="12"/>
      <c r="V689" s="12"/>
      <c r="W689" s="12"/>
      <c r="X689" s="95">
        <v>-113880</v>
      </c>
      <c r="Y689" s="73"/>
      <c r="Z689" s="10" t="s">
        <v>1226</v>
      </c>
      <c r="AA689" s="10" t="s">
        <v>557</v>
      </c>
      <c r="AB689" s="2" t="s">
        <v>1227</v>
      </c>
      <c r="AC689" s="78">
        <v>0</v>
      </c>
      <c r="AD689" s="84">
        <f t="shared" si="20"/>
        <v>0</v>
      </c>
      <c r="AE689" s="63"/>
      <c r="AF689" s="63"/>
    </row>
    <row r="690" spans="1:32" s="1" customFormat="1" ht="12" hidden="1" customHeight="1" x14ac:dyDescent="0.25">
      <c r="A690" s="49">
        <v>100000</v>
      </c>
      <c r="B690" s="15" t="s">
        <v>0</v>
      </c>
      <c r="C690" s="49">
        <v>211513</v>
      </c>
      <c r="D690" s="15" t="s">
        <v>283</v>
      </c>
      <c r="E690" s="15"/>
      <c r="F690" s="52"/>
      <c r="G690" s="15" t="s">
        <v>583</v>
      </c>
      <c r="H690" s="15"/>
      <c r="I690" s="49">
        <v>54095</v>
      </c>
      <c r="J690" s="15" t="s">
        <v>1255</v>
      </c>
      <c r="K690" s="16"/>
      <c r="L690" s="21">
        <v>-24815</v>
      </c>
      <c r="M690" s="17"/>
      <c r="N690" s="17"/>
      <c r="O690" s="17"/>
      <c r="P690" s="17"/>
      <c r="Q690" s="17"/>
      <c r="R690" s="17"/>
      <c r="S690" s="17"/>
      <c r="T690" s="17"/>
      <c r="U690" s="17"/>
      <c r="V690" s="17"/>
      <c r="W690" s="17"/>
      <c r="X690" s="92">
        <v>-24815</v>
      </c>
      <c r="Y690" s="69"/>
      <c r="Z690" s="15" t="s">
        <v>1226</v>
      </c>
      <c r="AA690" s="15" t="s">
        <v>557</v>
      </c>
      <c r="AB690" s="6" t="s">
        <v>1227</v>
      </c>
      <c r="AC690" s="78">
        <v>0</v>
      </c>
      <c r="AD690" s="84">
        <f t="shared" si="20"/>
        <v>0</v>
      </c>
      <c r="AE690" s="63"/>
      <c r="AF690" s="63"/>
    </row>
    <row r="691" spans="1:32" s="1" customFormat="1" ht="12" hidden="1" customHeight="1" x14ac:dyDescent="0.25">
      <c r="A691" s="50">
        <v>100000</v>
      </c>
      <c r="B691" s="10" t="s">
        <v>0</v>
      </c>
      <c r="C691" s="50">
        <v>211513</v>
      </c>
      <c r="D691" s="10" t="s">
        <v>283</v>
      </c>
      <c r="E691" s="10"/>
      <c r="F691" s="53"/>
      <c r="G691" s="10" t="s">
        <v>583</v>
      </c>
      <c r="H691" s="10"/>
      <c r="I691" s="50">
        <v>54096</v>
      </c>
      <c r="J691" s="10" t="s">
        <v>1255</v>
      </c>
      <c r="K691" s="11"/>
      <c r="L691" s="13">
        <v>-44643</v>
      </c>
      <c r="M691" s="12"/>
      <c r="N691" s="12"/>
      <c r="O691" s="12"/>
      <c r="P691" s="12"/>
      <c r="Q691" s="12"/>
      <c r="R691" s="12"/>
      <c r="S691" s="12"/>
      <c r="T691" s="12"/>
      <c r="U691" s="12"/>
      <c r="V691" s="12"/>
      <c r="W691" s="12"/>
      <c r="X691" s="95">
        <v>-44643</v>
      </c>
      <c r="Y691" s="73"/>
      <c r="Z691" s="10" t="s">
        <v>1226</v>
      </c>
      <c r="AA691" s="10" t="s">
        <v>557</v>
      </c>
      <c r="AB691" s="2" t="s">
        <v>1227</v>
      </c>
      <c r="AC691" s="78">
        <v>0</v>
      </c>
      <c r="AD691" s="84">
        <f t="shared" si="20"/>
        <v>0</v>
      </c>
      <c r="AE691" s="63"/>
      <c r="AF691" s="63"/>
    </row>
    <row r="692" spans="1:32" s="1" customFormat="1" ht="12" hidden="1" customHeight="1" x14ac:dyDescent="0.25">
      <c r="A692" s="49">
        <v>100000</v>
      </c>
      <c r="B692" s="15" t="s">
        <v>0</v>
      </c>
      <c r="C692" s="49">
        <v>211513</v>
      </c>
      <c r="D692" s="15" t="s">
        <v>283</v>
      </c>
      <c r="E692" s="15"/>
      <c r="F692" s="52"/>
      <c r="G692" s="15" t="s">
        <v>583</v>
      </c>
      <c r="H692" s="15"/>
      <c r="I692" s="49">
        <v>54097</v>
      </c>
      <c r="J692" s="15" t="s">
        <v>1255</v>
      </c>
      <c r="K692" s="16"/>
      <c r="L692" s="21">
        <v>-69009</v>
      </c>
      <c r="M692" s="17"/>
      <c r="N692" s="17"/>
      <c r="O692" s="17"/>
      <c r="P692" s="17"/>
      <c r="Q692" s="17"/>
      <c r="R692" s="17"/>
      <c r="S692" s="17"/>
      <c r="T692" s="17"/>
      <c r="U692" s="17"/>
      <c r="V692" s="17"/>
      <c r="W692" s="17"/>
      <c r="X692" s="92">
        <v>-69009</v>
      </c>
      <c r="Y692" s="69"/>
      <c r="Z692" s="15" t="s">
        <v>1226</v>
      </c>
      <c r="AA692" s="15" t="s">
        <v>557</v>
      </c>
      <c r="AB692" s="6" t="s">
        <v>1227</v>
      </c>
      <c r="AC692" s="78">
        <v>0</v>
      </c>
      <c r="AD692" s="84">
        <f t="shared" si="20"/>
        <v>0</v>
      </c>
      <c r="AE692" s="63"/>
      <c r="AF692" s="63"/>
    </row>
    <row r="693" spans="1:32" s="1" customFormat="1" ht="12" hidden="1" customHeight="1" x14ac:dyDescent="0.25">
      <c r="A693" s="50">
        <v>100000</v>
      </c>
      <c r="B693" s="10" t="s">
        <v>0</v>
      </c>
      <c r="C693" s="50">
        <v>211513</v>
      </c>
      <c r="D693" s="10" t="s">
        <v>283</v>
      </c>
      <c r="E693" s="10"/>
      <c r="F693" s="53"/>
      <c r="G693" s="10" t="s">
        <v>583</v>
      </c>
      <c r="H693" s="10"/>
      <c r="I693" s="50">
        <v>54098</v>
      </c>
      <c r="J693" s="10" t="s">
        <v>1255</v>
      </c>
      <c r="K693" s="11"/>
      <c r="L693" s="13">
        <v>-52847</v>
      </c>
      <c r="M693" s="12"/>
      <c r="N693" s="12"/>
      <c r="O693" s="12"/>
      <c r="P693" s="12"/>
      <c r="Q693" s="12"/>
      <c r="R693" s="12"/>
      <c r="S693" s="12"/>
      <c r="T693" s="12"/>
      <c r="U693" s="12"/>
      <c r="V693" s="12"/>
      <c r="W693" s="12"/>
      <c r="X693" s="95">
        <v>-52847</v>
      </c>
      <c r="Y693" s="73"/>
      <c r="Z693" s="10" t="s">
        <v>1226</v>
      </c>
      <c r="AA693" s="10" t="s">
        <v>557</v>
      </c>
      <c r="AB693" s="2" t="s">
        <v>1227</v>
      </c>
      <c r="AC693" s="78">
        <v>0</v>
      </c>
      <c r="AD693" s="84">
        <f t="shared" si="20"/>
        <v>0</v>
      </c>
      <c r="AE693" s="63"/>
      <c r="AF693" s="63"/>
    </row>
    <row r="694" spans="1:32" s="1" customFormat="1" ht="12" hidden="1" customHeight="1" x14ac:dyDescent="0.25">
      <c r="A694" s="49">
        <v>100000</v>
      </c>
      <c r="B694" s="15" t="s">
        <v>0</v>
      </c>
      <c r="C694" s="49">
        <v>211513</v>
      </c>
      <c r="D694" s="15" t="s">
        <v>283</v>
      </c>
      <c r="E694" s="15"/>
      <c r="F694" s="52"/>
      <c r="G694" s="15" t="s">
        <v>583</v>
      </c>
      <c r="H694" s="15"/>
      <c r="I694" s="49">
        <v>54099</v>
      </c>
      <c r="J694" s="15" t="s">
        <v>1255</v>
      </c>
      <c r="K694" s="16"/>
      <c r="L694" s="21">
        <v>-15600</v>
      </c>
      <c r="M694" s="17"/>
      <c r="N694" s="17"/>
      <c r="O694" s="17"/>
      <c r="P694" s="17"/>
      <c r="Q694" s="17"/>
      <c r="R694" s="17"/>
      <c r="S694" s="17"/>
      <c r="T694" s="17"/>
      <c r="U694" s="17"/>
      <c r="V694" s="17"/>
      <c r="W694" s="17"/>
      <c r="X694" s="92">
        <v>-15600</v>
      </c>
      <c r="Y694" s="69"/>
      <c r="Z694" s="15" t="s">
        <v>1226</v>
      </c>
      <c r="AA694" s="15" t="s">
        <v>557</v>
      </c>
      <c r="AB694" s="6" t="s">
        <v>1227</v>
      </c>
      <c r="AC694" s="78">
        <v>0</v>
      </c>
      <c r="AD694" s="84">
        <f t="shared" si="20"/>
        <v>0</v>
      </c>
      <c r="AE694" s="63"/>
      <c r="AF694" s="63"/>
    </row>
    <row r="695" spans="1:32" s="1" customFormat="1" ht="12" hidden="1" customHeight="1" x14ac:dyDescent="0.25">
      <c r="A695" s="50">
        <v>100000</v>
      </c>
      <c r="B695" s="10" t="s">
        <v>0</v>
      </c>
      <c r="C695" s="50">
        <v>211611</v>
      </c>
      <c r="D695" s="10" t="s">
        <v>195</v>
      </c>
      <c r="E695" s="10"/>
      <c r="F695" s="53"/>
      <c r="G695" s="10" t="s">
        <v>583</v>
      </c>
      <c r="H695" s="10"/>
      <c r="I695" s="50">
        <v>54100</v>
      </c>
      <c r="J695" s="10" t="s">
        <v>1256</v>
      </c>
      <c r="K695" s="11"/>
      <c r="L695" s="13">
        <v>-87345</v>
      </c>
      <c r="M695" s="12"/>
      <c r="N695" s="12"/>
      <c r="O695" s="12"/>
      <c r="P695" s="12"/>
      <c r="Q695" s="12"/>
      <c r="R695" s="12"/>
      <c r="S695" s="12"/>
      <c r="T695" s="12"/>
      <c r="U695" s="12"/>
      <c r="V695" s="12"/>
      <c r="W695" s="12"/>
      <c r="X695" s="95">
        <v>-87345</v>
      </c>
      <c r="Y695" s="73"/>
      <c r="Z695" s="10" t="s">
        <v>1226</v>
      </c>
      <c r="AA695" s="10" t="s">
        <v>557</v>
      </c>
      <c r="AB695" s="2" t="s">
        <v>1227</v>
      </c>
      <c r="AC695" s="78">
        <v>0</v>
      </c>
      <c r="AD695" s="84">
        <f t="shared" si="20"/>
        <v>0</v>
      </c>
      <c r="AE695" s="63"/>
      <c r="AF695" s="63"/>
    </row>
    <row r="696" spans="1:32" s="1" customFormat="1" ht="12" hidden="1" customHeight="1" x14ac:dyDescent="0.25">
      <c r="A696" s="49">
        <v>100000</v>
      </c>
      <c r="B696" s="15" t="s">
        <v>0</v>
      </c>
      <c r="C696" s="49">
        <v>211611</v>
      </c>
      <c r="D696" s="15" t="s">
        <v>195</v>
      </c>
      <c r="E696" s="15"/>
      <c r="F696" s="52"/>
      <c r="G696" s="15" t="s">
        <v>583</v>
      </c>
      <c r="H696" s="15"/>
      <c r="I696" s="49">
        <v>54101</v>
      </c>
      <c r="J696" s="15" t="s">
        <v>1256</v>
      </c>
      <c r="K696" s="16"/>
      <c r="L696" s="21">
        <v>-71715</v>
      </c>
      <c r="M696" s="17"/>
      <c r="N696" s="17"/>
      <c r="O696" s="17"/>
      <c r="P696" s="17"/>
      <c r="Q696" s="17"/>
      <c r="R696" s="17"/>
      <c r="S696" s="17"/>
      <c r="T696" s="17"/>
      <c r="U696" s="17"/>
      <c r="V696" s="17"/>
      <c r="W696" s="17"/>
      <c r="X696" s="92">
        <v>-71715</v>
      </c>
      <c r="Y696" s="69"/>
      <c r="Z696" s="15" t="s">
        <v>1226</v>
      </c>
      <c r="AA696" s="15" t="s">
        <v>557</v>
      </c>
      <c r="AB696" s="6" t="s">
        <v>1227</v>
      </c>
      <c r="AC696" s="78">
        <v>0</v>
      </c>
      <c r="AD696" s="84">
        <f t="shared" si="20"/>
        <v>0</v>
      </c>
      <c r="AE696" s="63"/>
      <c r="AF696" s="63"/>
    </row>
    <row r="697" spans="1:32" s="1" customFormat="1" ht="12" hidden="1" customHeight="1" x14ac:dyDescent="0.25">
      <c r="A697" s="50">
        <v>100000</v>
      </c>
      <c r="B697" s="10" t="s">
        <v>0</v>
      </c>
      <c r="C697" s="50">
        <v>211611</v>
      </c>
      <c r="D697" s="10" t="s">
        <v>195</v>
      </c>
      <c r="E697" s="10" t="s">
        <v>143</v>
      </c>
      <c r="F697" s="53" t="s">
        <v>143</v>
      </c>
      <c r="G697" s="10" t="s">
        <v>583</v>
      </c>
      <c r="H697" s="10" t="s">
        <v>143</v>
      </c>
      <c r="I697" s="50">
        <v>54102</v>
      </c>
      <c r="J697" s="10" t="s">
        <v>1256</v>
      </c>
      <c r="K697" s="11"/>
      <c r="L697" s="13">
        <v>-233742</v>
      </c>
      <c r="M697" s="12"/>
      <c r="N697" s="12"/>
      <c r="O697" s="12"/>
      <c r="P697" s="12"/>
      <c r="Q697" s="12"/>
      <c r="R697" s="12"/>
      <c r="S697" s="12"/>
      <c r="T697" s="12"/>
      <c r="U697" s="12"/>
      <c r="V697" s="12"/>
      <c r="W697" s="12"/>
      <c r="X697" s="96">
        <v>-233742</v>
      </c>
      <c r="Y697" s="74"/>
      <c r="Z697" s="10" t="s">
        <v>1226</v>
      </c>
      <c r="AA697" s="10" t="s">
        <v>557</v>
      </c>
      <c r="AB697" s="53" t="s">
        <v>1227</v>
      </c>
      <c r="AC697" s="78">
        <v>0</v>
      </c>
      <c r="AD697" s="84">
        <f t="shared" ref="AD697:AD728" si="21">(X697+Y697)*AC697</f>
        <v>0</v>
      </c>
      <c r="AE697" s="63"/>
      <c r="AF697" s="63"/>
    </row>
    <row r="698" spans="1:32" s="1" customFormat="1" ht="12" hidden="1" customHeight="1" x14ac:dyDescent="0.25">
      <c r="A698" s="50">
        <v>700033</v>
      </c>
      <c r="B698" s="10" t="s">
        <v>107</v>
      </c>
      <c r="C698" s="50">
        <v>2111</v>
      </c>
      <c r="D698" s="10" t="s">
        <v>2469</v>
      </c>
      <c r="E698" s="10"/>
      <c r="F698" s="53"/>
      <c r="G698" s="10" t="s">
        <v>583</v>
      </c>
      <c r="H698" s="10"/>
      <c r="I698" s="50">
        <v>54103</v>
      </c>
      <c r="J698" s="10" t="s">
        <v>2510</v>
      </c>
      <c r="K698" s="11"/>
      <c r="L698" s="13">
        <v>-20734</v>
      </c>
      <c r="M698" s="12"/>
      <c r="N698" s="13">
        <v>-12023</v>
      </c>
      <c r="O698" s="12"/>
      <c r="P698" s="12"/>
      <c r="Q698" s="12"/>
      <c r="R698" s="12"/>
      <c r="S698" s="12"/>
      <c r="T698" s="12"/>
      <c r="U698" s="12"/>
      <c r="V698" s="12"/>
      <c r="W698" s="12"/>
      <c r="X698" s="95">
        <v>-32757</v>
      </c>
      <c r="Y698" s="73"/>
      <c r="Z698" s="10" t="s">
        <v>1226</v>
      </c>
      <c r="AA698" s="10" t="s">
        <v>557</v>
      </c>
      <c r="AB698" s="2" t="s">
        <v>1227</v>
      </c>
      <c r="AC698" s="78">
        <v>0</v>
      </c>
      <c r="AD698" s="84">
        <f t="shared" si="21"/>
        <v>0</v>
      </c>
      <c r="AE698" s="63"/>
      <c r="AF698" s="63"/>
    </row>
    <row r="699" spans="1:32" s="1" customFormat="1" ht="12" hidden="1" customHeight="1" x14ac:dyDescent="0.25">
      <c r="A699" s="49">
        <v>700039</v>
      </c>
      <c r="B699" s="15" t="s">
        <v>109</v>
      </c>
      <c r="C699" s="49">
        <v>211512</v>
      </c>
      <c r="D699" s="15" t="s">
        <v>213</v>
      </c>
      <c r="E699" s="15" t="s">
        <v>143</v>
      </c>
      <c r="F699" s="52" t="s">
        <v>143</v>
      </c>
      <c r="G699" s="15" t="s">
        <v>583</v>
      </c>
      <c r="H699" s="15" t="s">
        <v>143</v>
      </c>
      <c r="I699" s="49">
        <v>54104</v>
      </c>
      <c r="J699" s="15" t="s">
        <v>2663</v>
      </c>
      <c r="K699" s="16"/>
      <c r="L699" s="21">
        <v>-38944</v>
      </c>
      <c r="M699" s="17"/>
      <c r="N699" s="21">
        <v>-13874</v>
      </c>
      <c r="O699" s="17"/>
      <c r="P699" s="17"/>
      <c r="Q699" s="17"/>
      <c r="R699" s="17"/>
      <c r="S699" s="17"/>
      <c r="T699" s="17"/>
      <c r="U699" s="17"/>
      <c r="V699" s="17"/>
      <c r="W699" s="17"/>
      <c r="X699" s="84">
        <v>-52818</v>
      </c>
      <c r="Y699" s="47"/>
      <c r="Z699" s="15" t="s">
        <v>1252</v>
      </c>
      <c r="AA699" s="15" t="s">
        <v>557</v>
      </c>
      <c r="AB699" s="52" t="s">
        <v>1227</v>
      </c>
      <c r="AC699" s="78">
        <v>0</v>
      </c>
      <c r="AD699" s="84">
        <f t="shared" si="21"/>
        <v>0</v>
      </c>
      <c r="AE699" s="63"/>
      <c r="AF699" s="63"/>
    </row>
    <row r="700" spans="1:32" s="1" customFormat="1" ht="12" hidden="1" customHeight="1" x14ac:dyDescent="0.25">
      <c r="A700" s="50">
        <v>700039</v>
      </c>
      <c r="B700" s="10" t="s">
        <v>109</v>
      </c>
      <c r="C700" s="50">
        <v>211512</v>
      </c>
      <c r="D700" s="10" t="s">
        <v>213</v>
      </c>
      <c r="E700" s="10" t="s">
        <v>143</v>
      </c>
      <c r="F700" s="53" t="s">
        <v>143</v>
      </c>
      <c r="G700" s="10" t="s">
        <v>583</v>
      </c>
      <c r="H700" s="10" t="s">
        <v>143</v>
      </c>
      <c r="I700" s="50">
        <v>54105</v>
      </c>
      <c r="J700" s="10" t="s">
        <v>2663</v>
      </c>
      <c r="K700" s="11"/>
      <c r="L700" s="13">
        <v>-44834</v>
      </c>
      <c r="M700" s="12"/>
      <c r="N700" s="13">
        <v>-14797</v>
      </c>
      <c r="O700" s="12"/>
      <c r="P700" s="12"/>
      <c r="Q700" s="12"/>
      <c r="R700" s="12"/>
      <c r="S700" s="12"/>
      <c r="T700" s="12"/>
      <c r="U700" s="12"/>
      <c r="V700" s="12"/>
      <c r="W700" s="12"/>
      <c r="X700" s="96">
        <v>-59631</v>
      </c>
      <c r="Y700" s="74"/>
      <c r="Z700" s="10" t="s">
        <v>1226</v>
      </c>
      <c r="AA700" s="10" t="s">
        <v>557</v>
      </c>
      <c r="AB700" s="53" t="s">
        <v>1227</v>
      </c>
      <c r="AC700" s="78">
        <v>0</v>
      </c>
      <c r="AD700" s="84">
        <f t="shared" si="21"/>
        <v>0</v>
      </c>
      <c r="AE700" s="63"/>
      <c r="AF700" s="63"/>
    </row>
    <row r="701" spans="1:32" s="1" customFormat="1" ht="12" hidden="1" customHeight="1" x14ac:dyDescent="0.25">
      <c r="A701" s="49">
        <v>700039</v>
      </c>
      <c r="B701" s="15" t="s">
        <v>109</v>
      </c>
      <c r="C701" s="49">
        <v>211512</v>
      </c>
      <c r="D701" s="15" t="s">
        <v>213</v>
      </c>
      <c r="E701" s="15" t="s">
        <v>143</v>
      </c>
      <c r="F701" s="52" t="s">
        <v>143</v>
      </c>
      <c r="G701" s="15" t="s">
        <v>583</v>
      </c>
      <c r="H701" s="15" t="s">
        <v>143</v>
      </c>
      <c r="I701" s="49">
        <v>54106</v>
      </c>
      <c r="J701" s="15" t="s">
        <v>2664</v>
      </c>
      <c r="K701" s="16"/>
      <c r="L701" s="21">
        <v>-38193</v>
      </c>
      <c r="M701" s="17"/>
      <c r="N701" s="21">
        <v>-13751</v>
      </c>
      <c r="O701" s="17"/>
      <c r="P701" s="17"/>
      <c r="Q701" s="17"/>
      <c r="R701" s="17"/>
      <c r="S701" s="17"/>
      <c r="T701" s="17"/>
      <c r="U701" s="17"/>
      <c r="V701" s="17"/>
      <c r="W701" s="17"/>
      <c r="X701" s="84">
        <v>-51944</v>
      </c>
      <c r="Y701" s="47"/>
      <c r="Z701" s="15" t="s">
        <v>1226</v>
      </c>
      <c r="AA701" s="15" t="s">
        <v>557</v>
      </c>
      <c r="AB701" s="52" t="s">
        <v>1227</v>
      </c>
      <c r="AC701" s="78">
        <v>0</v>
      </c>
      <c r="AD701" s="84">
        <f t="shared" si="21"/>
        <v>0</v>
      </c>
      <c r="AE701" s="63"/>
      <c r="AF701" s="63"/>
    </row>
    <row r="702" spans="1:32" s="1" customFormat="1" ht="12" hidden="1" customHeight="1" x14ac:dyDescent="0.25">
      <c r="A702" s="50">
        <v>700039</v>
      </c>
      <c r="B702" s="10" t="s">
        <v>109</v>
      </c>
      <c r="C702" s="50">
        <v>211512</v>
      </c>
      <c r="D702" s="10" t="s">
        <v>213</v>
      </c>
      <c r="E702" s="10" t="s">
        <v>143</v>
      </c>
      <c r="F702" s="53" t="s">
        <v>143</v>
      </c>
      <c r="G702" s="10" t="s">
        <v>583</v>
      </c>
      <c r="H702" s="10" t="s">
        <v>143</v>
      </c>
      <c r="I702" s="50">
        <v>54107</v>
      </c>
      <c r="J702" s="10" t="s">
        <v>2664</v>
      </c>
      <c r="K702" s="11"/>
      <c r="L702" s="13">
        <v>-38897</v>
      </c>
      <c r="M702" s="12"/>
      <c r="N702" s="13">
        <v>-13828</v>
      </c>
      <c r="O702" s="12"/>
      <c r="P702" s="12"/>
      <c r="Q702" s="12"/>
      <c r="R702" s="12"/>
      <c r="S702" s="12"/>
      <c r="T702" s="12"/>
      <c r="U702" s="12"/>
      <c r="V702" s="12"/>
      <c r="W702" s="12"/>
      <c r="X702" s="96">
        <v>-52725</v>
      </c>
      <c r="Y702" s="74"/>
      <c r="Z702" s="10" t="s">
        <v>1226</v>
      </c>
      <c r="AA702" s="10" t="s">
        <v>557</v>
      </c>
      <c r="AB702" s="53" t="s">
        <v>1227</v>
      </c>
      <c r="AC702" s="78">
        <v>0</v>
      </c>
      <c r="AD702" s="84">
        <f t="shared" si="21"/>
        <v>0</v>
      </c>
      <c r="AE702" s="63"/>
      <c r="AF702" s="63"/>
    </row>
    <row r="703" spans="1:32" s="1" customFormat="1" ht="12" hidden="1" customHeight="1" x14ac:dyDescent="0.25">
      <c r="A703" s="49">
        <v>700039</v>
      </c>
      <c r="B703" s="15" t="s">
        <v>109</v>
      </c>
      <c r="C703" s="49">
        <v>211512</v>
      </c>
      <c r="D703" s="15" t="s">
        <v>213</v>
      </c>
      <c r="E703" s="15" t="s">
        <v>143</v>
      </c>
      <c r="F703" s="52" t="s">
        <v>143</v>
      </c>
      <c r="G703" s="15" t="s">
        <v>583</v>
      </c>
      <c r="H703" s="15" t="s">
        <v>143</v>
      </c>
      <c r="I703" s="49">
        <v>54108</v>
      </c>
      <c r="J703" s="15" t="s">
        <v>2664</v>
      </c>
      <c r="K703" s="16"/>
      <c r="L703" s="21">
        <v>-19235</v>
      </c>
      <c r="M703" s="17"/>
      <c r="N703" s="21">
        <v>-11887</v>
      </c>
      <c r="O703" s="17"/>
      <c r="P703" s="17"/>
      <c r="Q703" s="17"/>
      <c r="R703" s="17"/>
      <c r="S703" s="17"/>
      <c r="T703" s="17"/>
      <c r="U703" s="17"/>
      <c r="V703" s="17"/>
      <c r="W703" s="17"/>
      <c r="X703" s="84">
        <v>-31122</v>
      </c>
      <c r="Y703" s="47"/>
      <c r="Z703" s="15" t="s">
        <v>1226</v>
      </c>
      <c r="AA703" s="15" t="s">
        <v>557</v>
      </c>
      <c r="AB703" s="52" t="s">
        <v>1227</v>
      </c>
      <c r="AC703" s="78">
        <v>0</v>
      </c>
      <c r="AD703" s="84">
        <f t="shared" si="21"/>
        <v>0</v>
      </c>
      <c r="AE703" s="63"/>
      <c r="AF703" s="63"/>
    </row>
    <row r="704" spans="1:32" s="1" customFormat="1" ht="12" hidden="1" customHeight="1" x14ac:dyDescent="0.25">
      <c r="A704" s="50">
        <v>700039</v>
      </c>
      <c r="B704" s="10" t="s">
        <v>109</v>
      </c>
      <c r="C704" s="50">
        <v>211512</v>
      </c>
      <c r="D704" s="10" t="s">
        <v>213</v>
      </c>
      <c r="E704" s="10" t="s">
        <v>143</v>
      </c>
      <c r="F704" s="53" t="s">
        <v>143</v>
      </c>
      <c r="G704" s="10" t="s">
        <v>583</v>
      </c>
      <c r="H704" s="10" t="s">
        <v>143</v>
      </c>
      <c r="I704" s="50">
        <v>54109</v>
      </c>
      <c r="J704" s="10" t="s">
        <v>2664</v>
      </c>
      <c r="K704" s="11"/>
      <c r="L704" s="13">
        <v>-50517</v>
      </c>
      <c r="M704" s="12"/>
      <c r="N704" s="13">
        <v>-34264</v>
      </c>
      <c r="O704" s="12"/>
      <c r="P704" s="12"/>
      <c r="Q704" s="12"/>
      <c r="R704" s="12"/>
      <c r="S704" s="12"/>
      <c r="T704" s="12"/>
      <c r="U704" s="12"/>
      <c r="V704" s="12"/>
      <c r="W704" s="12"/>
      <c r="X704" s="96">
        <v>-84781</v>
      </c>
      <c r="Y704" s="74"/>
      <c r="Z704" s="10" t="s">
        <v>1226</v>
      </c>
      <c r="AA704" s="10" t="s">
        <v>557</v>
      </c>
      <c r="AB704" s="53" t="s">
        <v>1227</v>
      </c>
      <c r="AC704" s="78">
        <v>0</v>
      </c>
      <c r="AD704" s="84">
        <f t="shared" si="21"/>
        <v>0</v>
      </c>
      <c r="AE704" s="63"/>
      <c r="AF704" s="63"/>
    </row>
    <row r="705" spans="1:32" s="1" customFormat="1" ht="12" hidden="1" customHeight="1" x14ac:dyDescent="0.25">
      <c r="A705" s="49">
        <v>700039</v>
      </c>
      <c r="B705" s="15" t="s">
        <v>109</v>
      </c>
      <c r="C705" s="49">
        <v>211512</v>
      </c>
      <c r="D705" s="15" t="s">
        <v>213</v>
      </c>
      <c r="E705" s="15" t="s">
        <v>143</v>
      </c>
      <c r="F705" s="52" t="s">
        <v>143</v>
      </c>
      <c r="G705" s="15" t="s">
        <v>583</v>
      </c>
      <c r="H705" s="15" t="s">
        <v>143</v>
      </c>
      <c r="I705" s="49">
        <v>54110</v>
      </c>
      <c r="J705" s="15" t="s">
        <v>2664</v>
      </c>
      <c r="K705" s="16"/>
      <c r="L705" s="21">
        <v>-21010</v>
      </c>
      <c r="M705" s="17"/>
      <c r="N705" s="21">
        <v>-11610</v>
      </c>
      <c r="O705" s="17"/>
      <c r="P705" s="17"/>
      <c r="Q705" s="17"/>
      <c r="R705" s="17"/>
      <c r="S705" s="17"/>
      <c r="T705" s="17"/>
      <c r="U705" s="17"/>
      <c r="V705" s="17"/>
      <c r="W705" s="17"/>
      <c r="X705" s="84">
        <v>-32620</v>
      </c>
      <c r="Y705" s="47"/>
      <c r="Z705" s="15" t="s">
        <v>1226</v>
      </c>
      <c r="AA705" s="15" t="s">
        <v>557</v>
      </c>
      <c r="AB705" s="52" t="s">
        <v>1227</v>
      </c>
      <c r="AC705" s="78">
        <v>0</v>
      </c>
      <c r="AD705" s="84">
        <f t="shared" si="21"/>
        <v>0</v>
      </c>
      <c r="AE705" s="63"/>
      <c r="AF705" s="63"/>
    </row>
    <row r="706" spans="1:32" s="1" customFormat="1" ht="12" hidden="1" customHeight="1" x14ac:dyDescent="0.25">
      <c r="A706" s="50">
        <v>700039</v>
      </c>
      <c r="B706" s="10" t="s">
        <v>109</v>
      </c>
      <c r="C706" s="50">
        <v>211512</v>
      </c>
      <c r="D706" s="10" t="s">
        <v>213</v>
      </c>
      <c r="E706" s="10" t="s">
        <v>143</v>
      </c>
      <c r="F706" s="53" t="s">
        <v>143</v>
      </c>
      <c r="G706" s="10" t="s">
        <v>583</v>
      </c>
      <c r="H706" s="10" t="s">
        <v>143</v>
      </c>
      <c r="I706" s="50">
        <v>54111</v>
      </c>
      <c r="J706" s="10" t="s">
        <v>2664</v>
      </c>
      <c r="K706" s="11"/>
      <c r="L706" s="13">
        <v>-115227</v>
      </c>
      <c r="M706" s="12"/>
      <c r="N706" s="13">
        <v>-69546</v>
      </c>
      <c r="O706" s="12"/>
      <c r="P706" s="12"/>
      <c r="Q706" s="12"/>
      <c r="R706" s="12"/>
      <c r="S706" s="12"/>
      <c r="T706" s="12"/>
      <c r="U706" s="12"/>
      <c r="V706" s="12"/>
      <c r="W706" s="12"/>
      <c r="X706" s="96">
        <v>-184773</v>
      </c>
      <c r="Y706" s="74"/>
      <c r="Z706" s="10" t="s">
        <v>1226</v>
      </c>
      <c r="AA706" s="10" t="s">
        <v>557</v>
      </c>
      <c r="AB706" s="53" t="s">
        <v>1227</v>
      </c>
      <c r="AC706" s="78">
        <v>0</v>
      </c>
      <c r="AD706" s="84">
        <f t="shared" si="21"/>
        <v>0</v>
      </c>
      <c r="AE706" s="63"/>
      <c r="AF706" s="63"/>
    </row>
    <row r="707" spans="1:32" s="1" customFormat="1" ht="12" hidden="1" customHeight="1" x14ac:dyDescent="0.25">
      <c r="A707" s="49">
        <v>700039</v>
      </c>
      <c r="B707" s="15" t="s">
        <v>109</v>
      </c>
      <c r="C707" s="49">
        <v>211512</v>
      </c>
      <c r="D707" s="15" t="s">
        <v>213</v>
      </c>
      <c r="E707" s="15" t="s">
        <v>143</v>
      </c>
      <c r="F707" s="52" t="s">
        <v>143</v>
      </c>
      <c r="G707" s="15" t="s">
        <v>583</v>
      </c>
      <c r="H707" s="15" t="s">
        <v>143</v>
      </c>
      <c r="I707" s="49">
        <v>54112</v>
      </c>
      <c r="J707" s="15" t="s">
        <v>2664</v>
      </c>
      <c r="K707" s="16"/>
      <c r="L707" s="21">
        <v>-18352</v>
      </c>
      <c r="M707" s="17"/>
      <c r="N707" s="21">
        <v>-10859</v>
      </c>
      <c r="O707" s="17"/>
      <c r="P707" s="17"/>
      <c r="Q707" s="17"/>
      <c r="R707" s="17"/>
      <c r="S707" s="17"/>
      <c r="T707" s="17"/>
      <c r="U707" s="17"/>
      <c r="V707" s="17"/>
      <c r="W707" s="17"/>
      <c r="X707" s="84">
        <v>-29211</v>
      </c>
      <c r="Y707" s="47"/>
      <c r="Z707" s="15" t="s">
        <v>1226</v>
      </c>
      <c r="AA707" s="15" t="s">
        <v>557</v>
      </c>
      <c r="AB707" s="52" t="s">
        <v>1227</v>
      </c>
      <c r="AC707" s="78">
        <v>0</v>
      </c>
      <c r="AD707" s="84">
        <f t="shared" si="21"/>
        <v>0</v>
      </c>
      <c r="AE707" s="63"/>
      <c r="AF707" s="63"/>
    </row>
    <row r="708" spans="1:32" s="1" customFormat="1" ht="12" hidden="1" customHeight="1" x14ac:dyDescent="0.25">
      <c r="A708" s="50">
        <v>700039</v>
      </c>
      <c r="B708" s="10" t="s">
        <v>109</v>
      </c>
      <c r="C708" s="50">
        <v>211512</v>
      </c>
      <c r="D708" s="10" t="s">
        <v>213</v>
      </c>
      <c r="E708" s="10"/>
      <c r="F708" s="53"/>
      <c r="G708" s="10" t="s">
        <v>583</v>
      </c>
      <c r="H708" s="10"/>
      <c r="I708" s="50">
        <v>54113</v>
      </c>
      <c r="J708" s="10" t="s">
        <v>2664</v>
      </c>
      <c r="K708" s="11"/>
      <c r="L708" s="13">
        <v>-167086</v>
      </c>
      <c r="M708" s="12"/>
      <c r="N708" s="13">
        <v>-87300</v>
      </c>
      <c r="O708" s="12"/>
      <c r="P708" s="12"/>
      <c r="Q708" s="12"/>
      <c r="R708" s="12"/>
      <c r="S708" s="12"/>
      <c r="T708" s="12"/>
      <c r="U708" s="12"/>
      <c r="V708" s="12"/>
      <c r="W708" s="12"/>
      <c r="X708" s="95">
        <v>-254386</v>
      </c>
      <c r="Y708" s="73"/>
      <c r="Z708" s="10" t="s">
        <v>1226</v>
      </c>
      <c r="AA708" s="10" t="s">
        <v>557</v>
      </c>
      <c r="AB708" s="2" t="s">
        <v>1227</v>
      </c>
      <c r="AC708" s="78">
        <v>0</v>
      </c>
      <c r="AD708" s="84">
        <f t="shared" si="21"/>
        <v>0</v>
      </c>
      <c r="AE708" s="63"/>
      <c r="AF708" s="63"/>
    </row>
    <row r="709" spans="1:32" s="1" customFormat="1" ht="12" hidden="1" customHeight="1" x14ac:dyDescent="0.25">
      <c r="A709" s="50">
        <v>700043</v>
      </c>
      <c r="B709" s="10" t="s">
        <v>110</v>
      </c>
      <c r="C709" s="50">
        <v>171416</v>
      </c>
      <c r="D709" s="10" t="s">
        <v>2678</v>
      </c>
      <c r="E709" s="10"/>
      <c r="F709" s="53"/>
      <c r="G709" s="10" t="s">
        <v>583</v>
      </c>
      <c r="H709" s="10"/>
      <c r="I709" s="50">
        <v>54114</v>
      </c>
      <c r="J709" s="10" t="s">
        <v>2704</v>
      </c>
      <c r="K709" s="11"/>
      <c r="L709" s="13">
        <v>-131305</v>
      </c>
      <c r="M709" s="12"/>
      <c r="N709" s="13">
        <v>-69680</v>
      </c>
      <c r="O709" s="12"/>
      <c r="P709" s="12"/>
      <c r="Q709" s="12"/>
      <c r="R709" s="12"/>
      <c r="S709" s="12"/>
      <c r="T709" s="12"/>
      <c r="U709" s="12"/>
      <c r="V709" s="12"/>
      <c r="W709" s="12"/>
      <c r="X709" s="95">
        <v>-200985</v>
      </c>
      <c r="Y709" s="73"/>
      <c r="Z709" s="10" t="s">
        <v>1226</v>
      </c>
      <c r="AA709" s="10" t="s">
        <v>557</v>
      </c>
      <c r="AB709" s="2" t="s">
        <v>1227</v>
      </c>
      <c r="AC709" s="78">
        <v>0</v>
      </c>
      <c r="AD709" s="84">
        <f t="shared" si="21"/>
        <v>0</v>
      </c>
      <c r="AE709" s="63"/>
      <c r="AF709" s="63"/>
    </row>
    <row r="710" spans="1:32" s="1" customFormat="1" ht="12" hidden="1" customHeight="1" x14ac:dyDescent="0.25">
      <c r="A710" s="49">
        <v>700043</v>
      </c>
      <c r="B710" s="15" t="s">
        <v>110</v>
      </c>
      <c r="C710" s="49">
        <v>171416</v>
      </c>
      <c r="D710" s="15" t="s">
        <v>2678</v>
      </c>
      <c r="E710" s="15"/>
      <c r="F710" s="52"/>
      <c r="G710" s="15" t="s">
        <v>583</v>
      </c>
      <c r="H710" s="15"/>
      <c r="I710" s="49">
        <v>54115</v>
      </c>
      <c r="J710" s="15" t="s">
        <v>2704</v>
      </c>
      <c r="K710" s="16"/>
      <c r="L710" s="21">
        <v>-22612</v>
      </c>
      <c r="M710" s="17"/>
      <c r="N710" s="21">
        <v>-11293</v>
      </c>
      <c r="O710" s="17"/>
      <c r="P710" s="17"/>
      <c r="Q710" s="17"/>
      <c r="R710" s="17"/>
      <c r="S710" s="17"/>
      <c r="T710" s="17"/>
      <c r="U710" s="17"/>
      <c r="V710" s="17"/>
      <c r="W710" s="17"/>
      <c r="X710" s="92">
        <v>-33905</v>
      </c>
      <c r="Y710" s="69"/>
      <c r="Z710" s="15" t="s">
        <v>1226</v>
      </c>
      <c r="AA710" s="15" t="s">
        <v>557</v>
      </c>
      <c r="AB710" s="6" t="s">
        <v>1227</v>
      </c>
      <c r="AC710" s="78">
        <v>0</v>
      </c>
      <c r="AD710" s="84">
        <f t="shared" si="21"/>
        <v>0</v>
      </c>
      <c r="AE710" s="63"/>
      <c r="AF710" s="63"/>
    </row>
    <row r="711" spans="1:32" s="1" customFormat="1" ht="12" hidden="1" customHeight="1" x14ac:dyDescent="0.25">
      <c r="A711" s="49">
        <v>700048</v>
      </c>
      <c r="B711" s="15" t="s">
        <v>111</v>
      </c>
      <c r="C711" s="49">
        <v>211514</v>
      </c>
      <c r="D711" s="15" t="s">
        <v>232</v>
      </c>
      <c r="E711" s="15"/>
      <c r="F711" s="52"/>
      <c r="G711" s="15" t="s">
        <v>583</v>
      </c>
      <c r="H711" s="15"/>
      <c r="I711" s="49">
        <v>54116</v>
      </c>
      <c r="J711" s="15" t="s">
        <v>2728</v>
      </c>
      <c r="K711" s="16"/>
      <c r="L711" s="21">
        <v>-97589</v>
      </c>
      <c r="M711" s="17"/>
      <c r="N711" s="21">
        <v>-39409</v>
      </c>
      <c r="O711" s="17"/>
      <c r="P711" s="17"/>
      <c r="Q711" s="17"/>
      <c r="R711" s="17"/>
      <c r="S711" s="17"/>
      <c r="T711" s="17"/>
      <c r="U711" s="17"/>
      <c r="V711" s="17"/>
      <c r="W711" s="17"/>
      <c r="X711" s="92">
        <v>-136998</v>
      </c>
      <c r="Y711" s="69"/>
      <c r="Z711" s="15" t="s">
        <v>1226</v>
      </c>
      <c r="AA711" s="15" t="s">
        <v>557</v>
      </c>
      <c r="AB711" s="6" t="s">
        <v>1227</v>
      </c>
      <c r="AC711" s="78">
        <v>0</v>
      </c>
      <c r="AD711" s="84">
        <f t="shared" si="21"/>
        <v>0</v>
      </c>
      <c r="AE711" s="63"/>
      <c r="AF711" s="63"/>
    </row>
    <row r="712" spans="1:32" s="1" customFormat="1" ht="12" hidden="1" customHeight="1" x14ac:dyDescent="0.25">
      <c r="A712" s="50">
        <v>700048</v>
      </c>
      <c r="B712" s="10" t="s">
        <v>111</v>
      </c>
      <c r="C712" s="50">
        <v>211514</v>
      </c>
      <c r="D712" s="10" t="s">
        <v>232</v>
      </c>
      <c r="E712" s="10"/>
      <c r="F712" s="53"/>
      <c r="G712" s="10" t="s">
        <v>583</v>
      </c>
      <c r="H712" s="10"/>
      <c r="I712" s="50">
        <v>54117</v>
      </c>
      <c r="J712" s="10" t="s">
        <v>2728</v>
      </c>
      <c r="K712" s="11"/>
      <c r="L712" s="13">
        <v>-35231</v>
      </c>
      <c r="M712" s="12"/>
      <c r="N712" s="13">
        <v>-23030</v>
      </c>
      <c r="O712" s="12"/>
      <c r="P712" s="12"/>
      <c r="Q712" s="12"/>
      <c r="R712" s="12"/>
      <c r="S712" s="12"/>
      <c r="T712" s="12"/>
      <c r="U712" s="12"/>
      <c r="V712" s="12"/>
      <c r="W712" s="12"/>
      <c r="X712" s="95">
        <v>-58261</v>
      </c>
      <c r="Y712" s="73"/>
      <c r="Z712" s="10" t="s">
        <v>1226</v>
      </c>
      <c r="AA712" s="10" t="s">
        <v>557</v>
      </c>
      <c r="AB712" s="2" t="s">
        <v>1227</v>
      </c>
      <c r="AC712" s="78">
        <v>0</v>
      </c>
      <c r="AD712" s="84">
        <f t="shared" si="21"/>
        <v>0</v>
      </c>
      <c r="AE712" s="63"/>
      <c r="AF712" s="63"/>
    </row>
    <row r="713" spans="1:32" s="1" customFormat="1" ht="12" hidden="1" customHeight="1" x14ac:dyDescent="0.25">
      <c r="A713" s="50">
        <v>720057</v>
      </c>
      <c r="B713" s="10" t="s">
        <v>116</v>
      </c>
      <c r="C713" s="50">
        <v>2112</v>
      </c>
      <c r="D713" s="10" t="s">
        <v>2851</v>
      </c>
      <c r="E713" s="10" t="s">
        <v>143</v>
      </c>
      <c r="F713" s="53" t="s">
        <v>143</v>
      </c>
      <c r="G713" s="10" t="s">
        <v>583</v>
      </c>
      <c r="H713" s="10" t="s">
        <v>143</v>
      </c>
      <c r="I713" s="50">
        <v>54118</v>
      </c>
      <c r="J713" s="10" t="s">
        <v>2939</v>
      </c>
      <c r="K713" s="11"/>
      <c r="L713" s="13">
        <v>-197209</v>
      </c>
      <c r="M713" s="12"/>
      <c r="N713" s="13">
        <v>-62298</v>
      </c>
      <c r="O713" s="12"/>
      <c r="P713" s="12"/>
      <c r="Q713" s="12"/>
      <c r="R713" s="12"/>
      <c r="S713" s="12"/>
      <c r="T713" s="12"/>
      <c r="U713" s="12"/>
      <c r="V713" s="12"/>
      <c r="W713" s="12"/>
      <c r="X713" s="96">
        <v>-259507</v>
      </c>
      <c r="Y713" s="74"/>
      <c r="Z713" s="10" t="s">
        <v>1226</v>
      </c>
      <c r="AA713" s="10" t="s">
        <v>557</v>
      </c>
      <c r="AB713" s="53" t="s">
        <v>1227</v>
      </c>
      <c r="AC713" s="78">
        <v>0</v>
      </c>
      <c r="AD713" s="84">
        <f t="shared" si="21"/>
        <v>0</v>
      </c>
      <c r="AE713" s="63"/>
      <c r="AF713" s="63"/>
    </row>
    <row r="714" spans="1:32" s="1" customFormat="1" ht="12" hidden="1" customHeight="1" x14ac:dyDescent="0.25">
      <c r="A714" s="49">
        <v>720057</v>
      </c>
      <c r="B714" s="15" t="s">
        <v>116</v>
      </c>
      <c r="C714" s="49">
        <v>2112</v>
      </c>
      <c r="D714" s="15" t="s">
        <v>2851</v>
      </c>
      <c r="E714" s="15"/>
      <c r="F714" s="52"/>
      <c r="G714" s="15" t="s">
        <v>583</v>
      </c>
      <c r="H714" s="15"/>
      <c r="I714" s="49">
        <v>54119</v>
      </c>
      <c r="J714" s="15" t="s">
        <v>2940</v>
      </c>
      <c r="K714" s="16"/>
      <c r="L714" s="21">
        <v>-615743</v>
      </c>
      <c r="M714" s="17"/>
      <c r="N714" s="21">
        <v>-211902</v>
      </c>
      <c r="O714" s="17"/>
      <c r="P714" s="17"/>
      <c r="Q714" s="17"/>
      <c r="R714" s="17"/>
      <c r="S714" s="17"/>
      <c r="T714" s="17"/>
      <c r="U714" s="17"/>
      <c r="V714" s="17"/>
      <c r="W714" s="17"/>
      <c r="X714" s="92">
        <v>-827645</v>
      </c>
      <c r="Y714" s="69"/>
      <c r="Z714" s="15" t="s">
        <v>1252</v>
      </c>
      <c r="AA714" s="15" t="s">
        <v>557</v>
      </c>
      <c r="AB714" s="6" t="s">
        <v>1227</v>
      </c>
      <c r="AC714" s="78">
        <v>0</v>
      </c>
      <c r="AD714" s="84">
        <f t="shared" si="21"/>
        <v>0</v>
      </c>
      <c r="AE714" s="63"/>
      <c r="AF714" s="63"/>
    </row>
    <row r="715" spans="1:32" s="1" customFormat="1" ht="12" hidden="1" customHeight="1" x14ac:dyDescent="0.25">
      <c r="A715" s="50">
        <v>720057</v>
      </c>
      <c r="B715" s="10" t="s">
        <v>116</v>
      </c>
      <c r="C715" s="50">
        <v>2112</v>
      </c>
      <c r="D715" s="10" t="s">
        <v>2851</v>
      </c>
      <c r="E715" s="10" t="s">
        <v>143</v>
      </c>
      <c r="F715" s="53" t="s">
        <v>143</v>
      </c>
      <c r="G715" s="10" t="s">
        <v>583</v>
      </c>
      <c r="H715" s="10" t="s">
        <v>143</v>
      </c>
      <c r="I715" s="50">
        <v>54120</v>
      </c>
      <c r="J715" s="10" t="s">
        <v>2940</v>
      </c>
      <c r="K715" s="11"/>
      <c r="L715" s="13">
        <v>-470674</v>
      </c>
      <c r="M715" s="12"/>
      <c r="N715" s="13">
        <v>-150207</v>
      </c>
      <c r="O715" s="12"/>
      <c r="P715" s="12"/>
      <c r="Q715" s="12"/>
      <c r="R715" s="12"/>
      <c r="S715" s="12"/>
      <c r="T715" s="12"/>
      <c r="U715" s="12"/>
      <c r="V715" s="12"/>
      <c r="W715" s="12"/>
      <c r="X715" s="96">
        <v>-620881</v>
      </c>
      <c r="Y715" s="74"/>
      <c r="Z715" s="10" t="s">
        <v>1226</v>
      </c>
      <c r="AA715" s="10" t="s">
        <v>557</v>
      </c>
      <c r="AB715" s="53" t="s">
        <v>2941</v>
      </c>
      <c r="AC715" s="78">
        <v>0</v>
      </c>
      <c r="AD715" s="84">
        <f t="shared" si="21"/>
        <v>0</v>
      </c>
      <c r="AE715" s="63"/>
      <c r="AF715" s="63"/>
    </row>
    <row r="716" spans="1:32" s="1" customFormat="1" ht="12" hidden="1" customHeight="1" x14ac:dyDescent="0.25">
      <c r="A716" s="49">
        <v>720057</v>
      </c>
      <c r="B716" s="15" t="s">
        <v>116</v>
      </c>
      <c r="C716" s="49">
        <v>2112</v>
      </c>
      <c r="D716" s="15" t="s">
        <v>2851</v>
      </c>
      <c r="E716" s="15" t="s">
        <v>143</v>
      </c>
      <c r="F716" s="52" t="s">
        <v>143</v>
      </c>
      <c r="G716" s="15" t="s">
        <v>583</v>
      </c>
      <c r="H716" s="15" t="s">
        <v>143</v>
      </c>
      <c r="I716" s="49">
        <v>54121</v>
      </c>
      <c r="J716" s="15" t="s">
        <v>2940</v>
      </c>
      <c r="K716" s="16"/>
      <c r="L716" s="21">
        <v>-102899</v>
      </c>
      <c r="M716" s="17"/>
      <c r="N716" s="21">
        <v>-32998</v>
      </c>
      <c r="O716" s="17"/>
      <c r="P716" s="17"/>
      <c r="Q716" s="17"/>
      <c r="R716" s="17"/>
      <c r="S716" s="17"/>
      <c r="T716" s="17"/>
      <c r="U716" s="17"/>
      <c r="V716" s="17"/>
      <c r="W716" s="17"/>
      <c r="X716" s="84">
        <v>-135897</v>
      </c>
      <c r="Y716" s="47"/>
      <c r="Z716" s="15" t="s">
        <v>1226</v>
      </c>
      <c r="AA716" s="15" t="s">
        <v>557</v>
      </c>
      <c r="AB716" s="52" t="s">
        <v>2941</v>
      </c>
      <c r="AC716" s="78">
        <v>0</v>
      </c>
      <c r="AD716" s="84">
        <f t="shared" si="21"/>
        <v>0</v>
      </c>
      <c r="AE716" s="63"/>
      <c r="AF716" s="63"/>
    </row>
    <row r="717" spans="1:32" s="1" customFormat="1" ht="12" hidden="1" customHeight="1" x14ac:dyDescent="0.25">
      <c r="A717" s="50">
        <v>720057</v>
      </c>
      <c r="B717" s="10" t="s">
        <v>116</v>
      </c>
      <c r="C717" s="50">
        <v>2112</v>
      </c>
      <c r="D717" s="10" t="s">
        <v>2851</v>
      </c>
      <c r="E717" s="10" t="s">
        <v>143</v>
      </c>
      <c r="F717" s="53" t="s">
        <v>143</v>
      </c>
      <c r="G717" s="10" t="s">
        <v>583</v>
      </c>
      <c r="H717" s="10" t="s">
        <v>143</v>
      </c>
      <c r="I717" s="50">
        <v>54122</v>
      </c>
      <c r="J717" s="10" t="s">
        <v>2940</v>
      </c>
      <c r="K717" s="11"/>
      <c r="L717" s="13">
        <v>-107000</v>
      </c>
      <c r="M717" s="12"/>
      <c r="N717" s="13">
        <v>-26518</v>
      </c>
      <c r="O717" s="12"/>
      <c r="P717" s="12"/>
      <c r="Q717" s="12"/>
      <c r="R717" s="12"/>
      <c r="S717" s="12"/>
      <c r="T717" s="12"/>
      <c r="U717" s="12"/>
      <c r="V717" s="12"/>
      <c r="W717" s="12"/>
      <c r="X717" s="96">
        <v>-133518</v>
      </c>
      <c r="Y717" s="74"/>
      <c r="Z717" s="10" t="s">
        <v>1226</v>
      </c>
      <c r="AA717" s="10" t="s">
        <v>557</v>
      </c>
      <c r="AB717" s="53" t="s">
        <v>1227</v>
      </c>
      <c r="AC717" s="78">
        <v>0</v>
      </c>
      <c r="AD717" s="84">
        <f t="shared" si="21"/>
        <v>0</v>
      </c>
      <c r="AE717" s="63"/>
      <c r="AF717" s="63"/>
    </row>
    <row r="718" spans="1:32" s="1" customFormat="1" ht="12" hidden="1" customHeight="1" x14ac:dyDescent="0.25">
      <c r="A718" s="50">
        <v>200111</v>
      </c>
      <c r="B718" s="10" t="s">
        <v>66</v>
      </c>
      <c r="C718" s="50">
        <v>171417</v>
      </c>
      <c r="D718" s="10" t="s">
        <v>1758</v>
      </c>
      <c r="E718" s="10" t="s">
        <v>143</v>
      </c>
      <c r="F718" s="53" t="s">
        <v>143</v>
      </c>
      <c r="G718" s="10" t="s">
        <v>143</v>
      </c>
      <c r="H718" s="10" t="s">
        <v>143</v>
      </c>
      <c r="I718" s="50">
        <v>54123</v>
      </c>
      <c r="J718" s="10" t="s">
        <v>1765</v>
      </c>
      <c r="K718" s="11"/>
      <c r="L718" s="12"/>
      <c r="M718" s="12"/>
      <c r="N718" s="12"/>
      <c r="O718" s="12"/>
      <c r="P718" s="12"/>
      <c r="Q718" s="12"/>
      <c r="R718" s="12"/>
      <c r="S718" s="12"/>
      <c r="T718" s="12"/>
      <c r="U718" s="12"/>
      <c r="V718" s="12">
        <v>10000</v>
      </c>
      <c r="W718" s="12"/>
      <c r="X718" s="96">
        <v>10000</v>
      </c>
      <c r="Y718" s="74"/>
      <c r="Z718" s="10" t="s">
        <v>1766</v>
      </c>
      <c r="AA718" s="10" t="s">
        <v>1767</v>
      </c>
      <c r="AB718" s="53" t="s">
        <v>1766</v>
      </c>
      <c r="AC718" s="78">
        <v>0</v>
      </c>
      <c r="AD718" s="84">
        <f t="shared" si="21"/>
        <v>0</v>
      </c>
      <c r="AE718" s="63"/>
      <c r="AF718" s="63"/>
    </row>
    <row r="719" spans="1:32" s="1" customFormat="1" ht="12" hidden="1" customHeight="1" x14ac:dyDescent="0.25">
      <c r="A719" s="50">
        <v>700000</v>
      </c>
      <c r="B719" s="10" t="s">
        <v>104</v>
      </c>
      <c r="C719" s="50">
        <v>2000</v>
      </c>
      <c r="D719" s="10" t="s">
        <v>638</v>
      </c>
      <c r="E719" s="10" t="s">
        <v>143</v>
      </c>
      <c r="F719" s="53" t="s">
        <v>143</v>
      </c>
      <c r="G719" s="10" t="s">
        <v>173</v>
      </c>
      <c r="H719" s="10" t="s">
        <v>143</v>
      </c>
      <c r="I719" s="50">
        <v>54131</v>
      </c>
      <c r="J719" s="10" t="s">
        <v>2293</v>
      </c>
      <c r="K719" s="11"/>
      <c r="L719" s="12"/>
      <c r="M719" s="12"/>
      <c r="N719" s="12"/>
      <c r="O719" s="12"/>
      <c r="P719" s="12"/>
      <c r="Q719" s="12"/>
      <c r="R719" s="12"/>
      <c r="S719" s="12"/>
      <c r="T719" s="12"/>
      <c r="U719" s="12"/>
      <c r="V719" s="12">
        <v>206396</v>
      </c>
      <c r="W719" s="12"/>
      <c r="X719" s="96">
        <v>206396</v>
      </c>
      <c r="Y719" s="74"/>
      <c r="Z719" s="10" t="s">
        <v>1219</v>
      </c>
      <c r="AA719" s="10" t="s">
        <v>2294</v>
      </c>
      <c r="AB719" s="53"/>
      <c r="AC719" s="78">
        <v>0</v>
      </c>
      <c r="AD719" s="84">
        <f t="shared" si="21"/>
        <v>0</v>
      </c>
      <c r="AE719" s="63"/>
      <c r="AF719" s="63"/>
    </row>
    <row r="720" spans="1:32" s="1" customFormat="1" ht="12" hidden="1" customHeight="1" x14ac:dyDescent="0.25">
      <c r="A720" s="50">
        <v>700001</v>
      </c>
      <c r="B720" s="10" t="s">
        <v>105</v>
      </c>
      <c r="C720" s="50">
        <v>2000</v>
      </c>
      <c r="D720" s="10" t="s">
        <v>638</v>
      </c>
      <c r="E720" s="10" t="s">
        <v>143</v>
      </c>
      <c r="F720" s="53" t="s">
        <v>143</v>
      </c>
      <c r="G720" s="10" t="s">
        <v>173</v>
      </c>
      <c r="H720" s="10" t="s">
        <v>143</v>
      </c>
      <c r="I720" s="50">
        <v>54132</v>
      </c>
      <c r="J720" s="10" t="s">
        <v>2351</v>
      </c>
      <c r="K720" s="11"/>
      <c r="L720" s="12"/>
      <c r="M720" s="12"/>
      <c r="N720" s="12"/>
      <c r="O720" s="12"/>
      <c r="P720" s="12"/>
      <c r="Q720" s="12"/>
      <c r="R720" s="12"/>
      <c r="S720" s="12"/>
      <c r="T720" s="12"/>
      <c r="U720" s="12"/>
      <c r="V720" s="12">
        <v>291257</v>
      </c>
      <c r="W720" s="12"/>
      <c r="X720" s="96">
        <v>291257</v>
      </c>
      <c r="Y720" s="74"/>
      <c r="Z720" s="10" t="s">
        <v>1219</v>
      </c>
      <c r="AA720" s="10" t="s">
        <v>2294</v>
      </c>
      <c r="AB720" s="53"/>
      <c r="AC720" s="78">
        <v>0</v>
      </c>
      <c r="AD720" s="84">
        <f t="shared" si="21"/>
        <v>0</v>
      </c>
      <c r="AE720" s="63"/>
      <c r="AF720" s="63"/>
    </row>
    <row r="721" spans="1:32" s="1" customFormat="1" ht="12" hidden="1" customHeight="1" x14ac:dyDescent="0.25">
      <c r="A721" s="49">
        <v>700011</v>
      </c>
      <c r="B721" s="15" t="s">
        <v>106</v>
      </c>
      <c r="C721" s="49">
        <v>2000</v>
      </c>
      <c r="D721" s="15" t="s">
        <v>638</v>
      </c>
      <c r="E721" s="15" t="s">
        <v>143</v>
      </c>
      <c r="F721" s="52" t="s">
        <v>143</v>
      </c>
      <c r="G721" s="15" t="s">
        <v>173</v>
      </c>
      <c r="H721" s="15" t="s">
        <v>143</v>
      </c>
      <c r="I721" s="49">
        <v>54133</v>
      </c>
      <c r="J721" s="15" t="s">
        <v>2462</v>
      </c>
      <c r="K721" s="16"/>
      <c r="L721" s="17"/>
      <c r="M721" s="17"/>
      <c r="N721" s="17"/>
      <c r="O721" s="17"/>
      <c r="P721" s="17"/>
      <c r="Q721" s="17"/>
      <c r="R721" s="17"/>
      <c r="S721" s="17"/>
      <c r="T721" s="17"/>
      <c r="U721" s="17"/>
      <c r="V721" s="17">
        <v>397684</v>
      </c>
      <c r="W721" s="17"/>
      <c r="X721" s="84">
        <v>397684</v>
      </c>
      <c r="Y721" s="47"/>
      <c r="Z721" s="15" t="s">
        <v>1219</v>
      </c>
      <c r="AA721" s="15" t="s">
        <v>2294</v>
      </c>
      <c r="AB721" s="52"/>
      <c r="AC721" s="78">
        <v>0</v>
      </c>
      <c r="AD721" s="84">
        <f t="shared" si="21"/>
        <v>0</v>
      </c>
      <c r="AE721" s="63"/>
      <c r="AF721" s="63"/>
    </row>
    <row r="722" spans="1:32" s="1" customFormat="1" ht="12" hidden="1" customHeight="1" x14ac:dyDescent="0.25">
      <c r="A722" s="50">
        <v>700036</v>
      </c>
      <c r="B722" s="10" t="s">
        <v>108</v>
      </c>
      <c r="C722" s="50">
        <v>1611</v>
      </c>
      <c r="D722" s="10" t="s">
        <v>178</v>
      </c>
      <c r="E722" s="10" t="s">
        <v>143</v>
      </c>
      <c r="F722" s="53" t="s">
        <v>143</v>
      </c>
      <c r="G722" s="10" t="s">
        <v>173</v>
      </c>
      <c r="H722" s="10" t="s">
        <v>143</v>
      </c>
      <c r="I722" s="50">
        <v>54134</v>
      </c>
      <c r="J722" s="10" t="s">
        <v>2588</v>
      </c>
      <c r="K722" s="11"/>
      <c r="L722" s="12"/>
      <c r="M722" s="12"/>
      <c r="N722" s="12"/>
      <c r="O722" s="12"/>
      <c r="P722" s="12"/>
      <c r="Q722" s="12"/>
      <c r="R722" s="12"/>
      <c r="S722" s="12"/>
      <c r="T722" s="12"/>
      <c r="U722" s="12"/>
      <c r="V722" s="12">
        <v>407920</v>
      </c>
      <c r="W722" s="12"/>
      <c r="X722" s="96">
        <v>407920</v>
      </c>
      <c r="Y722" s="74"/>
      <c r="Z722" s="10" t="s">
        <v>1219</v>
      </c>
      <c r="AA722" s="10" t="s">
        <v>2589</v>
      </c>
      <c r="AB722" s="53"/>
      <c r="AC722" s="78">
        <v>0</v>
      </c>
      <c r="AD722" s="84">
        <f t="shared" si="21"/>
        <v>0</v>
      </c>
      <c r="AE722" s="63"/>
      <c r="AF722" s="63"/>
    </row>
    <row r="723" spans="1:32" s="1" customFormat="1" ht="12" hidden="1" customHeight="1" x14ac:dyDescent="0.25">
      <c r="A723" s="50">
        <v>100000</v>
      </c>
      <c r="B723" s="10" t="s">
        <v>0</v>
      </c>
      <c r="C723" s="50">
        <v>1312</v>
      </c>
      <c r="D723" s="10" t="s">
        <v>853</v>
      </c>
      <c r="E723" s="10" t="s">
        <v>161</v>
      </c>
      <c r="F723" s="53" t="s">
        <v>348</v>
      </c>
      <c r="G723" s="10" t="s">
        <v>431</v>
      </c>
      <c r="H723" s="10" t="s">
        <v>143</v>
      </c>
      <c r="I723" s="50">
        <v>54143</v>
      </c>
      <c r="J723" s="2" t="s">
        <v>1260</v>
      </c>
      <c r="K723" s="3"/>
      <c r="L723" s="4"/>
      <c r="M723" s="4"/>
      <c r="N723" s="4"/>
      <c r="O723" s="4"/>
      <c r="P723" s="4">
        <v>100000</v>
      </c>
      <c r="Q723" s="4"/>
      <c r="R723" s="4"/>
      <c r="S723" s="4"/>
      <c r="T723" s="4"/>
      <c r="U723" s="4"/>
      <c r="V723" s="4"/>
      <c r="W723" s="4"/>
      <c r="X723" s="93">
        <v>100000</v>
      </c>
      <c r="Y723" s="70"/>
      <c r="Z723" s="5" t="s">
        <v>1261</v>
      </c>
      <c r="AA723" s="2" t="s">
        <v>1262</v>
      </c>
      <c r="AB723" s="5" t="s">
        <v>1263</v>
      </c>
      <c r="AC723" s="78">
        <v>0</v>
      </c>
      <c r="AD723" s="84">
        <f t="shared" si="21"/>
        <v>0</v>
      </c>
      <c r="AE723" s="63"/>
      <c r="AF723" s="63"/>
    </row>
    <row r="724" spans="1:32" s="1" customFormat="1" ht="12" hidden="1" customHeight="1" x14ac:dyDescent="0.25">
      <c r="A724" s="50">
        <v>100000</v>
      </c>
      <c r="B724" s="10" t="s">
        <v>0</v>
      </c>
      <c r="C724" s="50">
        <v>1619</v>
      </c>
      <c r="D724" s="10" t="s">
        <v>132</v>
      </c>
      <c r="E724" s="10" t="s">
        <v>161</v>
      </c>
      <c r="F724" s="53" t="s">
        <v>149</v>
      </c>
      <c r="G724" s="10" t="s">
        <v>135</v>
      </c>
      <c r="H724" s="10" t="s">
        <v>150</v>
      </c>
      <c r="I724" s="50">
        <v>54150</v>
      </c>
      <c r="J724" s="2" t="s">
        <v>1264</v>
      </c>
      <c r="K724" s="3"/>
      <c r="L724" s="4">
        <v>54829</v>
      </c>
      <c r="M724" s="4">
        <v>7976</v>
      </c>
      <c r="N724" s="4">
        <v>1480</v>
      </c>
      <c r="O724" s="4"/>
      <c r="P724" s="4"/>
      <c r="Q724" s="4"/>
      <c r="R724" s="4"/>
      <c r="S724" s="4"/>
      <c r="T724" s="4"/>
      <c r="U724" s="4"/>
      <c r="V724" s="4"/>
      <c r="W724" s="4"/>
      <c r="X724" s="93">
        <v>64285</v>
      </c>
      <c r="Y724" s="70"/>
      <c r="Z724" s="5" t="s">
        <v>1265</v>
      </c>
      <c r="AA724" s="2" t="s">
        <v>1266</v>
      </c>
      <c r="AB724" s="2" t="s">
        <v>1267</v>
      </c>
      <c r="AC724" s="78">
        <v>0</v>
      </c>
      <c r="AD724" s="84">
        <f t="shared" si="21"/>
        <v>0</v>
      </c>
      <c r="AE724" s="63"/>
      <c r="AF724" s="63"/>
    </row>
    <row r="725" spans="1:32" s="1" customFormat="1" ht="12" hidden="1" customHeight="1" x14ac:dyDescent="0.25">
      <c r="A725" s="49">
        <v>100000</v>
      </c>
      <c r="B725" s="15" t="s">
        <v>0</v>
      </c>
      <c r="C725" s="49">
        <v>1152</v>
      </c>
      <c r="D725" s="15" t="s">
        <v>823</v>
      </c>
      <c r="E725" s="15" t="s">
        <v>161</v>
      </c>
      <c r="F725" s="52" t="s">
        <v>143</v>
      </c>
      <c r="G725" s="15" t="s">
        <v>135</v>
      </c>
      <c r="H725" s="15" t="s">
        <v>143</v>
      </c>
      <c r="I725" s="49">
        <v>54153</v>
      </c>
      <c r="J725" s="15" t="s">
        <v>1268</v>
      </c>
      <c r="K725" s="7">
        <v>2</v>
      </c>
      <c r="L725" s="8">
        <v>145328</v>
      </c>
      <c r="M725" s="8">
        <v>35820</v>
      </c>
      <c r="N725" s="8">
        <v>19126</v>
      </c>
      <c r="O725" s="8"/>
      <c r="P725" s="8"/>
      <c r="Q725" s="8"/>
      <c r="R725" s="8"/>
      <c r="S725" s="8"/>
      <c r="T725" s="8"/>
      <c r="U725" s="8"/>
      <c r="V725" s="8"/>
      <c r="W725" s="8"/>
      <c r="X725" s="84">
        <v>200274</v>
      </c>
      <c r="Y725" s="47"/>
      <c r="Z725" s="18" t="s">
        <v>1269</v>
      </c>
      <c r="AA725" s="15" t="s">
        <v>1270</v>
      </c>
      <c r="AB725" s="55" t="s">
        <v>1271</v>
      </c>
      <c r="AC725" s="78">
        <v>0</v>
      </c>
      <c r="AD725" s="84">
        <f t="shared" si="21"/>
        <v>0</v>
      </c>
      <c r="AE725" s="63"/>
      <c r="AF725" s="63"/>
    </row>
    <row r="726" spans="1:32" s="1" customFormat="1" ht="12" hidden="1" customHeight="1" x14ac:dyDescent="0.25">
      <c r="A726" s="50">
        <v>720048</v>
      </c>
      <c r="B726" s="10" t="s">
        <v>115</v>
      </c>
      <c r="C726" s="50">
        <v>1515</v>
      </c>
      <c r="D726" s="10" t="s">
        <v>2811</v>
      </c>
      <c r="E726" s="10" t="s">
        <v>143</v>
      </c>
      <c r="F726" s="53" t="s">
        <v>143</v>
      </c>
      <c r="G726" s="10" t="s">
        <v>135</v>
      </c>
      <c r="H726" s="10" t="s">
        <v>143</v>
      </c>
      <c r="I726" s="50">
        <v>54155</v>
      </c>
      <c r="J726" s="10" t="s">
        <v>2843</v>
      </c>
      <c r="K726" s="3">
        <v>2</v>
      </c>
      <c r="L726" s="4">
        <v>228840</v>
      </c>
      <c r="M726" s="4">
        <v>47294</v>
      </c>
      <c r="N726" s="4">
        <v>21378</v>
      </c>
      <c r="O726" s="4"/>
      <c r="P726" s="4"/>
      <c r="Q726" s="4">
        <v>3400</v>
      </c>
      <c r="R726" s="4"/>
      <c r="S726" s="4"/>
      <c r="T726" s="4"/>
      <c r="U726" s="4"/>
      <c r="V726" s="4"/>
      <c r="W726" s="4"/>
      <c r="X726" s="96">
        <v>300912</v>
      </c>
      <c r="Y726" s="74"/>
      <c r="Z726" s="14" t="s">
        <v>2844</v>
      </c>
      <c r="AA726" s="10" t="s">
        <v>2845</v>
      </c>
      <c r="AB726" s="53" t="s">
        <v>2846</v>
      </c>
      <c r="AC726" s="78">
        <v>0</v>
      </c>
      <c r="AD726" s="84">
        <f t="shared" si="21"/>
        <v>0</v>
      </c>
      <c r="AE726" s="63"/>
      <c r="AF726" s="63"/>
    </row>
    <row r="727" spans="1:32" s="1" customFormat="1" ht="12" hidden="1" customHeight="1" x14ac:dyDescent="0.25">
      <c r="A727" s="50">
        <v>100000</v>
      </c>
      <c r="B727" s="10" t="s">
        <v>0</v>
      </c>
      <c r="C727" s="50">
        <v>1914</v>
      </c>
      <c r="D727" s="10" t="s">
        <v>304</v>
      </c>
      <c r="E727" s="10" t="s">
        <v>167</v>
      </c>
      <c r="F727" s="53" t="s">
        <v>149</v>
      </c>
      <c r="G727" s="10" t="s">
        <v>135</v>
      </c>
      <c r="H727" s="10" t="s">
        <v>143</v>
      </c>
      <c r="I727" s="50">
        <v>54156</v>
      </c>
      <c r="J727" s="10" t="s">
        <v>1272</v>
      </c>
      <c r="K727" s="11"/>
      <c r="L727" s="12">
        <v>4000000</v>
      </c>
      <c r="M727" s="12"/>
      <c r="N727" s="12">
        <v>58000</v>
      </c>
      <c r="O727" s="12"/>
      <c r="P727" s="12"/>
      <c r="Q727" s="12"/>
      <c r="R727" s="12"/>
      <c r="S727" s="12"/>
      <c r="T727" s="12"/>
      <c r="U727" s="12"/>
      <c r="V727" s="12"/>
      <c r="W727" s="12"/>
      <c r="X727" s="95">
        <v>4058000</v>
      </c>
      <c r="Y727" s="73"/>
      <c r="Z727" s="14" t="s">
        <v>1273</v>
      </c>
      <c r="AA727" s="10" t="s">
        <v>1274</v>
      </c>
      <c r="AB727" s="2" t="s">
        <v>1275</v>
      </c>
      <c r="AC727" s="78">
        <v>0</v>
      </c>
      <c r="AD727" s="84">
        <f t="shared" si="21"/>
        <v>0</v>
      </c>
      <c r="AE727" s="63"/>
      <c r="AF727" s="63"/>
    </row>
    <row r="728" spans="1:32" s="1" customFormat="1" ht="12" hidden="1" customHeight="1" x14ac:dyDescent="0.25">
      <c r="A728" s="49">
        <v>100000</v>
      </c>
      <c r="B728" s="15" t="s">
        <v>0</v>
      </c>
      <c r="C728" s="49">
        <v>1912</v>
      </c>
      <c r="D728" s="15" t="s">
        <v>538</v>
      </c>
      <c r="E728" s="15" t="s">
        <v>143</v>
      </c>
      <c r="F728" s="52" t="s">
        <v>143</v>
      </c>
      <c r="G728" s="15" t="s">
        <v>431</v>
      </c>
      <c r="H728" s="15" t="s">
        <v>143</v>
      </c>
      <c r="I728" s="49">
        <v>54157</v>
      </c>
      <c r="J728" s="15" t="s">
        <v>1276</v>
      </c>
      <c r="K728" s="16"/>
      <c r="L728" s="17"/>
      <c r="M728" s="17"/>
      <c r="N728" s="17">
        <v>634400</v>
      </c>
      <c r="O728" s="17"/>
      <c r="P728" s="17"/>
      <c r="Q728" s="17"/>
      <c r="R728" s="17"/>
      <c r="S728" s="17"/>
      <c r="T728" s="17"/>
      <c r="U728" s="17"/>
      <c r="V728" s="17"/>
      <c r="W728" s="17"/>
      <c r="X728" s="84">
        <v>634400</v>
      </c>
      <c r="Y728" s="47"/>
      <c r="Z728" s="18" t="s">
        <v>1277</v>
      </c>
      <c r="AA728" s="15" t="s">
        <v>557</v>
      </c>
      <c r="AB728" s="57" t="s">
        <v>1277</v>
      </c>
      <c r="AC728" s="78">
        <v>0</v>
      </c>
      <c r="AD728" s="84">
        <f t="shared" si="21"/>
        <v>0</v>
      </c>
      <c r="AE728" s="63"/>
      <c r="AF728" s="63"/>
    </row>
    <row r="729" spans="1:32" s="1" customFormat="1" ht="12" hidden="1" customHeight="1" x14ac:dyDescent="0.25">
      <c r="A729" s="50">
        <v>100000</v>
      </c>
      <c r="B729" s="10" t="s">
        <v>0</v>
      </c>
      <c r="C729" s="50">
        <v>1912</v>
      </c>
      <c r="D729" s="10" t="s">
        <v>538</v>
      </c>
      <c r="E729" s="10" t="s">
        <v>143</v>
      </c>
      <c r="F729" s="53" t="s">
        <v>143</v>
      </c>
      <c r="G729" s="10" t="s">
        <v>431</v>
      </c>
      <c r="H729" s="10" t="s">
        <v>143</v>
      </c>
      <c r="I729" s="50">
        <v>54158</v>
      </c>
      <c r="J729" s="10" t="s">
        <v>1278</v>
      </c>
      <c r="K729" s="11"/>
      <c r="L729" s="12">
        <v>522067</v>
      </c>
      <c r="M729" s="12"/>
      <c r="N729" s="12"/>
      <c r="O729" s="12"/>
      <c r="P729" s="12"/>
      <c r="Q729" s="12"/>
      <c r="R729" s="12"/>
      <c r="S729" s="12"/>
      <c r="T729" s="12"/>
      <c r="U729" s="12"/>
      <c r="V729" s="12"/>
      <c r="W729" s="12"/>
      <c r="X729" s="96">
        <v>522067</v>
      </c>
      <c r="Y729" s="74"/>
      <c r="Z729" s="14" t="s">
        <v>1279</v>
      </c>
      <c r="AA729" s="10" t="s">
        <v>1280</v>
      </c>
      <c r="AB729" s="54" t="s">
        <v>1279</v>
      </c>
      <c r="AC729" s="78">
        <v>0</v>
      </c>
      <c r="AD729" s="84">
        <f t="shared" ref="AD729:AD735" si="22">(X729+Y729)*AC729</f>
        <v>0</v>
      </c>
      <c r="AE729" s="63"/>
      <c r="AF729" s="63"/>
    </row>
    <row r="730" spans="1:32" s="1" customFormat="1" ht="12" hidden="1" customHeight="1" x14ac:dyDescent="0.25">
      <c r="A730" s="49">
        <v>200728</v>
      </c>
      <c r="B730" s="15" t="s">
        <v>98</v>
      </c>
      <c r="C730" s="49">
        <v>1619</v>
      </c>
      <c r="D730" s="15" t="s">
        <v>132</v>
      </c>
      <c r="E730" s="15" t="s">
        <v>161</v>
      </c>
      <c r="F730" s="52" t="s">
        <v>162</v>
      </c>
      <c r="G730" s="15" t="s">
        <v>306</v>
      </c>
      <c r="H730" s="15" t="s">
        <v>156</v>
      </c>
      <c r="I730" s="49">
        <v>54159</v>
      </c>
      <c r="J730" s="6" t="s">
        <v>2199</v>
      </c>
      <c r="K730" s="7"/>
      <c r="L730" s="8"/>
      <c r="M730" s="8"/>
      <c r="N730" s="8"/>
      <c r="O730" s="8"/>
      <c r="P730" s="8">
        <v>260000</v>
      </c>
      <c r="Q730" s="8"/>
      <c r="R730" s="8"/>
      <c r="S730" s="8"/>
      <c r="T730" s="8"/>
      <c r="U730" s="8"/>
      <c r="V730" s="8"/>
      <c r="W730" s="8"/>
      <c r="X730" s="94">
        <v>260000</v>
      </c>
      <c r="Y730" s="71">
        <v>260000</v>
      </c>
      <c r="Z730" s="9" t="s">
        <v>2200</v>
      </c>
      <c r="AA730" s="6" t="s">
        <v>2201</v>
      </c>
      <c r="AB730" s="6" t="s">
        <v>2202</v>
      </c>
      <c r="AC730" s="78">
        <v>0</v>
      </c>
      <c r="AD730" s="84">
        <f t="shared" si="22"/>
        <v>0</v>
      </c>
      <c r="AE730" s="63"/>
      <c r="AF730" s="63"/>
    </row>
    <row r="731" spans="1:32" s="1" customFormat="1" ht="12" hidden="1" customHeight="1" x14ac:dyDescent="0.25">
      <c r="A731" s="50">
        <v>100000</v>
      </c>
      <c r="B731" s="10" t="s">
        <v>0</v>
      </c>
      <c r="C731" s="50">
        <v>1212</v>
      </c>
      <c r="D731" s="10" t="s">
        <v>319</v>
      </c>
      <c r="E731" s="10" t="s">
        <v>161</v>
      </c>
      <c r="F731" s="53" t="s">
        <v>143</v>
      </c>
      <c r="G731" s="10" t="s">
        <v>135</v>
      </c>
      <c r="H731" s="10" t="s">
        <v>143</v>
      </c>
      <c r="I731" s="50">
        <v>54163</v>
      </c>
      <c r="J731" s="10" t="s">
        <v>1281</v>
      </c>
      <c r="K731" s="3"/>
      <c r="L731" s="4">
        <v>194331</v>
      </c>
      <c r="M731" s="4"/>
      <c r="N731" s="4"/>
      <c r="O731" s="4"/>
      <c r="P731" s="4"/>
      <c r="Q731" s="4"/>
      <c r="R731" s="4"/>
      <c r="S731" s="4"/>
      <c r="T731" s="4"/>
      <c r="U731" s="4"/>
      <c r="V731" s="4"/>
      <c r="W731" s="4"/>
      <c r="X731" s="96">
        <v>194331</v>
      </c>
      <c r="Y731" s="74"/>
      <c r="Z731" s="14" t="s">
        <v>1282</v>
      </c>
      <c r="AA731" s="10" t="s">
        <v>1283</v>
      </c>
      <c r="AB731" s="54" t="s">
        <v>1284</v>
      </c>
      <c r="AC731" s="78">
        <v>0</v>
      </c>
      <c r="AD731" s="84">
        <f t="shared" si="22"/>
        <v>0</v>
      </c>
      <c r="AE731" s="63"/>
      <c r="AF731" s="63"/>
    </row>
    <row r="732" spans="1:32" s="1" customFormat="1" ht="12" hidden="1" customHeight="1" x14ac:dyDescent="0.25">
      <c r="A732" s="49">
        <v>100000</v>
      </c>
      <c r="B732" s="15" t="s">
        <v>0</v>
      </c>
      <c r="C732" s="49">
        <v>1212</v>
      </c>
      <c r="D732" s="15" t="s">
        <v>319</v>
      </c>
      <c r="E732" s="15" t="s">
        <v>142</v>
      </c>
      <c r="F732" s="52" t="s">
        <v>143</v>
      </c>
      <c r="G732" s="15" t="s">
        <v>135</v>
      </c>
      <c r="H732" s="15" t="s">
        <v>143</v>
      </c>
      <c r="I732" s="49">
        <v>54164</v>
      </c>
      <c r="J732" s="15" t="s">
        <v>1285</v>
      </c>
      <c r="K732" s="7">
        <v>1</v>
      </c>
      <c r="L732" s="8">
        <v>76000</v>
      </c>
      <c r="M732" s="8">
        <v>18008</v>
      </c>
      <c r="N732" s="8">
        <v>9652</v>
      </c>
      <c r="O732" s="8"/>
      <c r="P732" s="8"/>
      <c r="Q732" s="8"/>
      <c r="R732" s="8"/>
      <c r="S732" s="8"/>
      <c r="T732" s="8"/>
      <c r="U732" s="8"/>
      <c r="V732" s="8"/>
      <c r="W732" s="8"/>
      <c r="X732" s="84">
        <v>103660</v>
      </c>
      <c r="Y732" s="47"/>
      <c r="Z732" s="18" t="s">
        <v>1286</v>
      </c>
      <c r="AA732" s="15" t="s">
        <v>1287</v>
      </c>
      <c r="AB732" s="52" t="s">
        <v>1288</v>
      </c>
      <c r="AC732" s="78">
        <v>0</v>
      </c>
      <c r="AD732" s="84">
        <f t="shared" si="22"/>
        <v>0</v>
      </c>
      <c r="AE732" s="63"/>
      <c r="AF732" s="63"/>
    </row>
    <row r="733" spans="1:32" s="1" customFormat="1" ht="12" hidden="1" customHeight="1" x14ac:dyDescent="0.25">
      <c r="A733" s="50">
        <v>100000</v>
      </c>
      <c r="B733" s="10" t="s">
        <v>0</v>
      </c>
      <c r="C733" s="50">
        <v>1212</v>
      </c>
      <c r="D733" s="10" t="s">
        <v>319</v>
      </c>
      <c r="E733" s="10" t="s">
        <v>142</v>
      </c>
      <c r="F733" s="53" t="s">
        <v>143</v>
      </c>
      <c r="G733" s="10" t="s">
        <v>135</v>
      </c>
      <c r="H733" s="10" t="s">
        <v>143</v>
      </c>
      <c r="I733" s="50">
        <v>54165</v>
      </c>
      <c r="J733" s="10" t="s">
        <v>1289</v>
      </c>
      <c r="K733" s="3">
        <v>1</v>
      </c>
      <c r="L733" s="4">
        <v>83382</v>
      </c>
      <c r="M733" s="4">
        <v>19167</v>
      </c>
      <c r="N733" s="4">
        <v>9851</v>
      </c>
      <c r="O733" s="4"/>
      <c r="P733" s="4"/>
      <c r="Q733" s="4"/>
      <c r="R733" s="4"/>
      <c r="S733" s="4"/>
      <c r="T733" s="4"/>
      <c r="U733" s="4"/>
      <c r="V733" s="4"/>
      <c r="W733" s="4"/>
      <c r="X733" s="96">
        <v>112400</v>
      </c>
      <c r="Y733" s="74"/>
      <c r="Z733" s="14" t="s">
        <v>1290</v>
      </c>
      <c r="AA733" s="10" t="s">
        <v>1291</v>
      </c>
      <c r="AB733" s="53" t="s">
        <v>1292</v>
      </c>
      <c r="AC733" s="78">
        <v>0</v>
      </c>
      <c r="AD733" s="84">
        <f t="shared" si="22"/>
        <v>0</v>
      </c>
      <c r="AE733" s="63"/>
      <c r="AF733" s="63"/>
    </row>
    <row r="734" spans="1:32" s="1" customFormat="1" ht="12" hidden="1" customHeight="1" x14ac:dyDescent="0.25">
      <c r="A734" s="49">
        <v>100000</v>
      </c>
      <c r="B734" s="15" t="s">
        <v>0</v>
      </c>
      <c r="C734" s="49">
        <v>1611</v>
      </c>
      <c r="D734" s="15" t="s">
        <v>178</v>
      </c>
      <c r="E734" s="15" t="s">
        <v>161</v>
      </c>
      <c r="F734" s="52" t="s">
        <v>143</v>
      </c>
      <c r="G734" s="15" t="s">
        <v>952</v>
      </c>
      <c r="H734" s="15" t="s">
        <v>143</v>
      </c>
      <c r="I734" s="49">
        <v>54166</v>
      </c>
      <c r="J734" s="15" t="s">
        <v>1293</v>
      </c>
      <c r="K734" s="7"/>
      <c r="L734" s="8"/>
      <c r="M734" s="8"/>
      <c r="N734" s="8"/>
      <c r="O734" s="8"/>
      <c r="P734" s="8">
        <v>6000</v>
      </c>
      <c r="Q734" s="8"/>
      <c r="R734" s="8"/>
      <c r="S734" s="8"/>
      <c r="T734" s="8"/>
      <c r="U734" s="8">
        <v>90000</v>
      </c>
      <c r="V734" s="8"/>
      <c r="W734" s="8"/>
      <c r="X734" s="84">
        <v>96000</v>
      </c>
      <c r="Y734" s="47"/>
      <c r="Z734" s="18" t="s">
        <v>1294</v>
      </c>
      <c r="AA734" s="15" t="s">
        <v>1295</v>
      </c>
      <c r="AB734" s="55" t="s">
        <v>1296</v>
      </c>
      <c r="AC734" s="78">
        <v>0</v>
      </c>
      <c r="AD734" s="84">
        <f t="shared" si="22"/>
        <v>0</v>
      </c>
      <c r="AE734" s="63"/>
      <c r="AF734" s="63"/>
    </row>
    <row r="735" spans="1:32" s="1" customFormat="1" ht="12" hidden="1" customHeight="1" x14ac:dyDescent="0.25">
      <c r="A735" s="50">
        <v>100000</v>
      </c>
      <c r="B735" s="10" t="s">
        <v>0</v>
      </c>
      <c r="C735" s="50">
        <v>1415</v>
      </c>
      <c r="D735" s="10" t="s">
        <v>518</v>
      </c>
      <c r="E735" s="10" t="s">
        <v>161</v>
      </c>
      <c r="F735" s="53" t="s">
        <v>149</v>
      </c>
      <c r="G735" s="10" t="s">
        <v>135</v>
      </c>
      <c r="H735" s="10" t="s">
        <v>143</v>
      </c>
      <c r="I735" s="50">
        <v>54167</v>
      </c>
      <c r="J735" s="2" t="s">
        <v>1297</v>
      </c>
      <c r="K735" s="3"/>
      <c r="L735" s="4"/>
      <c r="M735" s="4"/>
      <c r="N735" s="4"/>
      <c r="O735" s="4"/>
      <c r="P735" s="4">
        <v>200000</v>
      </c>
      <c r="Q735" s="4"/>
      <c r="R735" s="4"/>
      <c r="S735" s="4"/>
      <c r="T735" s="4"/>
      <c r="U735" s="4"/>
      <c r="V735" s="4"/>
      <c r="W735" s="4"/>
      <c r="X735" s="93">
        <v>200000</v>
      </c>
      <c r="Y735" s="70"/>
      <c r="Z735" s="5" t="s">
        <v>1298</v>
      </c>
      <c r="AA735" s="2" t="s">
        <v>1299</v>
      </c>
      <c r="AB735" s="2" t="s">
        <v>1300</v>
      </c>
      <c r="AC735" s="78">
        <v>0</v>
      </c>
      <c r="AD735" s="84">
        <f t="shared" si="22"/>
        <v>0</v>
      </c>
      <c r="AE735" s="63"/>
      <c r="AF735" s="63"/>
    </row>
    <row r="736" spans="1:32" s="1" customFormat="1" ht="12" customHeight="1" x14ac:dyDescent="0.25">
      <c r="A736" s="49">
        <v>100000</v>
      </c>
      <c r="B736" s="15" t="s">
        <v>0</v>
      </c>
      <c r="C736" s="49">
        <v>211513</v>
      </c>
      <c r="D736" s="15" t="s">
        <v>283</v>
      </c>
      <c r="E736" s="15" t="s">
        <v>161</v>
      </c>
      <c r="F736" s="52" t="s">
        <v>134</v>
      </c>
      <c r="G736" s="52" t="s">
        <v>173</v>
      </c>
      <c r="H736" s="15" t="s">
        <v>143</v>
      </c>
      <c r="I736" s="49">
        <v>54168</v>
      </c>
      <c r="J736" s="6" t="s">
        <v>1301</v>
      </c>
      <c r="K736" s="7"/>
      <c r="L736" s="8"/>
      <c r="M736" s="8"/>
      <c r="N736" s="8"/>
      <c r="O736" s="8">
        <v>495484</v>
      </c>
      <c r="P736" s="8"/>
      <c r="Q736" s="8"/>
      <c r="R736" s="8"/>
      <c r="S736" s="8"/>
      <c r="T736" s="8"/>
      <c r="U736" s="8"/>
      <c r="V736" s="8"/>
      <c r="W736" s="8"/>
      <c r="X736" s="92">
        <v>495484</v>
      </c>
      <c r="Y736" s="69"/>
      <c r="Z736" s="18" t="s">
        <v>1302</v>
      </c>
      <c r="AA736" s="15" t="s">
        <v>1303</v>
      </c>
      <c r="AB736" s="52" t="s">
        <v>1304</v>
      </c>
      <c r="AC736" s="78">
        <v>1</v>
      </c>
      <c r="AD736" s="84">
        <f>X736*AC736</f>
        <v>495484</v>
      </c>
      <c r="AE736" s="85" t="s">
        <v>2995</v>
      </c>
      <c r="AF736" s="85" t="s">
        <v>2996</v>
      </c>
    </row>
    <row r="737" spans="1:32" s="1" customFormat="1" ht="12" hidden="1" customHeight="1" x14ac:dyDescent="0.25">
      <c r="A737" s="50">
        <v>100000</v>
      </c>
      <c r="B737" s="10" t="s">
        <v>0</v>
      </c>
      <c r="C737" s="50">
        <v>211514</v>
      </c>
      <c r="D737" s="10" t="s">
        <v>232</v>
      </c>
      <c r="E737" s="10" t="s">
        <v>142</v>
      </c>
      <c r="F737" s="53" t="s">
        <v>134</v>
      </c>
      <c r="G737" s="53" t="s">
        <v>583</v>
      </c>
      <c r="H737" s="10" t="s">
        <v>249</v>
      </c>
      <c r="I737" s="50">
        <v>54169</v>
      </c>
      <c r="J737" s="2" t="s">
        <v>1305</v>
      </c>
      <c r="K737" s="19">
        <v>-8</v>
      </c>
      <c r="L737" s="20">
        <v>-94784</v>
      </c>
      <c r="M737" s="20">
        <v>-30310</v>
      </c>
      <c r="N737" s="20">
        <v>-17758</v>
      </c>
      <c r="O737" s="4"/>
      <c r="P737" s="4"/>
      <c r="Q737" s="4"/>
      <c r="R737" s="4"/>
      <c r="S737" s="4"/>
      <c r="T737" s="4"/>
      <c r="U737" s="4"/>
      <c r="V737" s="4"/>
      <c r="W737" s="4"/>
      <c r="X737" s="93">
        <v>-142852</v>
      </c>
      <c r="Y737" s="70"/>
      <c r="Z737" s="5" t="s">
        <v>1306</v>
      </c>
      <c r="AA737" s="2" t="s">
        <v>1307</v>
      </c>
      <c r="AB737" s="2" t="s">
        <v>1308</v>
      </c>
      <c r="AC737" s="78">
        <v>0</v>
      </c>
      <c r="AD737" s="84">
        <f>(X737+Y737)*AC737</f>
        <v>0</v>
      </c>
      <c r="AE737" s="65"/>
      <c r="AF737" s="65"/>
    </row>
    <row r="738" spans="1:32" s="1" customFormat="1" ht="12" hidden="1" customHeight="1" x14ac:dyDescent="0.25">
      <c r="A738" s="50">
        <v>200712</v>
      </c>
      <c r="B738" s="10" t="s">
        <v>89</v>
      </c>
      <c r="C738" s="50">
        <v>1516</v>
      </c>
      <c r="D738" s="10" t="s">
        <v>602</v>
      </c>
      <c r="E738" s="10" t="s">
        <v>161</v>
      </c>
      <c r="F738" s="53" t="s">
        <v>143</v>
      </c>
      <c r="G738" s="10" t="s">
        <v>583</v>
      </c>
      <c r="H738" s="10" t="s">
        <v>143</v>
      </c>
      <c r="I738" s="50">
        <v>54173</v>
      </c>
      <c r="J738" s="10" t="s">
        <v>2171</v>
      </c>
      <c r="K738" s="19">
        <v>-2</v>
      </c>
      <c r="L738" s="20">
        <v>-115472</v>
      </c>
      <c r="M738" s="20">
        <v>-15802</v>
      </c>
      <c r="N738" s="20">
        <v>-44294</v>
      </c>
      <c r="O738" s="4"/>
      <c r="P738" s="4"/>
      <c r="Q738" s="4"/>
      <c r="R738" s="4"/>
      <c r="S738" s="4"/>
      <c r="T738" s="4"/>
      <c r="U738" s="4"/>
      <c r="V738" s="4"/>
      <c r="W738" s="4"/>
      <c r="X738" s="96">
        <v>-175568</v>
      </c>
      <c r="Y738" s="74"/>
      <c r="Z738" s="14" t="s">
        <v>2172</v>
      </c>
      <c r="AA738" s="10" t="s">
        <v>2173</v>
      </c>
      <c r="AB738" s="53" t="s">
        <v>2174</v>
      </c>
      <c r="AC738" s="78">
        <v>0</v>
      </c>
      <c r="AD738" s="84">
        <f>(X738+Y738)*AC738</f>
        <v>0</v>
      </c>
      <c r="AE738" s="63"/>
      <c r="AF738" s="63"/>
    </row>
    <row r="739" spans="1:32" s="1" customFormat="1" ht="12" hidden="1" customHeight="1" x14ac:dyDescent="0.25">
      <c r="A739" s="50">
        <v>100000</v>
      </c>
      <c r="B739" s="10" t="s">
        <v>0</v>
      </c>
      <c r="C739" s="50">
        <v>1713</v>
      </c>
      <c r="D739" s="10" t="s">
        <v>554</v>
      </c>
      <c r="E739" s="10" t="s">
        <v>142</v>
      </c>
      <c r="F739" s="53" t="s">
        <v>149</v>
      </c>
      <c r="G739" s="10" t="s">
        <v>135</v>
      </c>
      <c r="H739" s="10" t="s">
        <v>143</v>
      </c>
      <c r="I739" s="50">
        <v>54175</v>
      </c>
      <c r="J739" s="10" t="s">
        <v>1309</v>
      </c>
      <c r="K739" s="11">
        <v>2</v>
      </c>
      <c r="L739" s="12">
        <v>147436</v>
      </c>
      <c r="M739" s="12">
        <v>35974</v>
      </c>
      <c r="N739" s="12">
        <v>19180</v>
      </c>
      <c r="O739" s="12"/>
      <c r="P739" s="12"/>
      <c r="Q739" s="12"/>
      <c r="R739" s="12"/>
      <c r="S739" s="12"/>
      <c r="T739" s="12"/>
      <c r="U739" s="12"/>
      <c r="V739" s="12"/>
      <c r="W739" s="12"/>
      <c r="X739" s="95">
        <v>202590</v>
      </c>
      <c r="Y739" s="73"/>
      <c r="Z739" s="10" t="s">
        <v>1310</v>
      </c>
      <c r="AA739" s="10" t="s">
        <v>560</v>
      </c>
      <c r="AB739" s="2" t="s">
        <v>1311</v>
      </c>
      <c r="AC739" s="78">
        <v>0</v>
      </c>
      <c r="AD739" s="84">
        <f>(X739+Y739)*AC739</f>
        <v>0</v>
      </c>
      <c r="AE739" s="63"/>
      <c r="AF739" s="63"/>
    </row>
    <row r="740" spans="1:32" s="1" customFormat="1" ht="12" hidden="1" customHeight="1" x14ac:dyDescent="0.25">
      <c r="A740" s="49">
        <v>200226</v>
      </c>
      <c r="B740" s="15" t="s">
        <v>78</v>
      </c>
      <c r="C740" s="49">
        <v>1611</v>
      </c>
      <c r="D740" s="15" t="s">
        <v>178</v>
      </c>
      <c r="E740" s="15" t="s">
        <v>161</v>
      </c>
      <c r="F740" s="52" t="s">
        <v>149</v>
      </c>
      <c r="G740" s="15" t="s">
        <v>173</v>
      </c>
      <c r="H740" s="15" t="s">
        <v>143</v>
      </c>
      <c r="I740" s="49">
        <v>54180</v>
      </c>
      <c r="J740" s="6" t="s">
        <v>1932</v>
      </c>
      <c r="K740" s="7">
        <v>1</v>
      </c>
      <c r="L740" s="8">
        <v>104472</v>
      </c>
      <c r="M740" s="8">
        <v>22188</v>
      </c>
      <c r="N740" s="8">
        <v>10421</v>
      </c>
      <c r="O740" s="8">
        <v>480</v>
      </c>
      <c r="P740" s="8">
        <v>220</v>
      </c>
      <c r="Q740" s="8">
        <v>3300</v>
      </c>
      <c r="R740" s="8"/>
      <c r="S740" s="8"/>
      <c r="T740" s="8"/>
      <c r="U740" s="8"/>
      <c r="V740" s="8"/>
      <c r="W740" s="8"/>
      <c r="X740" s="92">
        <v>141081</v>
      </c>
      <c r="Y740" s="69">
        <v>137304</v>
      </c>
      <c r="Z740" s="18" t="s">
        <v>1933</v>
      </c>
      <c r="AA740" s="15" t="s">
        <v>1934</v>
      </c>
      <c r="AB740" s="55" t="s">
        <v>1935</v>
      </c>
      <c r="AC740" s="78">
        <v>0</v>
      </c>
      <c r="AD740" s="84">
        <f>(X740+Y740)*AC740</f>
        <v>0</v>
      </c>
      <c r="AE740" s="85"/>
      <c r="AF740" s="85"/>
    </row>
    <row r="741" spans="1:32" s="1" customFormat="1" ht="12" hidden="1" customHeight="1" x14ac:dyDescent="0.25">
      <c r="A741" s="49">
        <v>700000</v>
      </c>
      <c r="B741" s="15" t="s">
        <v>104</v>
      </c>
      <c r="C741" s="49">
        <v>2000</v>
      </c>
      <c r="D741" s="15" t="s">
        <v>638</v>
      </c>
      <c r="E741" s="15" t="s">
        <v>143</v>
      </c>
      <c r="F741" s="52" t="s">
        <v>348</v>
      </c>
      <c r="G741" s="15" t="s">
        <v>135</v>
      </c>
      <c r="H741" s="15" t="s">
        <v>143</v>
      </c>
      <c r="I741" s="49">
        <v>54182</v>
      </c>
      <c r="J741" s="15" t="s">
        <v>2295</v>
      </c>
      <c r="K741" s="16"/>
      <c r="L741" s="17">
        <v>18210</v>
      </c>
      <c r="M741" s="17">
        <v>2801</v>
      </c>
      <c r="N741" s="17">
        <v>492</v>
      </c>
      <c r="O741" s="17"/>
      <c r="P741" s="17"/>
      <c r="Q741" s="17"/>
      <c r="R741" s="17"/>
      <c r="S741" s="17"/>
      <c r="T741" s="17"/>
      <c r="U741" s="17"/>
      <c r="V741" s="17"/>
      <c r="W741" s="17"/>
      <c r="X741" s="92">
        <v>21503</v>
      </c>
      <c r="Y741" s="69"/>
      <c r="Z741" s="15" t="s">
        <v>2296</v>
      </c>
      <c r="AA741" s="18" t="s">
        <v>2240</v>
      </c>
      <c r="AB741" s="6" t="s">
        <v>2297</v>
      </c>
      <c r="AC741" s="78">
        <v>0</v>
      </c>
      <c r="AD741" s="84">
        <f>(X741+Y741)*AC741</f>
        <v>0</v>
      </c>
      <c r="AE741" s="63"/>
      <c r="AF741" s="63"/>
    </row>
    <row r="742" spans="1:32" s="1" customFormat="1" ht="12" hidden="1" customHeight="1" x14ac:dyDescent="0.25">
      <c r="A742" s="49">
        <v>100000</v>
      </c>
      <c r="B742" s="15" t="s">
        <v>0</v>
      </c>
      <c r="C742" s="49">
        <v>211513</v>
      </c>
      <c r="D742" s="15" t="s">
        <v>283</v>
      </c>
      <c r="E742" s="15" t="s">
        <v>155</v>
      </c>
      <c r="F742" s="52" t="s">
        <v>134</v>
      </c>
      <c r="G742" s="52" t="s">
        <v>135</v>
      </c>
      <c r="H742" s="15" t="s">
        <v>143</v>
      </c>
      <c r="I742" s="49">
        <v>54183</v>
      </c>
      <c r="J742" s="6" t="s">
        <v>1312</v>
      </c>
      <c r="K742" s="7"/>
      <c r="L742" s="8"/>
      <c r="M742" s="8"/>
      <c r="N742" s="8"/>
      <c r="O742" s="8"/>
      <c r="P742" s="8">
        <v>320000</v>
      </c>
      <c r="Q742" s="8"/>
      <c r="R742" s="8"/>
      <c r="S742" s="8"/>
      <c r="T742" s="8"/>
      <c r="U742" s="8"/>
      <c r="V742" s="8"/>
      <c r="W742" s="8"/>
      <c r="X742" s="94">
        <v>320000</v>
      </c>
      <c r="Y742" s="71"/>
      <c r="Z742" s="18" t="s">
        <v>1313</v>
      </c>
      <c r="AA742" s="6" t="s">
        <v>1314</v>
      </c>
      <c r="AB742" s="6" t="s">
        <v>1315</v>
      </c>
      <c r="AC742" s="78">
        <v>0</v>
      </c>
      <c r="AD742" s="84">
        <f>X742*AC742</f>
        <v>0</v>
      </c>
      <c r="AE742" s="85"/>
      <c r="AF742" s="85"/>
    </row>
    <row r="743" spans="1:32" s="1" customFormat="1" ht="12" hidden="1" customHeight="1" x14ac:dyDescent="0.25">
      <c r="A743" s="50">
        <v>100000</v>
      </c>
      <c r="B743" s="10" t="s">
        <v>0</v>
      </c>
      <c r="C743" s="50">
        <v>211513</v>
      </c>
      <c r="D743" s="10" t="s">
        <v>283</v>
      </c>
      <c r="E743" s="10" t="s">
        <v>155</v>
      </c>
      <c r="F743" s="53" t="s">
        <v>134</v>
      </c>
      <c r="G743" s="53" t="s">
        <v>135</v>
      </c>
      <c r="H743" s="10" t="s">
        <v>143</v>
      </c>
      <c r="I743" s="50">
        <v>54185</v>
      </c>
      <c r="J743" s="2" t="s">
        <v>1316</v>
      </c>
      <c r="K743" s="3"/>
      <c r="L743" s="4"/>
      <c r="M743" s="4"/>
      <c r="N743" s="4"/>
      <c r="O743" s="4"/>
      <c r="P743" s="4">
        <v>640000</v>
      </c>
      <c r="Q743" s="4"/>
      <c r="R743" s="4"/>
      <c r="S743" s="4"/>
      <c r="T743" s="4"/>
      <c r="U743" s="4"/>
      <c r="V743" s="4"/>
      <c r="W743" s="4"/>
      <c r="X743" s="93">
        <v>640000</v>
      </c>
      <c r="Y743" s="70"/>
      <c r="Z743" s="14" t="s">
        <v>1317</v>
      </c>
      <c r="AA743" s="2" t="s">
        <v>1318</v>
      </c>
      <c r="AB743" s="2" t="s">
        <v>1315</v>
      </c>
      <c r="AC743" s="78">
        <v>0</v>
      </c>
      <c r="AD743" s="84">
        <f>X743*AC743</f>
        <v>0</v>
      </c>
      <c r="AE743" s="85"/>
      <c r="AF743" s="85"/>
    </row>
    <row r="744" spans="1:32" s="1" customFormat="1" ht="12" hidden="1" customHeight="1" x14ac:dyDescent="0.25">
      <c r="A744" s="49">
        <v>100000</v>
      </c>
      <c r="B744" s="15" t="s">
        <v>0</v>
      </c>
      <c r="C744" s="49">
        <v>211513</v>
      </c>
      <c r="D744" s="15" t="s">
        <v>283</v>
      </c>
      <c r="E744" s="15" t="s">
        <v>155</v>
      </c>
      <c r="F744" s="52" t="s">
        <v>134</v>
      </c>
      <c r="G744" s="52" t="s">
        <v>135</v>
      </c>
      <c r="H744" s="15" t="s">
        <v>143</v>
      </c>
      <c r="I744" s="49">
        <v>54187</v>
      </c>
      <c r="J744" s="15" t="s">
        <v>1319</v>
      </c>
      <c r="K744" s="16"/>
      <c r="L744" s="17"/>
      <c r="M744" s="17"/>
      <c r="N744" s="17"/>
      <c r="O744" s="17"/>
      <c r="P744" s="17">
        <v>960000</v>
      </c>
      <c r="Q744" s="17"/>
      <c r="R744" s="17"/>
      <c r="S744" s="17"/>
      <c r="T744" s="17"/>
      <c r="U744" s="17"/>
      <c r="V744" s="17"/>
      <c r="W744" s="17"/>
      <c r="X744" s="92">
        <v>960000</v>
      </c>
      <c r="Y744" s="69"/>
      <c r="Z744" s="18" t="s">
        <v>1320</v>
      </c>
      <c r="AA744" s="15" t="s">
        <v>1321</v>
      </c>
      <c r="AB744" s="6" t="s">
        <v>1315</v>
      </c>
      <c r="AC744" s="78">
        <v>0</v>
      </c>
      <c r="AD744" s="84">
        <f>X744*AC744</f>
        <v>0</v>
      </c>
      <c r="AE744" s="85"/>
      <c r="AF744" s="85"/>
    </row>
    <row r="745" spans="1:32" s="1" customFormat="1" ht="12" hidden="1" customHeight="1" x14ac:dyDescent="0.25">
      <c r="A745" s="49">
        <v>700039</v>
      </c>
      <c r="B745" s="15" t="s">
        <v>109</v>
      </c>
      <c r="C745" s="49">
        <v>211512</v>
      </c>
      <c r="D745" s="15" t="s">
        <v>213</v>
      </c>
      <c r="E745" s="15" t="s">
        <v>155</v>
      </c>
      <c r="F745" s="52" t="s">
        <v>134</v>
      </c>
      <c r="G745" s="52" t="s">
        <v>583</v>
      </c>
      <c r="H745" s="15" t="s">
        <v>143</v>
      </c>
      <c r="I745" s="49">
        <v>54189</v>
      </c>
      <c r="J745" s="15" t="s">
        <v>2665</v>
      </c>
      <c r="K745" s="16"/>
      <c r="L745" s="21">
        <v>-331422</v>
      </c>
      <c r="M745" s="17"/>
      <c r="N745" s="21">
        <v>-158084</v>
      </c>
      <c r="O745" s="17"/>
      <c r="P745" s="17"/>
      <c r="Q745" s="17"/>
      <c r="R745" s="17"/>
      <c r="S745" s="17"/>
      <c r="T745" s="17"/>
      <c r="U745" s="17"/>
      <c r="V745" s="17"/>
      <c r="W745" s="17"/>
      <c r="X745" s="92">
        <v>-489506</v>
      </c>
      <c r="Y745" s="69"/>
      <c r="Z745" s="15" t="s">
        <v>2666</v>
      </c>
      <c r="AA745" s="15" t="s">
        <v>2667</v>
      </c>
      <c r="AB745" s="6" t="s">
        <v>1315</v>
      </c>
      <c r="AC745" s="78">
        <v>0</v>
      </c>
      <c r="AD745" s="84">
        <f>X745*AC745</f>
        <v>0</v>
      </c>
      <c r="AE745" s="85"/>
      <c r="AF745" s="85"/>
    </row>
    <row r="746" spans="1:32" s="1" customFormat="1" ht="12" hidden="1" customHeight="1" x14ac:dyDescent="0.25">
      <c r="A746" s="50">
        <v>700011</v>
      </c>
      <c r="B746" s="10" t="s">
        <v>106</v>
      </c>
      <c r="C746" s="50">
        <v>2000</v>
      </c>
      <c r="D746" s="10" t="s">
        <v>638</v>
      </c>
      <c r="E746" s="10" t="s">
        <v>143</v>
      </c>
      <c r="F746" s="53" t="s">
        <v>348</v>
      </c>
      <c r="G746" s="10" t="s">
        <v>135</v>
      </c>
      <c r="H746" s="10" t="s">
        <v>143</v>
      </c>
      <c r="I746" s="50">
        <v>54190</v>
      </c>
      <c r="J746" s="10" t="s">
        <v>2463</v>
      </c>
      <c r="K746" s="11"/>
      <c r="L746" s="12">
        <v>18210</v>
      </c>
      <c r="M746" s="12">
        <v>2801</v>
      </c>
      <c r="N746" s="12">
        <v>492</v>
      </c>
      <c r="O746" s="12"/>
      <c r="P746" s="12"/>
      <c r="Q746" s="12"/>
      <c r="R746" s="12"/>
      <c r="S746" s="12"/>
      <c r="T746" s="12"/>
      <c r="U746" s="12"/>
      <c r="V746" s="12"/>
      <c r="W746" s="12"/>
      <c r="X746" s="95">
        <v>21503</v>
      </c>
      <c r="Y746" s="73"/>
      <c r="Z746" s="10" t="s">
        <v>2464</v>
      </c>
      <c r="AA746" s="10" t="s">
        <v>2396</v>
      </c>
      <c r="AB746" s="2" t="s">
        <v>2465</v>
      </c>
      <c r="AC746" s="78">
        <v>0</v>
      </c>
      <c r="AD746" s="84">
        <f>(X746+Y746)*AC746</f>
        <v>0</v>
      </c>
      <c r="AE746" s="63"/>
      <c r="AF746" s="63"/>
    </row>
    <row r="747" spans="1:32" s="1" customFormat="1" ht="13" customHeight="1" x14ac:dyDescent="0.25">
      <c r="A747" s="49">
        <v>700001</v>
      </c>
      <c r="B747" s="15" t="s">
        <v>105</v>
      </c>
      <c r="C747" s="49">
        <v>2000</v>
      </c>
      <c r="D747" s="15" t="s">
        <v>638</v>
      </c>
      <c r="E747" s="15" t="s">
        <v>142</v>
      </c>
      <c r="F747" s="52" t="s">
        <v>143</v>
      </c>
      <c r="G747" s="15" t="s">
        <v>135</v>
      </c>
      <c r="H747" s="15" t="s">
        <v>143</v>
      </c>
      <c r="I747" s="49">
        <v>54191</v>
      </c>
      <c r="J747" s="15" t="s">
        <v>2352</v>
      </c>
      <c r="K747" s="24">
        <v>-0.12</v>
      </c>
      <c r="L747" s="21">
        <v>-10760</v>
      </c>
      <c r="M747" s="21">
        <v>-2412</v>
      </c>
      <c r="N747" s="21">
        <v>-1202</v>
      </c>
      <c r="O747" s="17"/>
      <c r="P747" s="21">
        <v>-240000</v>
      </c>
      <c r="Q747" s="17"/>
      <c r="R747" s="17"/>
      <c r="S747" s="17"/>
      <c r="T747" s="17"/>
      <c r="U747" s="17"/>
      <c r="V747" s="17"/>
      <c r="W747" s="17"/>
      <c r="X747" s="92">
        <v>-254374</v>
      </c>
      <c r="Y747" s="69"/>
      <c r="Z747" s="15" t="s">
        <v>2353</v>
      </c>
      <c r="AA747" s="15" t="s">
        <v>2314</v>
      </c>
      <c r="AB747" s="52" t="s">
        <v>2318</v>
      </c>
      <c r="AC747" s="78">
        <v>1</v>
      </c>
      <c r="AD747" s="84">
        <f>X747*AC747</f>
        <v>-254374</v>
      </c>
      <c r="AE747" s="85" t="s">
        <v>4199</v>
      </c>
      <c r="AF747" s="85" t="s">
        <v>3816</v>
      </c>
    </row>
    <row r="748" spans="1:32" s="1" customFormat="1" ht="13" customHeight="1" x14ac:dyDescent="0.25">
      <c r="A748" s="49">
        <v>700011</v>
      </c>
      <c r="B748" s="15" t="s">
        <v>106</v>
      </c>
      <c r="C748" s="49">
        <v>2000</v>
      </c>
      <c r="D748" s="15" t="s">
        <v>638</v>
      </c>
      <c r="E748" s="15" t="s">
        <v>142</v>
      </c>
      <c r="F748" s="52" t="s">
        <v>143</v>
      </c>
      <c r="G748" s="15" t="s">
        <v>135</v>
      </c>
      <c r="H748" s="15" t="s">
        <v>143</v>
      </c>
      <c r="I748" s="49">
        <v>54192</v>
      </c>
      <c r="J748" s="15" t="s">
        <v>2466</v>
      </c>
      <c r="K748" s="16">
        <v>0.12</v>
      </c>
      <c r="L748" s="17">
        <v>10760</v>
      </c>
      <c r="M748" s="17">
        <v>2411</v>
      </c>
      <c r="N748" s="17">
        <v>1203</v>
      </c>
      <c r="O748" s="17"/>
      <c r="P748" s="17">
        <v>240000</v>
      </c>
      <c r="Q748" s="17"/>
      <c r="R748" s="17"/>
      <c r="S748" s="17"/>
      <c r="T748" s="17"/>
      <c r="U748" s="17"/>
      <c r="V748" s="17"/>
      <c r="W748" s="17"/>
      <c r="X748" s="92">
        <v>254374</v>
      </c>
      <c r="Y748" s="69"/>
      <c r="Z748" s="15" t="s">
        <v>2467</v>
      </c>
      <c r="AA748" s="15" t="s">
        <v>2388</v>
      </c>
      <c r="AB748" s="52" t="s">
        <v>2318</v>
      </c>
      <c r="AC748" s="78">
        <v>1</v>
      </c>
      <c r="AD748" s="84">
        <f>X748*AC748</f>
        <v>254374</v>
      </c>
      <c r="AE748" s="85" t="s">
        <v>4199</v>
      </c>
      <c r="AF748" s="85" t="s">
        <v>3816</v>
      </c>
    </row>
    <row r="749" spans="1:32" s="1" customFormat="1" ht="13" hidden="1" customHeight="1" x14ac:dyDescent="0.25">
      <c r="A749" s="50">
        <v>700039</v>
      </c>
      <c r="B749" s="10" t="s">
        <v>109</v>
      </c>
      <c r="C749" s="50">
        <v>211512</v>
      </c>
      <c r="D749" s="10" t="s">
        <v>213</v>
      </c>
      <c r="E749" s="10" t="s">
        <v>155</v>
      </c>
      <c r="F749" s="53" t="s">
        <v>134</v>
      </c>
      <c r="G749" s="53" t="s">
        <v>583</v>
      </c>
      <c r="H749" s="10" t="s">
        <v>143</v>
      </c>
      <c r="I749" s="50">
        <v>54193</v>
      </c>
      <c r="J749" s="10" t="s">
        <v>2668</v>
      </c>
      <c r="K749" s="11"/>
      <c r="L749" s="12"/>
      <c r="M749" s="12"/>
      <c r="N749" s="12"/>
      <c r="O749" s="12"/>
      <c r="P749" s="13">
        <v>-67200</v>
      </c>
      <c r="Q749" s="12"/>
      <c r="R749" s="12"/>
      <c r="S749" s="12"/>
      <c r="T749" s="12"/>
      <c r="U749" s="13">
        <v>-336000</v>
      </c>
      <c r="V749" s="12"/>
      <c r="W749" s="12"/>
      <c r="X749" s="95">
        <v>-403200</v>
      </c>
      <c r="Y749" s="73"/>
      <c r="Z749" s="10" t="s">
        <v>2669</v>
      </c>
      <c r="AA749" s="10" t="s">
        <v>2670</v>
      </c>
      <c r="AB749" s="2" t="s">
        <v>1315</v>
      </c>
      <c r="AC749" s="78">
        <v>0</v>
      </c>
      <c r="AD749" s="84">
        <f>X749*AC749</f>
        <v>0</v>
      </c>
      <c r="AE749" s="85"/>
      <c r="AF749" s="85"/>
    </row>
    <row r="750" spans="1:32" s="1" customFormat="1" ht="13" hidden="1" customHeight="1" x14ac:dyDescent="0.25">
      <c r="A750" s="50">
        <v>100000</v>
      </c>
      <c r="B750" s="10" t="s">
        <v>0</v>
      </c>
      <c r="C750" s="50">
        <v>211500</v>
      </c>
      <c r="D750" s="10" t="s">
        <v>172</v>
      </c>
      <c r="E750" s="10" t="s">
        <v>155</v>
      </c>
      <c r="F750" s="53" t="s">
        <v>134</v>
      </c>
      <c r="G750" s="53" t="s">
        <v>135</v>
      </c>
      <c r="H750" s="10" t="s">
        <v>143</v>
      </c>
      <c r="I750" s="50">
        <v>54194</v>
      </c>
      <c r="J750" s="10" t="s">
        <v>1322</v>
      </c>
      <c r="K750" s="11"/>
      <c r="L750" s="12"/>
      <c r="M750" s="12"/>
      <c r="N750" s="12"/>
      <c r="O750" s="12"/>
      <c r="P750" s="12">
        <v>323749</v>
      </c>
      <c r="Q750" s="12"/>
      <c r="R750" s="12"/>
      <c r="S750" s="12"/>
      <c r="T750" s="12"/>
      <c r="U750" s="12"/>
      <c r="V750" s="12"/>
      <c r="W750" s="12"/>
      <c r="X750" s="95">
        <v>323749</v>
      </c>
      <c r="Y750" s="73"/>
      <c r="Z750" s="10" t="s">
        <v>1323</v>
      </c>
      <c r="AA750" s="10" t="s">
        <v>1324</v>
      </c>
      <c r="AB750" s="2" t="s">
        <v>1315</v>
      </c>
      <c r="AC750" s="78">
        <v>0</v>
      </c>
      <c r="AD750" s="84">
        <f>X750*AC750</f>
        <v>0</v>
      </c>
      <c r="AE750" s="85"/>
      <c r="AF750" s="85"/>
    </row>
    <row r="751" spans="1:32" s="1" customFormat="1" ht="12" hidden="1" customHeight="1" x14ac:dyDescent="0.25">
      <c r="A751" s="50">
        <v>700039</v>
      </c>
      <c r="B751" s="10" t="s">
        <v>109</v>
      </c>
      <c r="C751" s="50">
        <v>211500</v>
      </c>
      <c r="D751" s="10" t="s">
        <v>172</v>
      </c>
      <c r="E751" s="10" t="s">
        <v>155</v>
      </c>
      <c r="F751" s="53" t="s">
        <v>134</v>
      </c>
      <c r="G751" s="53" t="s">
        <v>583</v>
      </c>
      <c r="H751" s="10" t="s">
        <v>143</v>
      </c>
      <c r="I751" s="50">
        <v>54196</v>
      </c>
      <c r="J751" s="10" t="s">
        <v>2671</v>
      </c>
      <c r="K751" s="11"/>
      <c r="L751" s="12"/>
      <c r="M751" s="12"/>
      <c r="N751" s="12"/>
      <c r="O751" s="12"/>
      <c r="P751" s="13">
        <v>-200000</v>
      </c>
      <c r="Q751" s="12"/>
      <c r="R751" s="12"/>
      <c r="S751" s="12"/>
      <c r="T751" s="12"/>
      <c r="U751" s="12"/>
      <c r="V751" s="12"/>
      <c r="W751" s="12"/>
      <c r="X751" s="95">
        <v>-200000</v>
      </c>
      <c r="Y751" s="73"/>
      <c r="Z751" s="10" t="s">
        <v>2672</v>
      </c>
      <c r="AA751" s="10" t="s">
        <v>2673</v>
      </c>
      <c r="AB751" s="61" t="s">
        <v>1315</v>
      </c>
      <c r="AC751" s="78">
        <v>0</v>
      </c>
      <c r="AD751" s="84">
        <f>X751*AC751</f>
        <v>0</v>
      </c>
      <c r="AE751" s="85"/>
      <c r="AF751" s="85"/>
    </row>
    <row r="752" spans="1:32" s="1" customFormat="1" ht="13" hidden="1" customHeight="1" x14ac:dyDescent="0.25">
      <c r="A752" s="49">
        <v>200227</v>
      </c>
      <c r="B752" s="15" t="s">
        <v>79</v>
      </c>
      <c r="C752" s="49">
        <v>1913</v>
      </c>
      <c r="D752" s="15" t="s">
        <v>1936</v>
      </c>
      <c r="E752" s="15" t="s">
        <v>161</v>
      </c>
      <c r="F752" s="52" t="s">
        <v>143</v>
      </c>
      <c r="G752" s="15" t="s">
        <v>135</v>
      </c>
      <c r="H752" s="15" t="s">
        <v>143</v>
      </c>
      <c r="I752" s="49">
        <v>54199</v>
      </c>
      <c r="J752" s="15" t="s">
        <v>1950</v>
      </c>
      <c r="K752" s="7"/>
      <c r="L752" s="8"/>
      <c r="M752" s="8"/>
      <c r="N752" s="8"/>
      <c r="O752" s="8"/>
      <c r="P752" s="8">
        <v>234000</v>
      </c>
      <c r="Q752" s="8"/>
      <c r="R752" s="8"/>
      <c r="S752" s="8"/>
      <c r="T752" s="8"/>
      <c r="U752" s="8">
        <v>97000</v>
      </c>
      <c r="V752" s="8">
        <v>0</v>
      </c>
      <c r="W752" s="8"/>
      <c r="X752" s="84">
        <v>331000</v>
      </c>
      <c r="Y752" s="47"/>
      <c r="Z752" s="18" t="s">
        <v>1951</v>
      </c>
      <c r="AA752" s="15" t="s">
        <v>1952</v>
      </c>
      <c r="AB752" s="52" t="s">
        <v>1953</v>
      </c>
      <c r="AC752" s="78">
        <v>0</v>
      </c>
      <c r="AD752" s="84">
        <f t="shared" ref="AD752:AD765" si="23">(X752+Y752)*AC752</f>
        <v>0</v>
      </c>
      <c r="AE752" s="63"/>
      <c r="AF752" s="63"/>
    </row>
    <row r="753" spans="1:32" s="1" customFormat="1" ht="13" hidden="1" customHeight="1" x14ac:dyDescent="0.25">
      <c r="A753" s="49">
        <v>100000</v>
      </c>
      <c r="B753" s="15" t="s">
        <v>0</v>
      </c>
      <c r="C753" s="49">
        <v>171414</v>
      </c>
      <c r="D753" s="15" t="s">
        <v>201</v>
      </c>
      <c r="E753" s="15" t="s">
        <v>161</v>
      </c>
      <c r="F753" s="52" t="s">
        <v>348</v>
      </c>
      <c r="G753" s="15" t="s">
        <v>431</v>
      </c>
      <c r="H753" s="15" t="s">
        <v>143</v>
      </c>
      <c r="I753" s="49">
        <v>54200</v>
      </c>
      <c r="J753" s="15" t="s">
        <v>1325</v>
      </c>
      <c r="K753" s="16"/>
      <c r="L753" s="17"/>
      <c r="M753" s="17"/>
      <c r="N753" s="17"/>
      <c r="O753" s="17">
        <v>159250</v>
      </c>
      <c r="P753" s="17">
        <v>1107250</v>
      </c>
      <c r="Q753" s="17"/>
      <c r="R753" s="17"/>
      <c r="S753" s="17"/>
      <c r="T753" s="17"/>
      <c r="U753" s="17"/>
      <c r="V753" s="17"/>
      <c r="W753" s="17"/>
      <c r="X753" s="92">
        <v>1266500</v>
      </c>
      <c r="Y753" s="69"/>
      <c r="Z753" s="15" t="s">
        <v>1326</v>
      </c>
      <c r="AA753" s="15" t="s">
        <v>1327</v>
      </c>
      <c r="AB753" s="6" t="s">
        <v>1326</v>
      </c>
      <c r="AC753" s="78">
        <v>0</v>
      </c>
      <c r="AD753" s="84">
        <f t="shared" si="23"/>
        <v>0</v>
      </c>
      <c r="AE753" s="63"/>
      <c r="AF753" s="63"/>
    </row>
    <row r="754" spans="1:32" s="1" customFormat="1" ht="13" hidden="1" customHeight="1" x14ac:dyDescent="0.25">
      <c r="A754" s="50">
        <v>100000</v>
      </c>
      <c r="B754" s="10" t="s">
        <v>0</v>
      </c>
      <c r="C754" s="50">
        <v>1312</v>
      </c>
      <c r="D754" s="10" t="s">
        <v>853</v>
      </c>
      <c r="E754" s="10" t="s">
        <v>142</v>
      </c>
      <c r="F754" s="53" t="s">
        <v>162</v>
      </c>
      <c r="G754" s="10" t="s">
        <v>135</v>
      </c>
      <c r="H754" s="10" t="s">
        <v>156</v>
      </c>
      <c r="I754" s="50">
        <v>54202</v>
      </c>
      <c r="J754" s="2" t="s">
        <v>1328</v>
      </c>
      <c r="K754" s="3">
        <v>1</v>
      </c>
      <c r="L754" s="4">
        <v>109716</v>
      </c>
      <c r="M754" s="4">
        <v>22957</v>
      </c>
      <c r="N754" s="4">
        <v>10562</v>
      </c>
      <c r="O754" s="4"/>
      <c r="P754" s="4"/>
      <c r="Q754" s="4"/>
      <c r="R754" s="4"/>
      <c r="S754" s="4"/>
      <c r="T754" s="4"/>
      <c r="U754" s="4"/>
      <c r="V754" s="4"/>
      <c r="W754" s="4"/>
      <c r="X754" s="93">
        <v>143235</v>
      </c>
      <c r="Y754" s="70"/>
      <c r="Z754" s="5" t="s">
        <v>1329</v>
      </c>
      <c r="AA754" s="2" t="s">
        <v>1330</v>
      </c>
      <c r="AB754" s="5" t="s">
        <v>1331</v>
      </c>
      <c r="AC754" s="78">
        <v>0</v>
      </c>
      <c r="AD754" s="84">
        <f t="shared" si="23"/>
        <v>0</v>
      </c>
      <c r="AE754" s="63"/>
      <c r="AF754" s="63"/>
    </row>
    <row r="755" spans="1:32" s="1" customFormat="1" ht="12" hidden="1" customHeight="1" x14ac:dyDescent="0.25">
      <c r="A755" s="49">
        <v>720048</v>
      </c>
      <c r="B755" s="15" t="s">
        <v>115</v>
      </c>
      <c r="C755" s="49">
        <v>1515</v>
      </c>
      <c r="D755" s="15" t="s">
        <v>2811</v>
      </c>
      <c r="E755" s="15" t="s">
        <v>161</v>
      </c>
      <c r="F755" s="52" t="s">
        <v>143</v>
      </c>
      <c r="G755" s="15" t="s">
        <v>173</v>
      </c>
      <c r="H755" s="15" t="s">
        <v>143</v>
      </c>
      <c r="I755" s="49">
        <v>54207</v>
      </c>
      <c r="J755" s="15" t="s">
        <v>2847</v>
      </c>
      <c r="K755" s="16"/>
      <c r="L755" s="17"/>
      <c r="M755" s="17"/>
      <c r="N755" s="17"/>
      <c r="O755" s="17"/>
      <c r="P755" s="17">
        <v>100000</v>
      </c>
      <c r="Q755" s="17"/>
      <c r="R755" s="17"/>
      <c r="S755" s="17"/>
      <c r="T755" s="17"/>
      <c r="U755" s="17"/>
      <c r="V755" s="17"/>
      <c r="W755" s="17"/>
      <c r="X755" s="84">
        <v>100000</v>
      </c>
      <c r="Y755" s="47"/>
      <c r="Z755" s="18" t="s">
        <v>2848</v>
      </c>
      <c r="AA755" s="15" t="s">
        <v>2849</v>
      </c>
      <c r="AB755" s="52" t="s">
        <v>2849</v>
      </c>
      <c r="AC755" s="78">
        <v>0</v>
      </c>
      <c r="AD755" s="84">
        <f t="shared" si="23"/>
        <v>0</v>
      </c>
      <c r="AE755" s="63"/>
      <c r="AF755" s="63"/>
    </row>
    <row r="756" spans="1:32" s="1" customFormat="1" ht="12" hidden="1" customHeight="1" x14ac:dyDescent="0.25">
      <c r="A756" s="49">
        <v>700036</v>
      </c>
      <c r="B756" s="15" t="s">
        <v>108</v>
      </c>
      <c r="C756" s="49">
        <v>1611</v>
      </c>
      <c r="D756" s="15" t="s">
        <v>178</v>
      </c>
      <c r="E756" s="15" t="s">
        <v>143</v>
      </c>
      <c r="F756" s="52" t="s">
        <v>143</v>
      </c>
      <c r="G756" s="15" t="s">
        <v>135</v>
      </c>
      <c r="H756" s="15" t="s">
        <v>143</v>
      </c>
      <c r="I756" s="49">
        <v>54208</v>
      </c>
      <c r="J756" s="15" t="s">
        <v>2590</v>
      </c>
      <c r="K756" s="7">
        <v>1</v>
      </c>
      <c r="L756" s="8">
        <v>109716</v>
      </c>
      <c r="M756" s="8">
        <v>22957</v>
      </c>
      <c r="N756" s="8">
        <v>10562</v>
      </c>
      <c r="O756" s="8">
        <v>480</v>
      </c>
      <c r="P756" s="8">
        <v>220</v>
      </c>
      <c r="Q756" s="8">
        <v>3300</v>
      </c>
      <c r="R756" s="8"/>
      <c r="S756" s="8"/>
      <c r="T756" s="8"/>
      <c r="U756" s="8"/>
      <c r="V756" s="8"/>
      <c r="W756" s="8"/>
      <c r="X756" s="84">
        <v>147235</v>
      </c>
      <c r="Y756" s="47"/>
      <c r="Z756" s="18" t="s">
        <v>2591</v>
      </c>
      <c r="AA756" s="15" t="s">
        <v>2592</v>
      </c>
      <c r="AB756" s="55" t="s">
        <v>2593</v>
      </c>
      <c r="AC756" s="78">
        <v>0</v>
      </c>
      <c r="AD756" s="84">
        <f t="shared" si="23"/>
        <v>0</v>
      </c>
      <c r="AE756" s="63"/>
      <c r="AF756" s="63"/>
    </row>
    <row r="757" spans="1:32" s="1" customFormat="1" ht="12" hidden="1" customHeight="1" x14ac:dyDescent="0.25">
      <c r="A757" s="50">
        <v>700036</v>
      </c>
      <c r="B757" s="10" t="s">
        <v>108</v>
      </c>
      <c r="C757" s="50">
        <v>1611</v>
      </c>
      <c r="D757" s="10" t="s">
        <v>178</v>
      </c>
      <c r="E757" s="10" t="s">
        <v>143</v>
      </c>
      <c r="F757" s="53" t="s">
        <v>143</v>
      </c>
      <c r="G757" s="10" t="s">
        <v>135</v>
      </c>
      <c r="H757" s="10" t="s">
        <v>143</v>
      </c>
      <c r="I757" s="50">
        <v>54209</v>
      </c>
      <c r="J757" s="10" t="s">
        <v>2594</v>
      </c>
      <c r="K757" s="3">
        <v>1</v>
      </c>
      <c r="L757" s="4">
        <v>109716</v>
      </c>
      <c r="M757" s="4">
        <v>22957</v>
      </c>
      <c r="N757" s="4">
        <v>10562</v>
      </c>
      <c r="O757" s="4">
        <v>480</v>
      </c>
      <c r="P757" s="4">
        <v>220</v>
      </c>
      <c r="Q757" s="4">
        <v>3300</v>
      </c>
      <c r="R757" s="4"/>
      <c r="S757" s="4"/>
      <c r="T757" s="4"/>
      <c r="U757" s="4"/>
      <c r="V757" s="4"/>
      <c r="W757" s="4"/>
      <c r="X757" s="96">
        <v>147235</v>
      </c>
      <c r="Y757" s="74"/>
      <c r="Z757" s="14" t="s">
        <v>2595</v>
      </c>
      <c r="AA757" s="10" t="s">
        <v>2596</v>
      </c>
      <c r="AB757" s="54" t="s">
        <v>2597</v>
      </c>
      <c r="AC757" s="78">
        <v>0</v>
      </c>
      <c r="AD757" s="84">
        <f t="shared" si="23"/>
        <v>0</v>
      </c>
      <c r="AE757" s="63"/>
      <c r="AF757" s="63"/>
    </row>
    <row r="758" spans="1:32" s="1" customFormat="1" ht="12" hidden="1" customHeight="1" x14ac:dyDescent="0.25">
      <c r="A758" s="49">
        <v>700036</v>
      </c>
      <c r="B758" s="15" t="s">
        <v>108</v>
      </c>
      <c r="C758" s="49">
        <v>1611</v>
      </c>
      <c r="D758" s="15" t="s">
        <v>178</v>
      </c>
      <c r="E758" s="15" t="s">
        <v>143</v>
      </c>
      <c r="F758" s="52" t="s">
        <v>143</v>
      </c>
      <c r="G758" s="15" t="s">
        <v>135</v>
      </c>
      <c r="H758" s="15" t="s">
        <v>143</v>
      </c>
      <c r="I758" s="49">
        <v>54210</v>
      </c>
      <c r="J758" s="15" t="s">
        <v>2598</v>
      </c>
      <c r="K758" s="16">
        <v>1</v>
      </c>
      <c r="L758" s="17">
        <v>124428</v>
      </c>
      <c r="M758" s="17">
        <v>25116</v>
      </c>
      <c r="N758" s="17">
        <v>10959</v>
      </c>
      <c r="O758" s="17">
        <v>480</v>
      </c>
      <c r="P758" s="17">
        <v>220</v>
      </c>
      <c r="Q758" s="17">
        <v>3300</v>
      </c>
      <c r="R758" s="17"/>
      <c r="S758" s="17"/>
      <c r="T758" s="17"/>
      <c r="U758" s="17"/>
      <c r="V758" s="17"/>
      <c r="W758" s="17"/>
      <c r="X758" s="84">
        <v>164503</v>
      </c>
      <c r="Y758" s="47"/>
      <c r="Z758" s="15" t="s">
        <v>2599</v>
      </c>
      <c r="AA758" s="15" t="s">
        <v>2600</v>
      </c>
      <c r="AB758" s="55" t="s">
        <v>2601</v>
      </c>
      <c r="AC758" s="78">
        <v>0</v>
      </c>
      <c r="AD758" s="84">
        <f t="shared" si="23"/>
        <v>0</v>
      </c>
      <c r="AE758" s="63"/>
      <c r="AF758" s="63"/>
    </row>
    <row r="759" spans="1:32" s="1" customFormat="1" ht="12" hidden="1" customHeight="1" x14ac:dyDescent="0.25">
      <c r="A759" s="50">
        <v>700036</v>
      </c>
      <c r="B759" s="10" t="s">
        <v>108</v>
      </c>
      <c r="C759" s="50">
        <v>1611</v>
      </c>
      <c r="D759" s="10" t="s">
        <v>178</v>
      </c>
      <c r="E759" s="10" t="s">
        <v>143</v>
      </c>
      <c r="F759" s="53" t="s">
        <v>143</v>
      </c>
      <c r="G759" s="10" t="s">
        <v>135</v>
      </c>
      <c r="H759" s="10" t="s">
        <v>143</v>
      </c>
      <c r="I759" s="50">
        <v>54211</v>
      </c>
      <c r="J759" s="10" t="s">
        <v>2602</v>
      </c>
      <c r="K759" s="3"/>
      <c r="L759" s="4"/>
      <c r="M759" s="4"/>
      <c r="N759" s="4"/>
      <c r="O759" s="4"/>
      <c r="P759" s="4">
        <v>500000</v>
      </c>
      <c r="Q759" s="4"/>
      <c r="R759" s="4"/>
      <c r="S759" s="4"/>
      <c r="T759" s="4"/>
      <c r="U759" s="4"/>
      <c r="V759" s="4"/>
      <c r="W759" s="4"/>
      <c r="X759" s="96">
        <v>500000</v>
      </c>
      <c r="Y759" s="74"/>
      <c r="Z759" s="14" t="s">
        <v>2603</v>
      </c>
      <c r="AA759" s="14" t="s">
        <v>2604</v>
      </c>
      <c r="AB759" s="53" t="s">
        <v>2605</v>
      </c>
      <c r="AC759" s="78">
        <v>0</v>
      </c>
      <c r="AD759" s="84">
        <f t="shared" si="23"/>
        <v>0</v>
      </c>
      <c r="AE759" s="63"/>
      <c r="AF759" s="63"/>
    </row>
    <row r="760" spans="1:32" s="1" customFormat="1" ht="12" hidden="1" customHeight="1" x14ac:dyDescent="0.25">
      <c r="A760" s="49">
        <v>720000</v>
      </c>
      <c r="B760" s="15" t="s">
        <v>112</v>
      </c>
      <c r="C760" s="49">
        <v>1317</v>
      </c>
      <c r="D760" s="15" t="s">
        <v>2732</v>
      </c>
      <c r="E760" s="15" t="s">
        <v>161</v>
      </c>
      <c r="F760" s="52" t="s">
        <v>143</v>
      </c>
      <c r="G760" s="15" t="s">
        <v>135</v>
      </c>
      <c r="H760" s="15" t="s">
        <v>225</v>
      </c>
      <c r="I760" s="49">
        <v>54213</v>
      </c>
      <c r="J760" s="15" t="s">
        <v>2799</v>
      </c>
      <c r="K760" s="16"/>
      <c r="L760" s="17"/>
      <c r="M760" s="17"/>
      <c r="N760" s="17"/>
      <c r="O760" s="17"/>
      <c r="P760" s="17"/>
      <c r="Q760" s="17"/>
      <c r="R760" s="17">
        <v>3555368</v>
      </c>
      <c r="S760" s="17"/>
      <c r="T760" s="17"/>
      <c r="U760" s="17"/>
      <c r="V760" s="17"/>
      <c r="W760" s="17"/>
      <c r="X760" s="84">
        <v>3555368</v>
      </c>
      <c r="Y760" s="47">
        <v>3555368</v>
      </c>
      <c r="Z760" s="15" t="s">
        <v>2800</v>
      </c>
      <c r="AA760" s="15" t="s">
        <v>2801</v>
      </c>
      <c r="AB760" s="52" t="s">
        <v>2802</v>
      </c>
      <c r="AC760" s="78">
        <v>0</v>
      </c>
      <c r="AD760" s="84">
        <f t="shared" si="23"/>
        <v>0</v>
      </c>
      <c r="AE760" s="63"/>
      <c r="AF760" s="63"/>
    </row>
    <row r="761" spans="1:32" s="1" customFormat="1" ht="12" hidden="1" customHeight="1" x14ac:dyDescent="0.25">
      <c r="A761" s="49">
        <v>100000</v>
      </c>
      <c r="B761" s="15" t="s">
        <v>0</v>
      </c>
      <c r="C761" s="49">
        <v>1912</v>
      </c>
      <c r="D761" s="15" t="s">
        <v>538</v>
      </c>
      <c r="E761" s="15" t="s">
        <v>161</v>
      </c>
      <c r="F761" s="52" t="s">
        <v>143</v>
      </c>
      <c r="G761" s="15" t="s">
        <v>135</v>
      </c>
      <c r="H761" s="15" t="s">
        <v>143</v>
      </c>
      <c r="I761" s="49">
        <v>54215</v>
      </c>
      <c r="J761" s="15" t="s">
        <v>1332</v>
      </c>
      <c r="K761" s="7"/>
      <c r="L761" s="8"/>
      <c r="M761" s="8"/>
      <c r="N761" s="8"/>
      <c r="O761" s="8">
        <v>208450</v>
      </c>
      <c r="P761" s="8"/>
      <c r="Q761" s="8"/>
      <c r="R761" s="8"/>
      <c r="S761" s="8"/>
      <c r="T761" s="8"/>
      <c r="U761" s="8"/>
      <c r="V761" s="8"/>
      <c r="W761" s="8"/>
      <c r="X761" s="84">
        <v>208450</v>
      </c>
      <c r="Y761" s="47"/>
      <c r="Z761" s="18" t="s">
        <v>1333</v>
      </c>
      <c r="AA761" s="15" t="s">
        <v>1334</v>
      </c>
      <c r="AB761" s="52" t="s">
        <v>1335</v>
      </c>
      <c r="AC761" s="78">
        <v>0</v>
      </c>
      <c r="AD761" s="84">
        <f t="shared" si="23"/>
        <v>0</v>
      </c>
      <c r="AE761" s="63"/>
      <c r="AF761" s="63"/>
    </row>
    <row r="762" spans="1:32" s="1" customFormat="1" ht="12" hidden="1" customHeight="1" x14ac:dyDescent="0.25">
      <c r="A762" s="50">
        <v>100000</v>
      </c>
      <c r="B762" s="10" t="s">
        <v>0</v>
      </c>
      <c r="C762" s="50">
        <v>1611</v>
      </c>
      <c r="D762" s="10" t="s">
        <v>178</v>
      </c>
      <c r="E762" s="10" t="s">
        <v>155</v>
      </c>
      <c r="F762" s="53" t="s">
        <v>149</v>
      </c>
      <c r="G762" s="10" t="s">
        <v>135</v>
      </c>
      <c r="H762" s="10" t="s">
        <v>143</v>
      </c>
      <c r="I762" s="50">
        <v>54216</v>
      </c>
      <c r="J762" s="2" t="s">
        <v>1336</v>
      </c>
      <c r="K762" s="3">
        <v>1</v>
      </c>
      <c r="L762" s="4">
        <v>96578</v>
      </c>
      <c r="M762" s="4">
        <v>21116</v>
      </c>
      <c r="N762" s="4">
        <v>10207</v>
      </c>
      <c r="O762" s="4">
        <v>480</v>
      </c>
      <c r="P762" s="4">
        <v>220</v>
      </c>
      <c r="Q762" s="4">
        <v>3300</v>
      </c>
      <c r="R762" s="4"/>
      <c r="S762" s="4"/>
      <c r="T762" s="4"/>
      <c r="U762" s="4"/>
      <c r="V762" s="4"/>
      <c r="W762" s="4"/>
      <c r="X762" s="93">
        <v>131901</v>
      </c>
      <c r="Y762" s="70">
        <v>128219</v>
      </c>
      <c r="Z762" s="5" t="s">
        <v>1337</v>
      </c>
      <c r="AA762" s="2" t="s">
        <v>1338</v>
      </c>
      <c r="AB762" s="5" t="s">
        <v>1339</v>
      </c>
      <c r="AC762" s="78">
        <v>0</v>
      </c>
      <c r="AD762" s="84">
        <f t="shared" si="23"/>
        <v>0</v>
      </c>
      <c r="AE762" s="63"/>
      <c r="AF762" s="63"/>
    </row>
    <row r="763" spans="1:32" s="1" customFormat="1" ht="12" hidden="1" customHeight="1" x14ac:dyDescent="0.25">
      <c r="A763" s="49">
        <v>100000</v>
      </c>
      <c r="B763" s="15" t="s">
        <v>0</v>
      </c>
      <c r="C763" s="49">
        <v>1716</v>
      </c>
      <c r="D763" s="15" t="s">
        <v>508</v>
      </c>
      <c r="E763" s="15" t="s">
        <v>161</v>
      </c>
      <c r="F763" s="52" t="s">
        <v>162</v>
      </c>
      <c r="G763" s="15" t="s">
        <v>135</v>
      </c>
      <c r="H763" s="15" t="s">
        <v>509</v>
      </c>
      <c r="I763" s="49">
        <v>54217</v>
      </c>
      <c r="J763" s="6" t="s">
        <v>1340</v>
      </c>
      <c r="K763" s="7"/>
      <c r="L763" s="8"/>
      <c r="M763" s="8"/>
      <c r="N763" s="8"/>
      <c r="O763" s="8">
        <v>600000</v>
      </c>
      <c r="P763" s="8">
        <v>4766000</v>
      </c>
      <c r="Q763" s="8"/>
      <c r="R763" s="8"/>
      <c r="S763" s="8"/>
      <c r="T763" s="8"/>
      <c r="U763" s="8"/>
      <c r="V763" s="8"/>
      <c r="W763" s="8"/>
      <c r="X763" s="94">
        <v>5366000</v>
      </c>
      <c r="Y763" s="71"/>
      <c r="Z763" s="9" t="s">
        <v>1341</v>
      </c>
      <c r="AA763" s="6" t="s">
        <v>1342</v>
      </c>
      <c r="AB763" s="9" t="s">
        <v>1343</v>
      </c>
      <c r="AC763" s="78">
        <v>0</v>
      </c>
      <c r="AD763" s="84">
        <f t="shared" si="23"/>
        <v>0</v>
      </c>
      <c r="AE763" s="63"/>
      <c r="AF763" s="63"/>
    </row>
    <row r="764" spans="1:32" s="1" customFormat="1" ht="12" hidden="1" customHeight="1" x14ac:dyDescent="0.25">
      <c r="A764" s="50">
        <v>100000</v>
      </c>
      <c r="B764" s="10" t="s">
        <v>0</v>
      </c>
      <c r="C764" s="50">
        <v>1912</v>
      </c>
      <c r="D764" s="10" t="s">
        <v>538</v>
      </c>
      <c r="E764" s="10" t="s">
        <v>167</v>
      </c>
      <c r="F764" s="53" t="s">
        <v>143</v>
      </c>
      <c r="G764" s="10" t="s">
        <v>431</v>
      </c>
      <c r="H764" s="10" t="s">
        <v>143</v>
      </c>
      <c r="I764" s="50">
        <v>54220</v>
      </c>
      <c r="J764" s="10" t="s">
        <v>1344</v>
      </c>
      <c r="K764" s="11">
        <v>1</v>
      </c>
      <c r="L764" s="12">
        <v>181346</v>
      </c>
      <c r="M764" s="12">
        <v>72305</v>
      </c>
      <c r="N764" s="12">
        <v>25646</v>
      </c>
      <c r="O764" s="12"/>
      <c r="P764" s="12"/>
      <c r="Q764" s="12"/>
      <c r="R764" s="12"/>
      <c r="S764" s="12"/>
      <c r="T764" s="12"/>
      <c r="U764" s="12"/>
      <c r="V764" s="12"/>
      <c r="W764" s="12"/>
      <c r="X764" s="96">
        <v>279297</v>
      </c>
      <c r="Y764" s="74"/>
      <c r="Z764" s="14" t="s">
        <v>1345</v>
      </c>
      <c r="AA764" s="10" t="s">
        <v>1346</v>
      </c>
      <c r="AB764" s="53" t="s">
        <v>1347</v>
      </c>
      <c r="AC764" s="78">
        <v>0</v>
      </c>
      <c r="AD764" s="84">
        <f t="shared" si="23"/>
        <v>0</v>
      </c>
      <c r="AE764" s="63"/>
      <c r="AF764" s="63"/>
    </row>
    <row r="765" spans="1:32" s="1" customFormat="1" ht="12" hidden="1" customHeight="1" x14ac:dyDescent="0.25">
      <c r="A765" s="49">
        <v>100000</v>
      </c>
      <c r="B765" s="15" t="s">
        <v>0</v>
      </c>
      <c r="C765" s="49">
        <v>171412</v>
      </c>
      <c r="D765" s="15" t="s">
        <v>620</v>
      </c>
      <c r="E765" s="15" t="s">
        <v>273</v>
      </c>
      <c r="F765" s="52" t="s">
        <v>149</v>
      </c>
      <c r="G765" s="15" t="s">
        <v>135</v>
      </c>
      <c r="H765" s="15" t="s">
        <v>143</v>
      </c>
      <c r="I765" s="49">
        <v>54222</v>
      </c>
      <c r="J765" s="15" t="s">
        <v>1348</v>
      </c>
      <c r="K765" s="16"/>
      <c r="L765" s="17"/>
      <c r="M765" s="17"/>
      <c r="N765" s="17"/>
      <c r="O765" s="17"/>
      <c r="P765" s="17">
        <v>5000</v>
      </c>
      <c r="Q765" s="17"/>
      <c r="R765" s="17"/>
      <c r="S765" s="17"/>
      <c r="T765" s="17"/>
      <c r="U765" s="17"/>
      <c r="V765" s="17"/>
      <c r="W765" s="17"/>
      <c r="X765" s="92">
        <v>5000</v>
      </c>
      <c r="Y765" s="69"/>
      <c r="Z765" s="15" t="s">
        <v>1349</v>
      </c>
      <c r="AA765" s="15" t="s">
        <v>1350</v>
      </c>
      <c r="AB765" s="9" t="s">
        <v>1351</v>
      </c>
      <c r="AC765" s="78">
        <v>0</v>
      </c>
      <c r="AD765" s="84">
        <f t="shared" si="23"/>
        <v>0</v>
      </c>
      <c r="AE765" s="63"/>
      <c r="AF765" s="63"/>
    </row>
    <row r="766" spans="1:32" s="1" customFormat="1" ht="12" hidden="1" customHeight="1" x14ac:dyDescent="0.25">
      <c r="A766" s="49">
        <v>700039</v>
      </c>
      <c r="B766" s="15" t="s">
        <v>109</v>
      </c>
      <c r="C766" s="49">
        <v>211514</v>
      </c>
      <c r="D766" s="15" t="s">
        <v>232</v>
      </c>
      <c r="E766" s="15" t="s">
        <v>155</v>
      </c>
      <c r="F766" s="52" t="s">
        <v>134</v>
      </c>
      <c r="G766" s="52" t="s">
        <v>583</v>
      </c>
      <c r="H766" s="15" t="s">
        <v>143</v>
      </c>
      <c r="I766" s="49">
        <v>54223</v>
      </c>
      <c r="J766" s="15" t="s">
        <v>2674</v>
      </c>
      <c r="K766" s="16"/>
      <c r="L766" s="21">
        <v>-1127423</v>
      </c>
      <c r="M766" s="17"/>
      <c r="N766" s="17"/>
      <c r="O766" s="21">
        <v>-71388</v>
      </c>
      <c r="P766" s="17"/>
      <c r="Q766" s="17"/>
      <c r="R766" s="17"/>
      <c r="S766" s="17"/>
      <c r="T766" s="17"/>
      <c r="U766" s="17"/>
      <c r="V766" s="17"/>
      <c r="W766" s="17"/>
      <c r="X766" s="92">
        <v>-1198811</v>
      </c>
      <c r="Y766" s="69"/>
      <c r="Z766" s="15" t="s">
        <v>2675</v>
      </c>
      <c r="AA766" s="15" t="s">
        <v>2676</v>
      </c>
      <c r="AB766" s="6" t="s">
        <v>1315</v>
      </c>
      <c r="AC766" s="78">
        <v>0</v>
      </c>
      <c r="AD766" s="84">
        <f>X766*AC766</f>
        <v>0</v>
      </c>
      <c r="AE766" s="85"/>
      <c r="AF766" s="85"/>
    </row>
    <row r="767" spans="1:32" s="1" customFormat="1" ht="12" hidden="1" customHeight="1" x14ac:dyDescent="0.25">
      <c r="A767" s="50">
        <v>700048</v>
      </c>
      <c r="B767" s="10" t="s">
        <v>111</v>
      </c>
      <c r="C767" s="50">
        <v>211514</v>
      </c>
      <c r="D767" s="10" t="s">
        <v>232</v>
      </c>
      <c r="E767" s="10" t="s">
        <v>155</v>
      </c>
      <c r="F767" s="53" t="s">
        <v>134</v>
      </c>
      <c r="G767" s="53" t="s">
        <v>135</v>
      </c>
      <c r="H767" s="10" t="s">
        <v>143</v>
      </c>
      <c r="I767" s="50">
        <v>54224</v>
      </c>
      <c r="J767" s="10" t="s">
        <v>2729</v>
      </c>
      <c r="K767" s="11"/>
      <c r="L767" s="12">
        <v>1127423</v>
      </c>
      <c r="M767" s="12"/>
      <c r="N767" s="12"/>
      <c r="O767" s="12">
        <v>71388</v>
      </c>
      <c r="P767" s="12"/>
      <c r="Q767" s="12"/>
      <c r="R767" s="12"/>
      <c r="S767" s="12"/>
      <c r="T767" s="12"/>
      <c r="U767" s="12"/>
      <c r="V767" s="12"/>
      <c r="W767" s="12"/>
      <c r="X767" s="95">
        <v>1198811</v>
      </c>
      <c r="Y767" s="73"/>
      <c r="Z767" s="10" t="s">
        <v>2730</v>
      </c>
      <c r="AA767" s="10" t="s">
        <v>2676</v>
      </c>
      <c r="AB767" s="2" t="s">
        <v>1315</v>
      </c>
      <c r="AC767" s="78">
        <v>0</v>
      </c>
      <c r="AD767" s="84">
        <f>X767*AC767</f>
        <v>0</v>
      </c>
      <c r="AE767" s="85"/>
      <c r="AF767" s="85"/>
    </row>
    <row r="768" spans="1:32" s="1" customFormat="1" ht="12" hidden="1" customHeight="1" x14ac:dyDescent="0.25">
      <c r="A768" s="50">
        <v>100000</v>
      </c>
      <c r="B768" s="10" t="s">
        <v>0</v>
      </c>
      <c r="C768" s="50">
        <v>171413</v>
      </c>
      <c r="D768" s="10" t="s">
        <v>625</v>
      </c>
      <c r="E768" s="10" t="s">
        <v>155</v>
      </c>
      <c r="F768" s="53" t="s">
        <v>149</v>
      </c>
      <c r="G768" s="10" t="s">
        <v>135</v>
      </c>
      <c r="H768" s="10" t="s">
        <v>249</v>
      </c>
      <c r="I768" s="50">
        <v>54226</v>
      </c>
      <c r="J768" s="10" t="s">
        <v>1352</v>
      </c>
      <c r="K768" s="11"/>
      <c r="L768" s="12"/>
      <c r="M768" s="12"/>
      <c r="N768" s="12"/>
      <c r="O768" s="12"/>
      <c r="P768" s="12">
        <v>150000</v>
      </c>
      <c r="Q768" s="12"/>
      <c r="R768" s="12"/>
      <c r="S768" s="12"/>
      <c r="T768" s="12"/>
      <c r="U768" s="12"/>
      <c r="V768" s="12"/>
      <c r="W768" s="12"/>
      <c r="X768" s="95">
        <v>150000</v>
      </c>
      <c r="Y768" s="73"/>
      <c r="Z768" s="10" t="s">
        <v>1353</v>
      </c>
      <c r="AA768" s="10" t="s">
        <v>1354</v>
      </c>
      <c r="AB768" s="2" t="s">
        <v>1353</v>
      </c>
      <c r="AC768" s="78">
        <v>0</v>
      </c>
      <c r="AD768" s="84">
        <f t="shared" ref="AD768:AD798" si="24">(X768+Y768)*AC768</f>
        <v>0</v>
      </c>
      <c r="AE768" s="63"/>
      <c r="AF768" s="63"/>
    </row>
    <row r="769" spans="1:32" s="1" customFormat="1" ht="13" hidden="1" customHeight="1" x14ac:dyDescent="0.25">
      <c r="A769" s="49">
        <v>100000</v>
      </c>
      <c r="B769" s="15" t="s">
        <v>0</v>
      </c>
      <c r="C769" s="49">
        <v>171413</v>
      </c>
      <c r="D769" s="15" t="s">
        <v>625</v>
      </c>
      <c r="E769" s="15" t="s">
        <v>167</v>
      </c>
      <c r="F769" s="52" t="s">
        <v>149</v>
      </c>
      <c r="G769" s="15" t="s">
        <v>135</v>
      </c>
      <c r="H769" s="15" t="s">
        <v>249</v>
      </c>
      <c r="I769" s="49">
        <v>54227</v>
      </c>
      <c r="J769" s="6" t="s">
        <v>1355</v>
      </c>
      <c r="K769" s="7">
        <v>0.5</v>
      </c>
      <c r="L769" s="8">
        <v>19968</v>
      </c>
      <c r="M769" s="8">
        <v>7560</v>
      </c>
      <c r="N769" s="8">
        <v>4340</v>
      </c>
      <c r="O769" s="8">
        <v>8500</v>
      </c>
      <c r="P769" s="8">
        <v>51100</v>
      </c>
      <c r="Q769" s="8"/>
      <c r="R769" s="8"/>
      <c r="S769" s="8"/>
      <c r="T769" s="8"/>
      <c r="U769" s="8"/>
      <c r="V769" s="8"/>
      <c r="W769" s="8"/>
      <c r="X769" s="94">
        <v>91468</v>
      </c>
      <c r="Y769" s="71"/>
      <c r="Z769" s="9" t="s">
        <v>1356</v>
      </c>
      <c r="AA769" s="6" t="s">
        <v>1357</v>
      </c>
      <c r="AB769" s="6" t="s">
        <v>1358</v>
      </c>
      <c r="AC769" s="78">
        <v>0</v>
      </c>
      <c r="AD769" s="84">
        <f t="shared" si="24"/>
        <v>0</v>
      </c>
      <c r="AE769" s="63"/>
      <c r="AF769" s="63"/>
    </row>
    <row r="770" spans="1:32" s="1" customFormat="1" ht="13" hidden="1" customHeight="1" x14ac:dyDescent="0.25">
      <c r="A770" s="50">
        <v>100000</v>
      </c>
      <c r="B770" s="10" t="s">
        <v>0</v>
      </c>
      <c r="C770" s="50">
        <v>171413</v>
      </c>
      <c r="D770" s="10" t="s">
        <v>625</v>
      </c>
      <c r="E770" s="10" t="s">
        <v>273</v>
      </c>
      <c r="F770" s="53" t="s">
        <v>149</v>
      </c>
      <c r="G770" s="10" t="s">
        <v>431</v>
      </c>
      <c r="H770" s="10" t="s">
        <v>249</v>
      </c>
      <c r="I770" s="50">
        <v>54228</v>
      </c>
      <c r="J770" s="10" t="s">
        <v>1359</v>
      </c>
      <c r="K770" s="11"/>
      <c r="L770" s="12"/>
      <c r="M770" s="12"/>
      <c r="N770" s="12"/>
      <c r="O770" s="12"/>
      <c r="P770" s="12">
        <v>347508</v>
      </c>
      <c r="Q770" s="12"/>
      <c r="R770" s="12"/>
      <c r="S770" s="12"/>
      <c r="T770" s="12"/>
      <c r="U770" s="12"/>
      <c r="V770" s="12"/>
      <c r="W770" s="12"/>
      <c r="X770" s="95">
        <v>347508</v>
      </c>
      <c r="Y770" s="73"/>
      <c r="Z770" s="10" t="s">
        <v>1360</v>
      </c>
      <c r="AA770" s="10" t="s">
        <v>1361</v>
      </c>
      <c r="AB770" s="5" t="s">
        <v>1362</v>
      </c>
      <c r="AC770" s="78">
        <v>0</v>
      </c>
      <c r="AD770" s="84">
        <f t="shared" si="24"/>
        <v>0</v>
      </c>
      <c r="AE770" s="63"/>
      <c r="AF770" s="63"/>
    </row>
    <row r="771" spans="1:32" s="1" customFormat="1" ht="12" hidden="1" customHeight="1" x14ac:dyDescent="0.25">
      <c r="A771" s="49">
        <v>100000</v>
      </c>
      <c r="B771" s="15" t="s">
        <v>0</v>
      </c>
      <c r="C771" s="49">
        <v>2000</v>
      </c>
      <c r="D771" s="15" t="s">
        <v>638</v>
      </c>
      <c r="E771" s="15" t="s">
        <v>161</v>
      </c>
      <c r="F771" s="52" t="s">
        <v>149</v>
      </c>
      <c r="G771" s="15" t="s">
        <v>372</v>
      </c>
      <c r="H771" s="15" t="s">
        <v>143</v>
      </c>
      <c r="I771" s="49">
        <v>54229</v>
      </c>
      <c r="J771" s="6" t="s">
        <v>1363</v>
      </c>
      <c r="K771" s="7"/>
      <c r="L771" s="8"/>
      <c r="M771" s="8"/>
      <c r="N771" s="8"/>
      <c r="O771" s="8"/>
      <c r="P771" s="8">
        <v>216066</v>
      </c>
      <c r="Q771" s="8"/>
      <c r="R771" s="8"/>
      <c r="S771" s="8"/>
      <c r="T771" s="8"/>
      <c r="U771" s="8"/>
      <c r="V771" s="8"/>
      <c r="W771" s="8"/>
      <c r="X771" s="94">
        <v>216066</v>
      </c>
      <c r="Y771" s="71"/>
      <c r="Z771" s="9" t="s">
        <v>1364</v>
      </c>
      <c r="AA771" s="6" t="s">
        <v>641</v>
      </c>
      <c r="AB771" s="6" t="s">
        <v>642</v>
      </c>
      <c r="AC771" s="78">
        <v>0</v>
      </c>
      <c r="AD771" s="84">
        <f t="shared" si="24"/>
        <v>0</v>
      </c>
      <c r="AE771" s="63"/>
      <c r="AF771" s="63"/>
    </row>
    <row r="772" spans="1:32" s="1" customFormat="1" ht="12" hidden="1" customHeight="1" x14ac:dyDescent="0.25">
      <c r="A772" s="50">
        <v>100000</v>
      </c>
      <c r="B772" s="10" t="s">
        <v>0</v>
      </c>
      <c r="C772" s="50">
        <v>1912</v>
      </c>
      <c r="D772" s="10" t="s">
        <v>538</v>
      </c>
      <c r="E772" s="10" t="s">
        <v>155</v>
      </c>
      <c r="F772" s="53" t="s">
        <v>143</v>
      </c>
      <c r="G772" s="10" t="s">
        <v>135</v>
      </c>
      <c r="H772" s="10" t="s">
        <v>143</v>
      </c>
      <c r="I772" s="50">
        <v>54231</v>
      </c>
      <c r="J772" s="10" t="s">
        <v>1365</v>
      </c>
      <c r="K772" s="3"/>
      <c r="L772" s="20">
        <v>-28706</v>
      </c>
      <c r="M772" s="4">
        <v>17617</v>
      </c>
      <c r="N772" s="4">
        <v>12375</v>
      </c>
      <c r="O772" s="4"/>
      <c r="P772" s="4"/>
      <c r="Q772" s="4"/>
      <c r="R772" s="4"/>
      <c r="S772" s="4"/>
      <c r="T772" s="4"/>
      <c r="U772" s="4"/>
      <c r="V772" s="4"/>
      <c r="W772" s="4"/>
      <c r="X772" s="96">
        <v>1286</v>
      </c>
      <c r="Y772" s="74">
        <v>2318</v>
      </c>
      <c r="Z772" s="14" t="s">
        <v>1366</v>
      </c>
      <c r="AA772" s="10" t="s">
        <v>1367</v>
      </c>
      <c r="AB772" s="53" t="s">
        <v>1368</v>
      </c>
      <c r="AC772" s="78">
        <v>0</v>
      </c>
      <c r="AD772" s="84">
        <f t="shared" si="24"/>
        <v>0</v>
      </c>
      <c r="AE772" s="63"/>
      <c r="AF772" s="63"/>
    </row>
    <row r="773" spans="1:32" s="1" customFormat="1" ht="12" hidden="1" customHeight="1" x14ac:dyDescent="0.25">
      <c r="A773" s="49">
        <v>100000</v>
      </c>
      <c r="B773" s="15" t="s">
        <v>0</v>
      </c>
      <c r="C773" s="49">
        <v>1316</v>
      </c>
      <c r="D773" s="15" t="s">
        <v>667</v>
      </c>
      <c r="E773" s="15" t="s">
        <v>155</v>
      </c>
      <c r="F773" s="52" t="s">
        <v>143</v>
      </c>
      <c r="G773" s="15" t="s">
        <v>372</v>
      </c>
      <c r="H773" s="15" t="s">
        <v>143</v>
      </c>
      <c r="I773" s="49">
        <v>54235</v>
      </c>
      <c r="J773" s="15" t="s">
        <v>1369</v>
      </c>
      <c r="K773" s="16"/>
      <c r="L773" s="17"/>
      <c r="M773" s="17"/>
      <c r="N773" s="17"/>
      <c r="O773" s="17"/>
      <c r="P773" s="17">
        <v>180769</v>
      </c>
      <c r="Q773" s="17"/>
      <c r="R773" s="17"/>
      <c r="S773" s="17"/>
      <c r="T773" s="17"/>
      <c r="U773" s="17"/>
      <c r="V773" s="17"/>
      <c r="W773" s="17"/>
      <c r="X773" s="84">
        <v>180769</v>
      </c>
      <c r="Y773" s="47"/>
      <c r="Z773" s="18" t="s">
        <v>1370</v>
      </c>
      <c r="AA773" s="15" t="s">
        <v>1371</v>
      </c>
      <c r="AB773" s="52" t="s">
        <v>1372</v>
      </c>
      <c r="AC773" s="78">
        <v>0</v>
      </c>
      <c r="AD773" s="84">
        <f t="shared" si="24"/>
        <v>0</v>
      </c>
      <c r="AE773" s="63"/>
      <c r="AF773" s="63"/>
    </row>
    <row r="774" spans="1:32" s="1" customFormat="1" ht="12" hidden="1" customHeight="1" x14ac:dyDescent="0.25">
      <c r="A774" s="49">
        <v>200373</v>
      </c>
      <c r="B774" s="15" t="s">
        <v>83</v>
      </c>
      <c r="C774" s="49">
        <v>1912</v>
      </c>
      <c r="D774" s="15" t="s">
        <v>538</v>
      </c>
      <c r="E774" s="15" t="s">
        <v>161</v>
      </c>
      <c r="F774" s="52" t="s">
        <v>143</v>
      </c>
      <c r="G774" s="15" t="s">
        <v>135</v>
      </c>
      <c r="H774" s="15" t="s">
        <v>143</v>
      </c>
      <c r="I774" s="49">
        <v>54237</v>
      </c>
      <c r="J774" s="15" t="s">
        <v>2099</v>
      </c>
      <c r="K774" s="16"/>
      <c r="L774" s="17"/>
      <c r="M774" s="17"/>
      <c r="N774" s="17"/>
      <c r="O774" s="17">
        <v>31800</v>
      </c>
      <c r="P774" s="17">
        <v>268690</v>
      </c>
      <c r="Q774" s="17"/>
      <c r="R774" s="17"/>
      <c r="S774" s="17"/>
      <c r="T774" s="17"/>
      <c r="U774" s="17"/>
      <c r="V774" s="17"/>
      <c r="W774" s="17"/>
      <c r="X774" s="84">
        <v>300490</v>
      </c>
      <c r="Y774" s="47">
        <v>327750</v>
      </c>
      <c r="Z774" s="18" t="s">
        <v>2100</v>
      </c>
      <c r="AA774" s="15" t="s">
        <v>1099</v>
      </c>
      <c r="AB774" s="52" t="s">
        <v>2101</v>
      </c>
      <c r="AC774" s="78">
        <v>0</v>
      </c>
      <c r="AD774" s="84">
        <f t="shared" si="24"/>
        <v>0</v>
      </c>
      <c r="AE774" s="63"/>
      <c r="AF774" s="63"/>
    </row>
    <row r="775" spans="1:32" s="1" customFormat="1" ht="12" hidden="1" customHeight="1" x14ac:dyDescent="0.25">
      <c r="A775" s="50">
        <v>100000</v>
      </c>
      <c r="B775" s="10" t="s">
        <v>0</v>
      </c>
      <c r="C775" s="50">
        <v>211611</v>
      </c>
      <c r="D775" s="10" t="s">
        <v>195</v>
      </c>
      <c r="E775" s="10" t="s">
        <v>161</v>
      </c>
      <c r="F775" s="53" t="s">
        <v>224</v>
      </c>
      <c r="G775" s="10" t="s">
        <v>135</v>
      </c>
      <c r="H775" s="10" t="s">
        <v>225</v>
      </c>
      <c r="I775" s="50">
        <v>54238</v>
      </c>
      <c r="J775" s="2" t="s">
        <v>1373</v>
      </c>
      <c r="K775" s="3">
        <v>1</v>
      </c>
      <c r="L775" s="4">
        <v>55993</v>
      </c>
      <c r="M775" s="4">
        <v>17513</v>
      </c>
      <c r="N775" s="4">
        <v>9112</v>
      </c>
      <c r="O775" s="4"/>
      <c r="P775" s="4"/>
      <c r="Q775" s="4"/>
      <c r="R775" s="4"/>
      <c r="S775" s="4"/>
      <c r="T775" s="4"/>
      <c r="U775" s="4"/>
      <c r="V775" s="4"/>
      <c r="W775" s="4"/>
      <c r="X775" s="93">
        <v>82618</v>
      </c>
      <c r="Y775" s="70"/>
      <c r="Z775" s="5" t="s">
        <v>1374</v>
      </c>
      <c r="AA775" s="2" t="s">
        <v>1375</v>
      </c>
      <c r="AB775" s="2" t="s">
        <v>1376</v>
      </c>
      <c r="AC775" s="78">
        <v>0</v>
      </c>
      <c r="AD775" s="84">
        <f t="shared" si="24"/>
        <v>0</v>
      </c>
      <c r="AE775" s="63"/>
      <c r="AF775" s="63"/>
    </row>
    <row r="776" spans="1:32" s="1" customFormat="1" ht="12" hidden="1" customHeight="1" x14ac:dyDescent="0.25">
      <c r="A776" s="49">
        <v>100000</v>
      </c>
      <c r="B776" s="15" t="s">
        <v>0</v>
      </c>
      <c r="C776" s="49">
        <v>1316</v>
      </c>
      <c r="D776" s="15" t="s">
        <v>667</v>
      </c>
      <c r="E776" s="15" t="s">
        <v>161</v>
      </c>
      <c r="F776" s="52" t="s">
        <v>143</v>
      </c>
      <c r="G776" s="15" t="s">
        <v>583</v>
      </c>
      <c r="H776" s="15" t="s">
        <v>143</v>
      </c>
      <c r="I776" s="49">
        <v>54241</v>
      </c>
      <c r="J776" s="15" t="s">
        <v>1377</v>
      </c>
      <c r="K776" s="24">
        <v>-2</v>
      </c>
      <c r="L776" s="21">
        <v>-113709</v>
      </c>
      <c r="M776" s="21">
        <v>-23646</v>
      </c>
      <c r="N776" s="21">
        <v>-10670</v>
      </c>
      <c r="O776" s="17"/>
      <c r="P776" s="17"/>
      <c r="Q776" s="17"/>
      <c r="R776" s="17"/>
      <c r="S776" s="17"/>
      <c r="T776" s="17"/>
      <c r="U776" s="17"/>
      <c r="V776" s="17"/>
      <c r="W776" s="17"/>
      <c r="X776" s="84">
        <v>-148025</v>
      </c>
      <c r="Y776" s="47"/>
      <c r="Z776" s="18" t="s">
        <v>1378</v>
      </c>
      <c r="AA776" s="15" t="s">
        <v>1379</v>
      </c>
      <c r="AB776" s="52" t="s">
        <v>1380</v>
      </c>
      <c r="AC776" s="78">
        <v>0</v>
      </c>
      <c r="AD776" s="84">
        <f t="shared" si="24"/>
        <v>0</v>
      </c>
      <c r="AE776" s="63"/>
      <c r="AF776" s="63"/>
    </row>
    <row r="777" spans="1:32" s="1" customFormat="1" ht="12" hidden="1" customHeight="1" x14ac:dyDescent="0.25">
      <c r="A777" s="50">
        <v>100000</v>
      </c>
      <c r="B777" s="10" t="s">
        <v>0</v>
      </c>
      <c r="C777" s="50">
        <v>1316</v>
      </c>
      <c r="D777" s="10" t="s">
        <v>667</v>
      </c>
      <c r="E777" s="10" t="s">
        <v>142</v>
      </c>
      <c r="F777" s="53" t="s">
        <v>143</v>
      </c>
      <c r="G777" s="10" t="s">
        <v>431</v>
      </c>
      <c r="H777" s="10" t="s">
        <v>143</v>
      </c>
      <c r="I777" s="50">
        <v>54242</v>
      </c>
      <c r="J777" s="10" t="s">
        <v>1381</v>
      </c>
      <c r="K777" s="11"/>
      <c r="L777" s="12"/>
      <c r="M777" s="12"/>
      <c r="N777" s="12"/>
      <c r="O777" s="12"/>
      <c r="P777" s="12"/>
      <c r="Q777" s="12"/>
      <c r="R777" s="12"/>
      <c r="S777" s="12">
        <v>247000</v>
      </c>
      <c r="T777" s="12"/>
      <c r="U777" s="12"/>
      <c r="V777" s="12"/>
      <c r="W777" s="12"/>
      <c r="X777" s="96">
        <v>247000</v>
      </c>
      <c r="Y777" s="74"/>
      <c r="Z777" s="14" t="s">
        <v>1382</v>
      </c>
      <c r="AA777" s="10" t="s">
        <v>1383</v>
      </c>
      <c r="AB777" s="53" t="s">
        <v>1384</v>
      </c>
      <c r="AC777" s="78">
        <v>0</v>
      </c>
      <c r="AD777" s="84">
        <f t="shared" si="24"/>
        <v>0</v>
      </c>
      <c r="AE777" s="63"/>
      <c r="AF777" s="63"/>
    </row>
    <row r="778" spans="1:32" s="1" customFormat="1" ht="12" hidden="1" customHeight="1" x14ac:dyDescent="0.25">
      <c r="A778" s="49">
        <v>100000</v>
      </c>
      <c r="B778" s="15" t="s">
        <v>0</v>
      </c>
      <c r="C778" s="49">
        <v>1316</v>
      </c>
      <c r="D778" s="15" t="s">
        <v>667</v>
      </c>
      <c r="E778" s="15" t="s">
        <v>167</v>
      </c>
      <c r="F778" s="52" t="s">
        <v>143</v>
      </c>
      <c r="G778" s="15" t="s">
        <v>431</v>
      </c>
      <c r="H778" s="15" t="s">
        <v>143</v>
      </c>
      <c r="I778" s="49">
        <v>54244</v>
      </c>
      <c r="J778" s="15" t="s">
        <v>1385</v>
      </c>
      <c r="K778" s="7"/>
      <c r="L778" s="8"/>
      <c r="M778" s="8"/>
      <c r="N778" s="8"/>
      <c r="O778" s="8"/>
      <c r="P778" s="8">
        <v>232500</v>
      </c>
      <c r="Q778" s="8"/>
      <c r="R778" s="8"/>
      <c r="S778" s="8"/>
      <c r="T778" s="8"/>
      <c r="U778" s="8"/>
      <c r="V778" s="8"/>
      <c r="W778" s="8"/>
      <c r="X778" s="84">
        <v>232500</v>
      </c>
      <c r="Y778" s="47"/>
      <c r="Z778" s="18" t="s">
        <v>1386</v>
      </c>
      <c r="AA778" s="15" t="s">
        <v>1387</v>
      </c>
      <c r="AB778" s="52" t="s">
        <v>1388</v>
      </c>
      <c r="AC778" s="78">
        <v>0</v>
      </c>
      <c r="AD778" s="84">
        <f t="shared" si="24"/>
        <v>0</v>
      </c>
      <c r="AE778" s="63"/>
      <c r="AF778" s="63"/>
    </row>
    <row r="779" spans="1:32" s="1" customFormat="1" ht="12" hidden="1" customHeight="1" x14ac:dyDescent="0.25">
      <c r="A779" s="50">
        <v>200611</v>
      </c>
      <c r="B779" s="10" t="s">
        <v>85</v>
      </c>
      <c r="C779" s="50">
        <v>1314</v>
      </c>
      <c r="D779" s="10" t="s">
        <v>826</v>
      </c>
      <c r="E779" s="10" t="s">
        <v>161</v>
      </c>
      <c r="F779" s="53" t="s">
        <v>143</v>
      </c>
      <c r="G779" s="10" t="s">
        <v>135</v>
      </c>
      <c r="H779" s="10" t="s">
        <v>143</v>
      </c>
      <c r="I779" s="50">
        <v>54246</v>
      </c>
      <c r="J779" s="10" t="s">
        <v>2138</v>
      </c>
      <c r="K779" s="3"/>
      <c r="L779" s="4"/>
      <c r="M779" s="4"/>
      <c r="N779" s="4"/>
      <c r="O779" s="4"/>
      <c r="P779" s="4">
        <v>150000</v>
      </c>
      <c r="Q779" s="4"/>
      <c r="R779" s="4"/>
      <c r="S779" s="4"/>
      <c r="T779" s="4"/>
      <c r="U779" s="4"/>
      <c r="V779" s="4"/>
      <c r="W779" s="4"/>
      <c r="X779" s="96">
        <v>150000</v>
      </c>
      <c r="Y779" s="74"/>
      <c r="Z779" s="14" t="s">
        <v>2139</v>
      </c>
      <c r="AA779" s="10" t="s">
        <v>2140</v>
      </c>
      <c r="AB779" s="53" t="s">
        <v>2141</v>
      </c>
      <c r="AC779" s="78">
        <v>0</v>
      </c>
      <c r="AD779" s="84">
        <f t="shared" si="24"/>
        <v>0</v>
      </c>
      <c r="AE779" s="63"/>
      <c r="AF779" s="63"/>
    </row>
    <row r="780" spans="1:32" s="1" customFormat="1" ht="12" hidden="1" customHeight="1" x14ac:dyDescent="0.25">
      <c r="A780" s="50">
        <v>200308</v>
      </c>
      <c r="B780" s="10" t="s">
        <v>82</v>
      </c>
      <c r="C780" s="50">
        <v>1314</v>
      </c>
      <c r="D780" s="10" t="s">
        <v>826</v>
      </c>
      <c r="E780" s="10" t="s">
        <v>161</v>
      </c>
      <c r="F780" s="53" t="s">
        <v>143</v>
      </c>
      <c r="G780" s="10" t="s">
        <v>583</v>
      </c>
      <c r="H780" s="10" t="s">
        <v>143</v>
      </c>
      <c r="I780" s="50">
        <v>54247</v>
      </c>
      <c r="J780" s="10" t="s">
        <v>2090</v>
      </c>
      <c r="K780" s="11"/>
      <c r="L780" s="12"/>
      <c r="M780" s="12"/>
      <c r="N780" s="12"/>
      <c r="O780" s="12"/>
      <c r="P780" s="13">
        <v>-1353049</v>
      </c>
      <c r="Q780" s="12"/>
      <c r="R780" s="12"/>
      <c r="S780" s="12"/>
      <c r="T780" s="12"/>
      <c r="U780" s="12"/>
      <c r="V780" s="12"/>
      <c r="W780" s="12"/>
      <c r="X780" s="96">
        <v>-1353049</v>
      </c>
      <c r="Y780" s="74"/>
      <c r="Z780" s="14" t="s">
        <v>2091</v>
      </c>
      <c r="AA780" s="10" t="s">
        <v>2092</v>
      </c>
      <c r="AB780" s="54" t="s">
        <v>2093</v>
      </c>
      <c r="AC780" s="78">
        <v>0</v>
      </c>
      <c r="AD780" s="84">
        <f t="shared" si="24"/>
        <v>0</v>
      </c>
      <c r="AE780" s="63"/>
      <c r="AF780" s="63"/>
    </row>
    <row r="781" spans="1:32" s="1" customFormat="1" ht="12" hidden="1" customHeight="1" x14ac:dyDescent="0.25">
      <c r="A781" s="49">
        <v>200308</v>
      </c>
      <c r="B781" s="15" t="s">
        <v>82</v>
      </c>
      <c r="C781" s="49">
        <v>1314</v>
      </c>
      <c r="D781" s="15" t="s">
        <v>826</v>
      </c>
      <c r="E781" s="15" t="s">
        <v>142</v>
      </c>
      <c r="F781" s="52" t="s">
        <v>143</v>
      </c>
      <c r="G781" s="15" t="s">
        <v>135</v>
      </c>
      <c r="H781" s="15" t="s">
        <v>143</v>
      </c>
      <c r="I781" s="49">
        <v>54248</v>
      </c>
      <c r="J781" s="15" t="s">
        <v>2094</v>
      </c>
      <c r="K781" s="7"/>
      <c r="L781" s="8"/>
      <c r="M781" s="8"/>
      <c r="N781" s="8"/>
      <c r="O781" s="8"/>
      <c r="P781" s="8">
        <v>3850000</v>
      </c>
      <c r="Q781" s="8"/>
      <c r="R781" s="8"/>
      <c r="S781" s="8"/>
      <c r="T781" s="8"/>
      <c r="U781" s="8"/>
      <c r="V781" s="8"/>
      <c r="W781" s="8"/>
      <c r="X781" s="84">
        <v>3850000</v>
      </c>
      <c r="Y781" s="47"/>
      <c r="Z781" s="18" t="s">
        <v>2095</v>
      </c>
      <c r="AA781" s="15" t="s">
        <v>2096</v>
      </c>
      <c r="AB781" s="52" t="s">
        <v>2097</v>
      </c>
      <c r="AC781" s="78">
        <v>0</v>
      </c>
      <c r="AD781" s="84">
        <f t="shared" si="24"/>
        <v>0</v>
      </c>
      <c r="AE781" s="63"/>
      <c r="AF781" s="63"/>
    </row>
    <row r="782" spans="1:32" s="1" customFormat="1" ht="12" hidden="1" customHeight="1" x14ac:dyDescent="0.25">
      <c r="A782" s="49">
        <v>400170</v>
      </c>
      <c r="B782" s="15" t="s">
        <v>102</v>
      </c>
      <c r="C782" s="49">
        <v>9913</v>
      </c>
      <c r="D782" s="15" t="s">
        <v>1669</v>
      </c>
      <c r="E782" s="15" t="s">
        <v>143</v>
      </c>
      <c r="F782" s="52" t="s">
        <v>143</v>
      </c>
      <c r="G782" s="15" t="s">
        <v>372</v>
      </c>
      <c r="H782" s="15" t="s">
        <v>143</v>
      </c>
      <c r="I782" s="49">
        <v>54252</v>
      </c>
      <c r="J782" s="15" t="s">
        <v>2219</v>
      </c>
      <c r="K782" s="16"/>
      <c r="L782" s="17"/>
      <c r="M782" s="17"/>
      <c r="N782" s="17"/>
      <c r="O782" s="17"/>
      <c r="P782" s="17">
        <v>1645677</v>
      </c>
      <c r="Q782" s="17"/>
      <c r="R782" s="17"/>
      <c r="S782" s="17"/>
      <c r="T782" s="17"/>
      <c r="U782" s="17"/>
      <c r="V782" s="17">
        <v>0</v>
      </c>
      <c r="W782" s="17"/>
      <c r="X782" s="84">
        <v>1645677</v>
      </c>
      <c r="Y782" s="47"/>
      <c r="Z782" s="15" t="s">
        <v>2218</v>
      </c>
      <c r="AA782" s="15" t="s">
        <v>2220</v>
      </c>
      <c r="AB782" s="58" t="s">
        <v>2212</v>
      </c>
      <c r="AC782" s="78">
        <v>0</v>
      </c>
      <c r="AD782" s="84">
        <f t="shared" si="24"/>
        <v>0</v>
      </c>
      <c r="AE782" s="85"/>
      <c r="AF782" s="85"/>
    </row>
    <row r="783" spans="1:32" s="1" customFormat="1" ht="12" hidden="1" customHeight="1" x14ac:dyDescent="0.25">
      <c r="A783" s="49">
        <v>400171</v>
      </c>
      <c r="B783" s="15" t="s">
        <v>103</v>
      </c>
      <c r="C783" s="49">
        <v>9913</v>
      </c>
      <c r="D783" s="15" t="s">
        <v>1669</v>
      </c>
      <c r="E783" s="15" t="s">
        <v>143</v>
      </c>
      <c r="F783" s="52" t="s">
        <v>143</v>
      </c>
      <c r="G783" s="15" t="s">
        <v>372</v>
      </c>
      <c r="H783" s="15" t="s">
        <v>143</v>
      </c>
      <c r="I783" s="49">
        <v>54254</v>
      </c>
      <c r="J783" s="15" t="s">
        <v>2223</v>
      </c>
      <c r="K783" s="16"/>
      <c r="L783" s="17"/>
      <c r="M783" s="17"/>
      <c r="N783" s="17"/>
      <c r="O783" s="17"/>
      <c r="P783" s="17">
        <v>55410</v>
      </c>
      <c r="Q783" s="17"/>
      <c r="R783" s="17"/>
      <c r="S783" s="17"/>
      <c r="T783" s="17"/>
      <c r="U783" s="17"/>
      <c r="V783" s="17"/>
      <c r="W783" s="17"/>
      <c r="X783" s="84">
        <v>55410</v>
      </c>
      <c r="Y783" s="47"/>
      <c r="Z783" s="15" t="s">
        <v>2218</v>
      </c>
      <c r="AA783" s="15" t="s">
        <v>2211</v>
      </c>
      <c r="AB783" s="58" t="s">
        <v>2212</v>
      </c>
      <c r="AC783" s="78">
        <v>0</v>
      </c>
      <c r="AD783" s="84">
        <f t="shared" si="24"/>
        <v>0</v>
      </c>
      <c r="AE783" s="85"/>
      <c r="AF783" s="85"/>
    </row>
    <row r="784" spans="1:32" s="1" customFormat="1" ht="12" hidden="1" customHeight="1" x14ac:dyDescent="0.25">
      <c r="A784" s="50">
        <v>100000</v>
      </c>
      <c r="B784" s="10" t="s">
        <v>0</v>
      </c>
      <c r="C784" s="50">
        <v>1914</v>
      </c>
      <c r="D784" s="10" t="s">
        <v>304</v>
      </c>
      <c r="E784" s="10" t="s">
        <v>142</v>
      </c>
      <c r="F784" s="53" t="s">
        <v>149</v>
      </c>
      <c r="G784" s="10" t="s">
        <v>135</v>
      </c>
      <c r="H784" s="10" t="s">
        <v>143</v>
      </c>
      <c r="I784" s="50">
        <v>54255</v>
      </c>
      <c r="J784" s="2" t="s">
        <v>1389</v>
      </c>
      <c r="K784" s="3">
        <v>7</v>
      </c>
      <c r="L784" s="4">
        <v>382858</v>
      </c>
      <c r="M784" s="4">
        <v>106036</v>
      </c>
      <c r="N784" s="4">
        <v>63539</v>
      </c>
      <c r="O784" s="4"/>
      <c r="P784" s="4"/>
      <c r="Q784" s="4"/>
      <c r="R784" s="4"/>
      <c r="S784" s="4"/>
      <c r="T784" s="4"/>
      <c r="U784" s="4"/>
      <c r="V784" s="4"/>
      <c r="W784" s="4"/>
      <c r="X784" s="93">
        <v>552433</v>
      </c>
      <c r="Y784" s="70"/>
      <c r="Z784" s="5" t="s">
        <v>1390</v>
      </c>
      <c r="AA784" s="2" t="s">
        <v>1391</v>
      </c>
      <c r="AB784" s="2" t="s">
        <v>1392</v>
      </c>
      <c r="AC784" s="78">
        <v>0</v>
      </c>
      <c r="AD784" s="84">
        <f t="shared" si="24"/>
        <v>0</v>
      </c>
      <c r="AE784" s="63"/>
      <c r="AF784" s="63"/>
    </row>
    <row r="785" spans="1:32" s="1" customFormat="1" ht="12" hidden="1" customHeight="1" x14ac:dyDescent="0.25">
      <c r="A785" s="49">
        <v>100000</v>
      </c>
      <c r="B785" s="15" t="s">
        <v>0</v>
      </c>
      <c r="C785" s="49">
        <v>1613</v>
      </c>
      <c r="D785" s="15" t="s">
        <v>463</v>
      </c>
      <c r="E785" s="15" t="s">
        <v>161</v>
      </c>
      <c r="F785" s="52" t="s">
        <v>162</v>
      </c>
      <c r="G785" s="15" t="s">
        <v>135</v>
      </c>
      <c r="H785" s="15" t="s">
        <v>156</v>
      </c>
      <c r="I785" s="49">
        <v>54256</v>
      </c>
      <c r="J785" s="6" t="s">
        <v>1393</v>
      </c>
      <c r="K785" s="7"/>
      <c r="L785" s="8"/>
      <c r="M785" s="8"/>
      <c r="N785" s="8"/>
      <c r="O785" s="8"/>
      <c r="P785" s="8">
        <v>500000</v>
      </c>
      <c r="Q785" s="8"/>
      <c r="R785" s="8"/>
      <c r="S785" s="8"/>
      <c r="T785" s="8"/>
      <c r="U785" s="8"/>
      <c r="V785" s="8"/>
      <c r="W785" s="8"/>
      <c r="X785" s="94">
        <v>500000</v>
      </c>
      <c r="Y785" s="71"/>
      <c r="Z785" s="9" t="s">
        <v>1394</v>
      </c>
      <c r="AA785" s="6" t="s">
        <v>1395</v>
      </c>
      <c r="AB785" s="6" t="s">
        <v>1396</v>
      </c>
      <c r="AC785" s="78">
        <v>0</v>
      </c>
      <c r="AD785" s="84">
        <f t="shared" si="24"/>
        <v>0</v>
      </c>
      <c r="AE785" s="63"/>
      <c r="AF785" s="63"/>
    </row>
    <row r="786" spans="1:32" s="1" customFormat="1" ht="12" hidden="1" customHeight="1" x14ac:dyDescent="0.25">
      <c r="A786" s="50">
        <v>100000</v>
      </c>
      <c r="B786" s="10" t="s">
        <v>0</v>
      </c>
      <c r="C786" s="50">
        <v>1613</v>
      </c>
      <c r="D786" s="10" t="s">
        <v>463</v>
      </c>
      <c r="E786" s="10" t="s">
        <v>142</v>
      </c>
      <c r="F786" s="53" t="s">
        <v>143</v>
      </c>
      <c r="G786" s="10" t="s">
        <v>135</v>
      </c>
      <c r="H786" s="10" t="s">
        <v>150</v>
      </c>
      <c r="I786" s="50">
        <v>54258</v>
      </c>
      <c r="J786" s="10" t="s">
        <v>1397</v>
      </c>
      <c r="K786" s="11"/>
      <c r="L786" s="12"/>
      <c r="M786" s="12"/>
      <c r="N786" s="12"/>
      <c r="O786" s="12"/>
      <c r="P786" s="12">
        <v>725000</v>
      </c>
      <c r="Q786" s="12"/>
      <c r="R786" s="12"/>
      <c r="S786" s="12"/>
      <c r="T786" s="12"/>
      <c r="U786" s="12"/>
      <c r="V786" s="12"/>
      <c r="W786" s="12"/>
      <c r="X786" s="96">
        <v>725000</v>
      </c>
      <c r="Y786" s="74"/>
      <c r="Z786" s="14" t="s">
        <v>1398</v>
      </c>
      <c r="AA786" s="10" t="s">
        <v>1399</v>
      </c>
      <c r="AB786" s="59" t="s">
        <v>1400</v>
      </c>
      <c r="AC786" s="78">
        <v>0</v>
      </c>
      <c r="AD786" s="84">
        <f t="shared" si="24"/>
        <v>0</v>
      </c>
      <c r="AE786" s="63"/>
      <c r="AF786" s="63"/>
    </row>
    <row r="787" spans="1:32" s="1" customFormat="1" ht="12" hidden="1" customHeight="1" x14ac:dyDescent="0.25">
      <c r="A787" s="49">
        <v>100000</v>
      </c>
      <c r="B787" s="15" t="s">
        <v>0</v>
      </c>
      <c r="C787" s="49">
        <v>211513</v>
      </c>
      <c r="D787" s="15" t="s">
        <v>283</v>
      </c>
      <c r="E787" s="15" t="s">
        <v>133</v>
      </c>
      <c r="F787" s="52" t="s">
        <v>134</v>
      </c>
      <c r="G787" s="52" t="s">
        <v>583</v>
      </c>
      <c r="H787" s="15" t="s">
        <v>143</v>
      </c>
      <c r="I787" s="49">
        <v>54259</v>
      </c>
      <c r="J787" s="6" t="s">
        <v>1401</v>
      </c>
      <c r="K787" s="7"/>
      <c r="L787" s="8"/>
      <c r="M787" s="8"/>
      <c r="N787" s="8"/>
      <c r="O787" s="8"/>
      <c r="P787" s="8"/>
      <c r="Q787" s="22">
        <v>-311465</v>
      </c>
      <c r="R787" s="8"/>
      <c r="S787" s="8"/>
      <c r="T787" s="8"/>
      <c r="U787" s="8"/>
      <c r="V787" s="8"/>
      <c r="W787" s="8"/>
      <c r="X787" s="94">
        <v>-311465</v>
      </c>
      <c r="Y787" s="71"/>
      <c r="Z787" s="9" t="s">
        <v>1402</v>
      </c>
      <c r="AA787" s="6" t="s">
        <v>1403</v>
      </c>
      <c r="AB787" s="9" t="s">
        <v>1404</v>
      </c>
      <c r="AC787" s="78">
        <v>0</v>
      </c>
      <c r="AD787" s="84">
        <f t="shared" si="24"/>
        <v>0</v>
      </c>
      <c r="AE787" s="65"/>
      <c r="AF787" s="65"/>
    </row>
    <row r="788" spans="1:32" s="1" customFormat="1" ht="12" hidden="1" customHeight="1" x14ac:dyDescent="0.25">
      <c r="A788" s="50">
        <v>100000</v>
      </c>
      <c r="B788" s="10" t="s">
        <v>0</v>
      </c>
      <c r="C788" s="50">
        <v>1212</v>
      </c>
      <c r="D788" s="10" t="s">
        <v>319</v>
      </c>
      <c r="E788" s="10" t="s">
        <v>142</v>
      </c>
      <c r="F788" s="53" t="s">
        <v>143</v>
      </c>
      <c r="G788" s="10" t="s">
        <v>135</v>
      </c>
      <c r="H788" s="10" t="s">
        <v>143</v>
      </c>
      <c r="I788" s="50">
        <v>54261</v>
      </c>
      <c r="J788" s="10" t="s">
        <v>1405</v>
      </c>
      <c r="K788" s="3">
        <v>1</v>
      </c>
      <c r="L788" s="4">
        <v>93853</v>
      </c>
      <c r="M788" s="4">
        <v>20431</v>
      </c>
      <c r="N788" s="4">
        <v>10135</v>
      </c>
      <c r="O788" s="4"/>
      <c r="P788" s="4"/>
      <c r="Q788" s="4"/>
      <c r="R788" s="4"/>
      <c r="S788" s="4"/>
      <c r="T788" s="4"/>
      <c r="U788" s="4"/>
      <c r="V788" s="4"/>
      <c r="W788" s="4"/>
      <c r="X788" s="96">
        <v>124419</v>
      </c>
      <c r="Y788" s="74"/>
      <c r="Z788" s="14" t="s">
        <v>1406</v>
      </c>
      <c r="AA788" s="10" t="s">
        <v>1407</v>
      </c>
      <c r="AB788" s="53" t="s">
        <v>1407</v>
      </c>
      <c r="AC788" s="78">
        <v>0</v>
      </c>
      <c r="AD788" s="84">
        <f t="shared" si="24"/>
        <v>0</v>
      </c>
      <c r="AE788" s="63"/>
      <c r="AF788" s="63"/>
    </row>
    <row r="789" spans="1:32" s="1" customFormat="1" ht="12" hidden="1" customHeight="1" x14ac:dyDescent="0.25">
      <c r="A789" s="49">
        <v>100000</v>
      </c>
      <c r="B789" s="15" t="s">
        <v>0</v>
      </c>
      <c r="C789" s="49">
        <v>1212</v>
      </c>
      <c r="D789" s="15" t="s">
        <v>319</v>
      </c>
      <c r="E789" s="15" t="s">
        <v>142</v>
      </c>
      <c r="F789" s="52" t="s">
        <v>143</v>
      </c>
      <c r="G789" s="15" t="s">
        <v>135</v>
      </c>
      <c r="H789" s="15" t="s">
        <v>143</v>
      </c>
      <c r="I789" s="49">
        <v>54262</v>
      </c>
      <c r="J789" s="15" t="s">
        <v>1285</v>
      </c>
      <c r="K789" s="7">
        <v>1</v>
      </c>
      <c r="L789" s="8">
        <v>76000</v>
      </c>
      <c r="M789" s="8">
        <v>18008</v>
      </c>
      <c r="N789" s="8">
        <v>9652</v>
      </c>
      <c r="O789" s="8"/>
      <c r="P789" s="8"/>
      <c r="Q789" s="8"/>
      <c r="R789" s="8"/>
      <c r="S789" s="8"/>
      <c r="T789" s="8"/>
      <c r="U789" s="8"/>
      <c r="V789" s="8"/>
      <c r="W789" s="8"/>
      <c r="X789" s="84">
        <v>103660</v>
      </c>
      <c r="Y789" s="47"/>
      <c r="Z789" s="18" t="s">
        <v>1408</v>
      </c>
      <c r="AA789" s="15" t="s">
        <v>1409</v>
      </c>
      <c r="AB789" s="52" t="s">
        <v>1410</v>
      </c>
      <c r="AC789" s="78">
        <v>0</v>
      </c>
      <c r="AD789" s="84">
        <f t="shared" si="24"/>
        <v>0</v>
      </c>
      <c r="AE789" s="63"/>
      <c r="AF789" s="63"/>
    </row>
    <row r="790" spans="1:32" s="1" customFormat="1" ht="12" hidden="1" customHeight="1" x14ac:dyDescent="0.25">
      <c r="A790" s="50">
        <v>100000</v>
      </c>
      <c r="B790" s="10" t="s">
        <v>0</v>
      </c>
      <c r="C790" s="50">
        <v>1212</v>
      </c>
      <c r="D790" s="10" t="s">
        <v>319</v>
      </c>
      <c r="E790" s="10" t="s">
        <v>142</v>
      </c>
      <c r="F790" s="53" t="s">
        <v>143</v>
      </c>
      <c r="G790" s="10" t="s">
        <v>135</v>
      </c>
      <c r="H790" s="10" t="s">
        <v>143</v>
      </c>
      <c r="I790" s="50">
        <v>54263</v>
      </c>
      <c r="J790" s="10" t="s">
        <v>1411</v>
      </c>
      <c r="K790" s="3">
        <v>2</v>
      </c>
      <c r="L790" s="4">
        <v>152000</v>
      </c>
      <c r="M790" s="4">
        <v>36016</v>
      </c>
      <c r="N790" s="4">
        <v>19304</v>
      </c>
      <c r="O790" s="4"/>
      <c r="P790" s="4"/>
      <c r="Q790" s="4"/>
      <c r="R790" s="4"/>
      <c r="S790" s="4"/>
      <c r="T790" s="4"/>
      <c r="U790" s="4"/>
      <c r="V790" s="4"/>
      <c r="W790" s="4"/>
      <c r="X790" s="96">
        <v>207320</v>
      </c>
      <c r="Y790" s="74"/>
      <c r="Z790" s="14" t="s">
        <v>1412</v>
      </c>
      <c r="AA790" s="10" t="s">
        <v>1413</v>
      </c>
      <c r="AB790" s="53" t="s">
        <v>1414</v>
      </c>
      <c r="AC790" s="78">
        <v>0</v>
      </c>
      <c r="AD790" s="84">
        <f t="shared" si="24"/>
        <v>0</v>
      </c>
      <c r="AE790" s="63"/>
      <c r="AF790" s="63"/>
    </row>
    <row r="791" spans="1:32" s="1" customFormat="1" ht="12" hidden="1" customHeight="1" x14ac:dyDescent="0.25">
      <c r="A791" s="49">
        <v>100000</v>
      </c>
      <c r="B791" s="15" t="s">
        <v>0</v>
      </c>
      <c r="C791" s="49">
        <v>1212</v>
      </c>
      <c r="D791" s="15" t="s">
        <v>319</v>
      </c>
      <c r="E791" s="15" t="s">
        <v>142</v>
      </c>
      <c r="F791" s="52" t="s">
        <v>143</v>
      </c>
      <c r="G791" s="15" t="s">
        <v>135</v>
      </c>
      <c r="H791" s="15" t="s">
        <v>143</v>
      </c>
      <c r="I791" s="49">
        <v>54264</v>
      </c>
      <c r="J791" s="15" t="s">
        <v>1415</v>
      </c>
      <c r="K791" s="7">
        <v>1</v>
      </c>
      <c r="L791" s="8">
        <v>97655</v>
      </c>
      <c r="M791" s="8">
        <v>21187</v>
      </c>
      <c r="N791" s="8">
        <v>10237</v>
      </c>
      <c r="O791" s="8"/>
      <c r="P791" s="8"/>
      <c r="Q791" s="8"/>
      <c r="R791" s="8"/>
      <c r="S791" s="8"/>
      <c r="T791" s="8"/>
      <c r="U791" s="8"/>
      <c r="V791" s="8"/>
      <c r="W791" s="8"/>
      <c r="X791" s="84">
        <v>129079</v>
      </c>
      <c r="Y791" s="47"/>
      <c r="Z791" s="18" t="s">
        <v>1416</v>
      </c>
      <c r="AA791" s="15" t="s">
        <v>1417</v>
      </c>
      <c r="AB791" s="52" t="s">
        <v>1418</v>
      </c>
      <c r="AC791" s="78">
        <v>0</v>
      </c>
      <c r="AD791" s="84">
        <f t="shared" si="24"/>
        <v>0</v>
      </c>
      <c r="AE791" s="63"/>
      <c r="AF791" s="63"/>
    </row>
    <row r="792" spans="1:32" s="1" customFormat="1" ht="12" hidden="1" customHeight="1" x14ac:dyDescent="0.25">
      <c r="A792" s="50">
        <v>100000</v>
      </c>
      <c r="B792" s="10" t="s">
        <v>0</v>
      </c>
      <c r="C792" s="50">
        <v>171414</v>
      </c>
      <c r="D792" s="10" t="s">
        <v>201</v>
      </c>
      <c r="E792" s="10" t="s">
        <v>143</v>
      </c>
      <c r="F792" s="53" t="s">
        <v>143</v>
      </c>
      <c r="G792" s="10" t="s">
        <v>135</v>
      </c>
      <c r="H792" s="10" t="s">
        <v>143</v>
      </c>
      <c r="I792" s="50">
        <v>54265</v>
      </c>
      <c r="J792" s="10" t="s">
        <v>1419</v>
      </c>
      <c r="K792" s="11">
        <v>27</v>
      </c>
      <c r="L792" s="12">
        <v>408872</v>
      </c>
      <c r="M792" s="12">
        <v>425575</v>
      </c>
      <c r="N792" s="12">
        <v>239985</v>
      </c>
      <c r="O792" s="12">
        <v>20000</v>
      </c>
      <c r="P792" s="12">
        <v>61000</v>
      </c>
      <c r="Q792" s="12"/>
      <c r="R792" s="12"/>
      <c r="S792" s="12"/>
      <c r="T792" s="12"/>
      <c r="U792" s="12">
        <v>35000</v>
      </c>
      <c r="V792" s="12"/>
      <c r="W792" s="12"/>
      <c r="X792" s="96">
        <v>1190432</v>
      </c>
      <c r="Y792" s="74"/>
      <c r="Z792" s="10" t="s">
        <v>1420</v>
      </c>
      <c r="AA792" s="10" t="s">
        <v>1327</v>
      </c>
      <c r="AB792" s="53" t="s">
        <v>1421</v>
      </c>
      <c r="AC792" s="78">
        <v>0</v>
      </c>
      <c r="AD792" s="84">
        <f t="shared" si="24"/>
        <v>0</v>
      </c>
      <c r="AE792" s="63"/>
      <c r="AF792" s="63"/>
    </row>
    <row r="793" spans="1:32" s="1" customFormat="1" ht="12" hidden="1" customHeight="1" x14ac:dyDescent="0.25">
      <c r="A793" s="49">
        <v>100000</v>
      </c>
      <c r="B793" s="15" t="s">
        <v>0</v>
      </c>
      <c r="C793" s="49">
        <v>1212</v>
      </c>
      <c r="D793" s="15" t="s">
        <v>319</v>
      </c>
      <c r="E793" s="15" t="s">
        <v>142</v>
      </c>
      <c r="F793" s="52" t="s">
        <v>143</v>
      </c>
      <c r="G793" s="15" t="s">
        <v>135</v>
      </c>
      <c r="H793" s="15" t="s">
        <v>143</v>
      </c>
      <c r="I793" s="49">
        <v>54266</v>
      </c>
      <c r="J793" s="15" t="s">
        <v>1422</v>
      </c>
      <c r="K793" s="7">
        <v>4</v>
      </c>
      <c r="L793" s="8">
        <v>304000</v>
      </c>
      <c r="M793" s="8">
        <v>72032</v>
      </c>
      <c r="N793" s="8">
        <v>38608</v>
      </c>
      <c r="O793" s="8"/>
      <c r="P793" s="8"/>
      <c r="Q793" s="8"/>
      <c r="R793" s="8"/>
      <c r="S793" s="8"/>
      <c r="T793" s="8"/>
      <c r="U793" s="8"/>
      <c r="V793" s="8"/>
      <c r="W793" s="8"/>
      <c r="X793" s="84">
        <v>414640</v>
      </c>
      <c r="Y793" s="47"/>
      <c r="Z793" s="18" t="s">
        <v>1423</v>
      </c>
      <c r="AA793" s="15" t="s">
        <v>1424</v>
      </c>
      <c r="AB793" s="52" t="s">
        <v>1425</v>
      </c>
      <c r="AC793" s="78">
        <v>0</v>
      </c>
      <c r="AD793" s="84">
        <f t="shared" si="24"/>
        <v>0</v>
      </c>
      <c r="AE793" s="63"/>
      <c r="AF793" s="63"/>
    </row>
    <row r="794" spans="1:32" s="1" customFormat="1" ht="12" hidden="1" customHeight="1" x14ac:dyDescent="0.25">
      <c r="A794" s="50">
        <v>100000</v>
      </c>
      <c r="B794" s="10" t="s">
        <v>0</v>
      </c>
      <c r="C794" s="50">
        <v>1611</v>
      </c>
      <c r="D794" s="10" t="s">
        <v>178</v>
      </c>
      <c r="E794" s="10" t="s">
        <v>143</v>
      </c>
      <c r="F794" s="53" t="s">
        <v>149</v>
      </c>
      <c r="G794" s="10" t="s">
        <v>135</v>
      </c>
      <c r="H794" s="10" t="s">
        <v>143</v>
      </c>
      <c r="I794" s="50">
        <v>54267</v>
      </c>
      <c r="J794" s="10" t="s">
        <v>1426</v>
      </c>
      <c r="K794" s="11"/>
      <c r="L794" s="12"/>
      <c r="M794" s="12"/>
      <c r="N794" s="12"/>
      <c r="O794" s="12">
        <v>11000</v>
      </c>
      <c r="P794" s="12">
        <v>232000</v>
      </c>
      <c r="Q794" s="12"/>
      <c r="R794" s="12"/>
      <c r="S794" s="12"/>
      <c r="T794" s="12"/>
      <c r="U794" s="12"/>
      <c r="V794" s="12"/>
      <c r="W794" s="12"/>
      <c r="X794" s="95">
        <v>243000</v>
      </c>
      <c r="Y794" s="73"/>
      <c r="Z794" s="14" t="s">
        <v>1427</v>
      </c>
      <c r="AA794" s="10" t="s">
        <v>1428</v>
      </c>
      <c r="AB794" s="5" t="s">
        <v>1427</v>
      </c>
      <c r="AC794" s="78">
        <v>0</v>
      </c>
      <c r="AD794" s="84">
        <f t="shared" si="24"/>
        <v>0</v>
      </c>
      <c r="AE794" s="63"/>
      <c r="AF794" s="63"/>
    </row>
    <row r="795" spans="1:32" s="1" customFormat="1" ht="12" hidden="1" customHeight="1" x14ac:dyDescent="0.25">
      <c r="A795" s="49">
        <v>100000</v>
      </c>
      <c r="B795" s="15" t="s">
        <v>0</v>
      </c>
      <c r="C795" s="49">
        <v>1212</v>
      </c>
      <c r="D795" s="15" t="s">
        <v>319</v>
      </c>
      <c r="E795" s="15" t="s">
        <v>142</v>
      </c>
      <c r="F795" s="52" t="s">
        <v>143</v>
      </c>
      <c r="G795" s="15" t="s">
        <v>135</v>
      </c>
      <c r="H795" s="15" t="s">
        <v>143</v>
      </c>
      <c r="I795" s="49">
        <v>54268</v>
      </c>
      <c r="J795" s="15" t="s">
        <v>1429</v>
      </c>
      <c r="K795" s="16">
        <v>1</v>
      </c>
      <c r="L795" s="17">
        <v>49629</v>
      </c>
      <c r="M795" s="17">
        <v>13985</v>
      </c>
      <c r="N795" s="17">
        <v>8940</v>
      </c>
      <c r="O795" s="17"/>
      <c r="P795" s="17"/>
      <c r="Q795" s="17"/>
      <c r="R795" s="17"/>
      <c r="S795" s="17"/>
      <c r="T795" s="17"/>
      <c r="U795" s="17"/>
      <c r="V795" s="17"/>
      <c r="W795" s="17"/>
      <c r="X795" s="84">
        <v>72554</v>
      </c>
      <c r="Y795" s="47"/>
      <c r="Z795" s="18" t="s">
        <v>1430</v>
      </c>
      <c r="AA795" s="15" t="s">
        <v>1431</v>
      </c>
      <c r="AB795" s="52" t="s">
        <v>1432</v>
      </c>
      <c r="AC795" s="78">
        <v>0</v>
      </c>
      <c r="AD795" s="84">
        <f t="shared" si="24"/>
        <v>0</v>
      </c>
      <c r="AE795" s="63"/>
      <c r="AF795" s="63"/>
    </row>
    <row r="796" spans="1:32" s="1" customFormat="1" ht="12" hidden="1" customHeight="1" x14ac:dyDescent="0.25">
      <c r="A796" s="50">
        <v>100000</v>
      </c>
      <c r="B796" s="10" t="s">
        <v>0</v>
      </c>
      <c r="C796" s="50">
        <v>1151</v>
      </c>
      <c r="D796" s="10" t="s">
        <v>1013</v>
      </c>
      <c r="E796" s="10" t="s">
        <v>161</v>
      </c>
      <c r="F796" s="53" t="s">
        <v>149</v>
      </c>
      <c r="G796" s="10" t="s">
        <v>135</v>
      </c>
      <c r="H796" s="10" t="s">
        <v>143</v>
      </c>
      <c r="I796" s="50">
        <v>54269</v>
      </c>
      <c r="J796" s="10" t="s">
        <v>1433</v>
      </c>
      <c r="K796" s="11"/>
      <c r="L796" s="12">
        <v>196000</v>
      </c>
      <c r="M796" s="12"/>
      <c r="N796" s="12"/>
      <c r="O796" s="12"/>
      <c r="P796" s="12"/>
      <c r="Q796" s="12"/>
      <c r="R796" s="12"/>
      <c r="S796" s="12"/>
      <c r="T796" s="12"/>
      <c r="U796" s="12"/>
      <c r="V796" s="12"/>
      <c r="W796" s="12"/>
      <c r="X796" s="95">
        <v>196000</v>
      </c>
      <c r="Y796" s="73"/>
      <c r="Z796" s="10" t="s">
        <v>1434</v>
      </c>
      <c r="AA796" s="10" t="s">
        <v>1435</v>
      </c>
      <c r="AB796" s="2" t="s">
        <v>1434</v>
      </c>
      <c r="AC796" s="78">
        <v>0</v>
      </c>
      <c r="AD796" s="84">
        <f t="shared" si="24"/>
        <v>0</v>
      </c>
      <c r="AE796" s="63"/>
      <c r="AF796" s="63"/>
    </row>
    <row r="797" spans="1:32" s="1" customFormat="1" ht="12" hidden="1" customHeight="1" x14ac:dyDescent="0.25">
      <c r="A797" s="49">
        <v>100000</v>
      </c>
      <c r="B797" s="15" t="s">
        <v>0</v>
      </c>
      <c r="C797" s="49">
        <v>1151</v>
      </c>
      <c r="D797" s="15" t="s">
        <v>1013</v>
      </c>
      <c r="E797" s="15" t="s">
        <v>142</v>
      </c>
      <c r="F797" s="52" t="s">
        <v>149</v>
      </c>
      <c r="G797" s="15" t="s">
        <v>135</v>
      </c>
      <c r="H797" s="15" t="s">
        <v>143</v>
      </c>
      <c r="I797" s="49">
        <v>54270</v>
      </c>
      <c r="J797" s="15" t="s">
        <v>1436</v>
      </c>
      <c r="K797" s="16"/>
      <c r="L797" s="17"/>
      <c r="M797" s="17"/>
      <c r="N797" s="17"/>
      <c r="O797" s="17"/>
      <c r="P797" s="17">
        <v>100000</v>
      </c>
      <c r="Q797" s="17"/>
      <c r="R797" s="17"/>
      <c r="S797" s="17"/>
      <c r="T797" s="17"/>
      <c r="U797" s="17"/>
      <c r="V797" s="17"/>
      <c r="W797" s="17"/>
      <c r="X797" s="92">
        <v>100000</v>
      </c>
      <c r="Y797" s="69"/>
      <c r="Z797" s="15" t="s">
        <v>1437</v>
      </c>
      <c r="AA797" s="15" t="s">
        <v>1438</v>
      </c>
      <c r="AB797" s="6" t="s">
        <v>1439</v>
      </c>
      <c r="AC797" s="78">
        <v>0</v>
      </c>
      <c r="AD797" s="84">
        <f t="shared" si="24"/>
        <v>0</v>
      </c>
      <c r="AE797" s="63"/>
      <c r="AF797" s="63"/>
    </row>
    <row r="798" spans="1:32" s="1" customFormat="1" ht="12" hidden="1" customHeight="1" x14ac:dyDescent="0.25">
      <c r="A798" s="50">
        <v>100000</v>
      </c>
      <c r="B798" s="10" t="s">
        <v>0</v>
      </c>
      <c r="C798" s="50">
        <v>9912</v>
      </c>
      <c r="D798" s="10" t="s">
        <v>582</v>
      </c>
      <c r="E798" s="10" t="s">
        <v>143</v>
      </c>
      <c r="F798" s="53" t="s">
        <v>143</v>
      </c>
      <c r="G798" s="10" t="s">
        <v>583</v>
      </c>
      <c r="H798" s="10" t="s">
        <v>143</v>
      </c>
      <c r="I798" s="50">
        <v>54271</v>
      </c>
      <c r="J798" s="10" t="s">
        <v>1440</v>
      </c>
      <c r="K798" s="3"/>
      <c r="L798" s="4"/>
      <c r="M798" s="4"/>
      <c r="N798" s="4"/>
      <c r="O798" s="4"/>
      <c r="P798" s="20">
        <v>-4313372</v>
      </c>
      <c r="Q798" s="4"/>
      <c r="R798" s="4"/>
      <c r="S798" s="4"/>
      <c r="T798" s="4"/>
      <c r="U798" s="4"/>
      <c r="V798" s="4"/>
      <c r="W798" s="4"/>
      <c r="X798" s="96">
        <v>-4313372</v>
      </c>
      <c r="Y798" s="74"/>
      <c r="Z798" s="14" t="s">
        <v>1441</v>
      </c>
      <c r="AA798" s="14" t="s">
        <v>1442</v>
      </c>
      <c r="AB798" s="53" t="s">
        <v>1443</v>
      </c>
      <c r="AC798" s="78">
        <v>0</v>
      </c>
      <c r="AD798" s="84">
        <f t="shared" si="24"/>
        <v>0</v>
      </c>
      <c r="AE798" s="63"/>
      <c r="AF798" s="63"/>
    </row>
    <row r="799" spans="1:32" s="1" customFormat="1" ht="12" hidden="1" customHeight="1" x14ac:dyDescent="0.25">
      <c r="A799" s="49">
        <v>100000</v>
      </c>
      <c r="B799" s="15" t="s">
        <v>0</v>
      </c>
      <c r="C799" s="49">
        <v>9912</v>
      </c>
      <c r="D799" s="15" t="s">
        <v>582</v>
      </c>
      <c r="E799" s="15" t="s">
        <v>143</v>
      </c>
      <c r="F799" s="52" t="s">
        <v>134</v>
      </c>
      <c r="G799" s="52" t="s">
        <v>583</v>
      </c>
      <c r="H799" s="15" t="s">
        <v>150</v>
      </c>
      <c r="I799" s="49">
        <v>54272</v>
      </c>
      <c r="J799" s="6" t="s">
        <v>1444</v>
      </c>
      <c r="K799" s="7"/>
      <c r="L799" s="8"/>
      <c r="M799" s="8"/>
      <c r="N799" s="8"/>
      <c r="O799" s="8"/>
      <c r="P799" s="8"/>
      <c r="Q799" s="8"/>
      <c r="R799" s="8"/>
      <c r="S799" s="8"/>
      <c r="T799" s="8"/>
      <c r="U799" s="8"/>
      <c r="V799" s="22">
        <v>-1500000</v>
      </c>
      <c r="W799" s="8"/>
      <c r="X799" s="94">
        <f>SUBTOTAL(9,Y915)</f>
        <v>0</v>
      </c>
      <c r="Y799" s="71"/>
      <c r="Z799" s="9" t="s">
        <v>1445</v>
      </c>
      <c r="AA799" s="6" t="s">
        <v>1080</v>
      </c>
      <c r="AB799" s="6" t="s">
        <v>1080</v>
      </c>
      <c r="AC799" s="78">
        <v>0</v>
      </c>
      <c r="AD799" s="84">
        <f>X799*AC799</f>
        <v>0</v>
      </c>
      <c r="AE799" s="85"/>
      <c r="AF799" s="85"/>
    </row>
    <row r="800" spans="1:32" s="1" customFormat="1" ht="12" hidden="1" customHeight="1" x14ac:dyDescent="0.25">
      <c r="A800" s="49">
        <v>200205</v>
      </c>
      <c r="B800" s="15" t="s">
        <v>68</v>
      </c>
      <c r="C800" s="49">
        <v>1414</v>
      </c>
      <c r="D800" s="15" t="s">
        <v>1783</v>
      </c>
      <c r="E800" s="15" t="s">
        <v>161</v>
      </c>
      <c r="F800" s="52" t="s">
        <v>149</v>
      </c>
      <c r="G800" s="15" t="s">
        <v>135</v>
      </c>
      <c r="H800" s="15" t="s">
        <v>143</v>
      </c>
      <c r="I800" s="49">
        <v>54280</v>
      </c>
      <c r="J800" s="6" t="s">
        <v>1824</v>
      </c>
      <c r="K800" s="7"/>
      <c r="L800" s="8"/>
      <c r="M800" s="8"/>
      <c r="N800" s="8"/>
      <c r="O800" s="8"/>
      <c r="P800" s="8">
        <v>1495275</v>
      </c>
      <c r="Q800" s="8"/>
      <c r="R800" s="8"/>
      <c r="S800" s="8"/>
      <c r="T800" s="8"/>
      <c r="U800" s="8"/>
      <c r="V800" s="8"/>
      <c r="W800" s="8"/>
      <c r="X800" s="94">
        <v>1495275</v>
      </c>
      <c r="Y800" s="71"/>
      <c r="Z800" s="9" t="s">
        <v>1825</v>
      </c>
      <c r="AA800" s="6" t="s">
        <v>1826</v>
      </c>
      <c r="AB800" s="6" t="s">
        <v>1827</v>
      </c>
      <c r="AC800" s="78">
        <v>0</v>
      </c>
      <c r="AD800" s="84">
        <f t="shared" ref="AD800:AD839" si="25">(X800+Y800)*AC800</f>
        <v>0</v>
      </c>
      <c r="AE800" s="63"/>
      <c r="AF800" s="63"/>
    </row>
    <row r="801" spans="1:32" s="1" customFormat="1" ht="12" hidden="1" customHeight="1" x14ac:dyDescent="0.25">
      <c r="A801" s="50">
        <v>100000</v>
      </c>
      <c r="B801" s="10" t="s">
        <v>0</v>
      </c>
      <c r="C801" s="50">
        <v>1914</v>
      </c>
      <c r="D801" s="10" t="s">
        <v>304</v>
      </c>
      <c r="E801" s="10" t="s">
        <v>202</v>
      </c>
      <c r="F801" s="53" t="s">
        <v>149</v>
      </c>
      <c r="G801" s="10" t="s">
        <v>135</v>
      </c>
      <c r="H801" s="10" t="s">
        <v>143</v>
      </c>
      <c r="I801" s="50">
        <v>54283</v>
      </c>
      <c r="J801" s="2" t="s">
        <v>1446</v>
      </c>
      <c r="K801" s="3"/>
      <c r="L801" s="4"/>
      <c r="M801" s="4"/>
      <c r="N801" s="4"/>
      <c r="O801" s="4"/>
      <c r="P801" s="4">
        <v>75000</v>
      </c>
      <c r="Q801" s="4">
        <v>25000</v>
      </c>
      <c r="R801" s="4"/>
      <c r="S801" s="4"/>
      <c r="T801" s="4"/>
      <c r="U801" s="4"/>
      <c r="V801" s="4"/>
      <c r="W801" s="4"/>
      <c r="X801" s="93">
        <v>100000</v>
      </c>
      <c r="Y801" s="70"/>
      <c r="Z801" s="5" t="s">
        <v>1447</v>
      </c>
      <c r="AA801" s="2" t="s">
        <v>1448</v>
      </c>
      <c r="AB801" s="5" t="s">
        <v>1449</v>
      </c>
      <c r="AC801" s="78">
        <v>0</v>
      </c>
      <c r="AD801" s="84">
        <f t="shared" si="25"/>
        <v>0</v>
      </c>
      <c r="AE801" s="63"/>
      <c r="AF801" s="63"/>
    </row>
    <row r="802" spans="1:32" s="1" customFormat="1" ht="12" hidden="1" customHeight="1" x14ac:dyDescent="0.25">
      <c r="A802" s="49">
        <v>100000</v>
      </c>
      <c r="B802" s="15" t="s">
        <v>0</v>
      </c>
      <c r="C802" s="49">
        <v>1314</v>
      </c>
      <c r="D802" s="15" t="s">
        <v>826</v>
      </c>
      <c r="E802" s="15" t="s">
        <v>142</v>
      </c>
      <c r="F802" s="52" t="s">
        <v>149</v>
      </c>
      <c r="G802" s="15" t="s">
        <v>135</v>
      </c>
      <c r="H802" s="15" t="s">
        <v>150</v>
      </c>
      <c r="I802" s="49">
        <v>54284</v>
      </c>
      <c r="J802" s="6" t="s">
        <v>1450</v>
      </c>
      <c r="K802" s="7"/>
      <c r="L802" s="8"/>
      <c r="M802" s="8"/>
      <c r="N802" s="8"/>
      <c r="O802" s="8"/>
      <c r="P802" s="8"/>
      <c r="Q802" s="8">
        <v>1115520</v>
      </c>
      <c r="R802" s="8"/>
      <c r="S802" s="8"/>
      <c r="T802" s="8"/>
      <c r="U802" s="8"/>
      <c r="V802" s="8"/>
      <c r="W802" s="8"/>
      <c r="X802" s="94">
        <v>1115520</v>
      </c>
      <c r="Y802" s="71">
        <v>1115520</v>
      </c>
      <c r="Z802" s="9" t="s">
        <v>1451</v>
      </c>
      <c r="AA802" s="9" t="s">
        <v>1452</v>
      </c>
      <c r="AB802" s="9" t="s">
        <v>1453</v>
      </c>
      <c r="AC802" s="78">
        <v>0</v>
      </c>
      <c r="AD802" s="84">
        <f t="shared" si="25"/>
        <v>0</v>
      </c>
      <c r="AE802" s="63"/>
      <c r="AF802" s="63"/>
    </row>
    <row r="803" spans="1:32" s="1" customFormat="1" ht="12" hidden="1" customHeight="1" x14ac:dyDescent="0.25">
      <c r="A803" s="49">
        <v>100000</v>
      </c>
      <c r="B803" s="15" t="s">
        <v>0</v>
      </c>
      <c r="C803" s="49">
        <v>1316</v>
      </c>
      <c r="D803" s="15" t="s">
        <v>667</v>
      </c>
      <c r="E803" s="15" t="s">
        <v>133</v>
      </c>
      <c r="F803" s="52" t="s">
        <v>143</v>
      </c>
      <c r="G803" s="15" t="s">
        <v>135</v>
      </c>
      <c r="H803" s="15" t="s">
        <v>143</v>
      </c>
      <c r="I803" s="49">
        <v>54289</v>
      </c>
      <c r="J803" s="15" t="s">
        <v>1454</v>
      </c>
      <c r="K803" s="7">
        <v>1</v>
      </c>
      <c r="L803" s="8">
        <v>72664</v>
      </c>
      <c r="M803" s="8">
        <v>17910</v>
      </c>
      <c r="N803" s="8">
        <v>9563</v>
      </c>
      <c r="O803" s="8"/>
      <c r="P803" s="8"/>
      <c r="Q803" s="8"/>
      <c r="R803" s="8"/>
      <c r="S803" s="8"/>
      <c r="T803" s="8"/>
      <c r="U803" s="8"/>
      <c r="V803" s="8"/>
      <c r="W803" s="8"/>
      <c r="X803" s="84">
        <v>100137</v>
      </c>
      <c r="Y803" s="47"/>
      <c r="Z803" s="18" t="s">
        <v>1455</v>
      </c>
      <c r="AA803" s="15" t="s">
        <v>1456</v>
      </c>
      <c r="AB803" s="52" t="s">
        <v>1457</v>
      </c>
      <c r="AC803" s="78">
        <v>0</v>
      </c>
      <c r="AD803" s="84">
        <f t="shared" si="25"/>
        <v>0</v>
      </c>
      <c r="AE803" s="63"/>
      <c r="AF803" s="63"/>
    </row>
    <row r="804" spans="1:32" s="1" customFormat="1" ht="12" hidden="1" customHeight="1" x14ac:dyDescent="0.25">
      <c r="A804" s="50">
        <v>100000</v>
      </c>
      <c r="B804" s="10" t="s">
        <v>0</v>
      </c>
      <c r="C804" s="50">
        <v>2113</v>
      </c>
      <c r="D804" s="10" t="s">
        <v>709</v>
      </c>
      <c r="E804" s="10" t="s">
        <v>161</v>
      </c>
      <c r="F804" s="53" t="s">
        <v>143</v>
      </c>
      <c r="G804" s="10" t="s">
        <v>135</v>
      </c>
      <c r="H804" s="10" t="s">
        <v>150</v>
      </c>
      <c r="I804" s="50">
        <v>54290</v>
      </c>
      <c r="J804" s="10" t="s">
        <v>1458</v>
      </c>
      <c r="K804" s="3"/>
      <c r="L804" s="4"/>
      <c r="M804" s="4"/>
      <c r="N804" s="4"/>
      <c r="O804" s="4">
        <v>500000</v>
      </c>
      <c r="P804" s="4">
        <v>500000</v>
      </c>
      <c r="Q804" s="4"/>
      <c r="R804" s="4"/>
      <c r="S804" s="4"/>
      <c r="T804" s="4"/>
      <c r="U804" s="4"/>
      <c r="V804" s="4"/>
      <c r="W804" s="4"/>
      <c r="X804" s="96">
        <v>1000000</v>
      </c>
      <c r="Y804" s="74"/>
      <c r="Z804" s="14" t="s">
        <v>1459</v>
      </c>
      <c r="AA804" s="10" t="s">
        <v>1460</v>
      </c>
      <c r="AB804" s="53" t="s">
        <v>1461</v>
      </c>
      <c r="AC804" s="78">
        <v>0</v>
      </c>
      <c r="AD804" s="84">
        <f t="shared" si="25"/>
        <v>0</v>
      </c>
      <c r="AE804" s="63"/>
      <c r="AF804" s="63"/>
    </row>
    <row r="805" spans="1:32" s="1" customFormat="1" ht="12" hidden="1" customHeight="1" x14ac:dyDescent="0.25">
      <c r="A805" s="50">
        <v>200205</v>
      </c>
      <c r="B805" s="10" t="s">
        <v>68</v>
      </c>
      <c r="C805" s="50">
        <v>1414</v>
      </c>
      <c r="D805" s="10" t="s">
        <v>1783</v>
      </c>
      <c r="E805" s="10" t="s">
        <v>142</v>
      </c>
      <c r="F805" s="53" t="s">
        <v>149</v>
      </c>
      <c r="G805" s="10" t="s">
        <v>135</v>
      </c>
      <c r="H805" s="10" t="s">
        <v>143</v>
      </c>
      <c r="I805" s="50">
        <v>54291</v>
      </c>
      <c r="J805" s="2" t="s">
        <v>1828</v>
      </c>
      <c r="K805" s="3"/>
      <c r="L805" s="4"/>
      <c r="M805" s="4"/>
      <c r="N805" s="4"/>
      <c r="O805" s="4"/>
      <c r="P805" s="4">
        <v>193307</v>
      </c>
      <c r="Q805" s="4"/>
      <c r="R805" s="4"/>
      <c r="S805" s="4"/>
      <c r="T805" s="4"/>
      <c r="U805" s="4"/>
      <c r="V805" s="4"/>
      <c r="W805" s="4"/>
      <c r="X805" s="93">
        <v>193307</v>
      </c>
      <c r="Y805" s="70"/>
      <c r="Z805" s="5" t="s">
        <v>1829</v>
      </c>
      <c r="AA805" s="2" t="s">
        <v>1830</v>
      </c>
      <c r="AB805" s="2" t="s">
        <v>1831</v>
      </c>
      <c r="AC805" s="78">
        <v>0</v>
      </c>
      <c r="AD805" s="84">
        <f t="shared" si="25"/>
        <v>0</v>
      </c>
      <c r="AE805" s="63"/>
      <c r="AF805" s="63"/>
    </row>
    <row r="806" spans="1:32" s="1" customFormat="1" ht="12" hidden="1" customHeight="1" x14ac:dyDescent="0.25">
      <c r="A806" s="49">
        <v>200205</v>
      </c>
      <c r="B806" s="15" t="s">
        <v>68</v>
      </c>
      <c r="C806" s="49">
        <v>1414</v>
      </c>
      <c r="D806" s="15" t="s">
        <v>1783</v>
      </c>
      <c r="E806" s="15" t="s">
        <v>143</v>
      </c>
      <c r="F806" s="52" t="s">
        <v>143</v>
      </c>
      <c r="G806" s="15" t="s">
        <v>135</v>
      </c>
      <c r="H806" s="15" t="s">
        <v>143</v>
      </c>
      <c r="I806" s="49">
        <v>54292</v>
      </c>
      <c r="J806" s="15" t="s">
        <v>1832</v>
      </c>
      <c r="K806" s="16"/>
      <c r="L806" s="17"/>
      <c r="M806" s="17"/>
      <c r="N806" s="17"/>
      <c r="O806" s="17"/>
      <c r="P806" s="17">
        <v>2000000</v>
      </c>
      <c r="Q806" s="17"/>
      <c r="R806" s="17"/>
      <c r="S806" s="17"/>
      <c r="T806" s="17"/>
      <c r="U806" s="17"/>
      <c r="V806" s="17"/>
      <c r="W806" s="17"/>
      <c r="X806" s="84">
        <v>2000000</v>
      </c>
      <c r="Y806" s="47"/>
      <c r="Z806" s="15" t="s">
        <v>1833</v>
      </c>
      <c r="AA806" s="15" t="s">
        <v>1814</v>
      </c>
      <c r="AB806" s="52" t="s">
        <v>1815</v>
      </c>
      <c r="AC806" s="78">
        <v>0</v>
      </c>
      <c r="AD806" s="84">
        <f t="shared" si="25"/>
        <v>0</v>
      </c>
      <c r="AE806" s="63"/>
      <c r="AF806" s="63"/>
    </row>
    <row r="807" spans="1:32" s="1" customFormat="1" ht="12" hidden="1" customHeight="1" x14ac:dyDescent="0.25">
      <c r="A807" s="50">
        <v>200205</v>
      </c>
      <c r="B807" s="10" t="s">
        <v>68</v>
      </c>
      <c r="C807" s="50">
        <v>1414</v>
      </c>
      <c r="D807" s="10" t="s">
        <v>1783</v>
      </c>
      <c r="E807" s="10" t="s">
        <v>143</v>
      </c>
      <c r="F807" s="53" t="s">
        <v>143</v>
      </c>
      <c r="G807" s="10" t="s">
        <v>135</v>
      </c>
      <c r="H807" s="10" t="s">
        <v>143</v>
      </c>
      <c r="I807" s="50">
        <v>54294</v>
      </c>
      <c r="J807" s="10" t="s">
        <v>1834</v>
      </c>
      <c r="K807" s="11"/>
      <c r="L807" s="12"/>
      <c r="M807" s="12"/>
      <c r="N807" s="12"/>
      <c r="O807" s="12"/>
      <c r="P807" s="12"/>
      <c r="Q807" s="12"/>
      <c r="R807" s="12"/>
      <c r="S807" s="12"/>
      <c r="T807" s="12"/>
      <c r="U807" s="12"/>
      <c r="V807" s="12">
        <v>544404</v>
      </c>
      <c r="W807" s="12"/>
      <c r="X807" s="96">
        <v>544404</v>
      </c>
      <c r="Y807" s="74"/>
      <c r="Z807" s="14" t="s">
        <v>1835</v>
      </c>
      <c r="AA807" s="10" t="s">
        <v>1810</v>
      </c>
      <c r="AB807" s="53" t="s">
        <v>1811</v>
      </c>
      <c r="AC807" s="78">
        <v>0</v>
      </c>
      <c r="AD807" s="84">
        <f t="shared" si="25"/>
        <v>0</v>
      </c>
      <c r="AE807" s="63"/>
      <c r="AF807" s="63"/>
    </row>
    <row r="808" spans="1:32" s="1" customFormat="1" ht="12" hidden="1" customHeight="1" x14ac:dyDescent="0.25">
      <c r="A808" s="50">
        <v>720048</v>
      </c>
      <c r="B808" s="10" t="s">
        <v>115</v>
      </c>
      <c r="C808" s="50">
        <v>1515</v>
      </c>
      <c r="D808" s="10" t="s">
        <v>2811</v>
      </c>
      <c r="E808" s="10" t="s">
        <v>143</v>
      </c>
      <c r="F808" s="53" t="s">
        <v>143</v>
      </c>
      <c r="G808" s="10" t="s">
        <v>143</v>
      </c>
      <c r="H808" s="10" t="s">
        <v>143</v>
      </c>
      <c r="I808" s="50">
        <v>54295</v>
      </c>
      <c r="J808" s="10" t="s">
        <v>2850</v>
      </c>
      <c r="K808" s="11"/>
      <c r="L808" s="12">
        <v>288301</v>
      </c>
      <c r="M808" s="12"/>
      <c r="N808" s="12"/>
      <c r="O808" s="12"/>
      <c r="P808" s="12"/>
      <c r="Q808" s="12"/>
      <c r="R808" s="12"/>
      <c r="S808" s="12"/>
      <c r="T808" s="12"/>
      <c r="U808" s="12"/>
      <c r="V808" s="12"/>
      <c r="W808" s="12"/>
      <c r="X808" s="96">
        <v>288301</v>
      </c>
      <c r="Y808" s="74"/>
      <c r="Z808" s="10" t="s">
        <v>1226</v>
      </c>
      <c r="AA808" s="10" t="s">
        <v>557</v>
      </c>
      <c r="AB808" s="53" t="s">
        <v>1226</v>
      </c>
      <c r="AC808" s="78">
        <v>0</v>
      </c>
      <c r="AD808" s="84">
        <f t="shared" si="25"/>
        <v>0</v>
      </c>
      <c r="AE808" s="63"/>
      <c r="AF808" s="63"/>
    </row>
    <row r="809" spans="1:32" s="1" customFormat="1" ht="12" hidden="1" customHeight="1" x14ac:dyDescent="0.25">
      <c r="A809" s="50">
        <v>100000</v>
      </c>
      <c r="B809" s="10" t="s">
        <v>0</v>
      </c>
      <c r="C809" s="50">
        <v>1914</v>
      </c>
      <c r="D809" s="10" t="s">
        <v>304</v>
      </c>
      <c r="E809" s="10" t="s">
        <v>155</v>
      </c>
      <c r="F809" s="53" t="s">
        <v>149</v>
      </c>
      <c r="G809" s="10" t="s">
        <v>135</v>
      </c>
      <c r="H809" s="10" t="s">
        <v>143</v>
      </c>
      <c r="I809" s="50">
        <v>54298</v>
      </c>
      <c r="J809" s="10" t="s">
        <v>1462</v>
      </c>
      <c r="K809" s="11"/>
      <c r="L809" s="13">
        <v>-4000000</v>
      </c>
      <c r="M809" s="12"/>
      <c r="N809" s="12"/>
      <c r="O809" s="12"/>
      <c r="P809" s="12"/>
      <c r="Q809" s="12"/>
      <c r="R809" s="12"/>
      <c r="S809" s="12"/>
      <c r="T809" s="12"/>
      <c r="U809" s="12"/>
      <c r="V809" s="12"/>
      <c r="W809" s="12"/>
      <c r="X809" s="95">
        <v>-4000000</v>
      </c>
      <c r="Y809" s="73"/>
      <c r="Z809" s="10" t="s">
        <v>1463</v>
      </c>
      <c r="AA809" s="10" t="s">
        <v>1464</v>
      </c>
      <c r="AB809" s="2" t="s">
        <v>1465</v>
      </c>
      <c r="AC809" s="78">
        <v>0</v>
      </c>
      <c r="AD809" s="84">
        <f t="shared" si="25"/>
        <v>0</v>
      </c>
      <c r="AE809" s="63"/>
      <c r="AF809" s="63"/>
    </row>
    <row r="810" spans="1:32" s="1" customFormat="1" ht="12" hidden="1" customHeight="1" x14ac:dyDescent="0.25">
      <c r="A810" s="49">
        <v>100000</v>
      </c>
      <c r="B810" s="15" t="s">
        <v>0</v>
      </c>
      <c r="C810" s="49">
        <v>9912</v>
      </c>
      <c r="D810" s="15" t="s">
        <v>582</v>
      </c>
      <c r="E810" s="15" t="s">
        <v>143</v>
      </c>
      <c r="F810" s="52" t="s">
        <v>143</v>
      </c>
      <c r="G810" s="15" t="s">
        <v>173</v>
      </c>
      <c r="H810" s="15" t="s">
        <v>143</v>
      </c>
      <c r="I810" s="49">
        <v>54300</v>
      </c>
      <c r="J810" s="15" t="s">
        <v>1466</v>
      </c>
      <c r="K810" s="16"/>
      <c r="L810" s="17"/>
      <c r="M810" s="17"/>
      <c r="N810" s="17"/>
      <c r="O810" s="17"/>
      <c r="P810" s="17">
        <v>22440434</v>
      </c>
      <c r="Q810" s="17"/>
      <c r="R810" s="17"/>
      <c r="S810" s="17"/>
      <c r="T810" s="17"/>
      <c r="U810" s="17"/>
      <c r="V810" s="17"/>
      <c r="W810" s="17"/>
      <c r="X810" s="84">
        <v>22440434</v>
      </c>
      <c r="Y810" s="47"/>
      <c r="Z810" s="15" t="s">
        <v>1219</v>
      </c>
      <c r="AA810" s="15" t="s">
        <v>1220</v>
      </c>
      <c r="AB810" s="52" t="s">
        <v>1467</v>
      </c>
      <c r="AC810" s="78">
        <v>0</v>
      </c>
      <c r="AD810" s="84">
        <f t="shared" si="25"/>
        <v>0</v>
      </c>
      <c r="AE810" s="63"/>
      <c r="AF810" s="63"/>
    </row>
    <row r="811" spans="1:32" s="1" customFormat="1" ht="12" hidden="1" customHeight="1" x14ac:dyDescent="0.25">
      <c r="A811" s="50">
        <v>700000</v>
      </c>
      <c r="B811" s="10" t="s">
        <v>104</v>
      </c>
      <c r="C811" s="50">
        <v>2000</v>
      </c>
      <c r="D811" s="10" t="s">
        <v>638</v>
      </c>
      <c r="E811" s="10" t="s">
        <v>143</v>
      </c>
      <c r="F811" s="53" t="s">
        <v>143</v>
      </c>
      <c r="G811" s="10" t="s">
        <v>173</v>
      </c>
      <c r="H811" s="10" t="s">
        <v>143</v>
      </c>
      <c r="I811" s="50">
        <v>54301</v>
      </c>
      <c r="J811" s="10" t="s">
        <v>2298</v>
      </c>
      <c r="K811" s="11"/>
      <c r="L811" s="12"/>
      <c r="M811" s="12"/>
      <c r="N811" s="12"/>
      <c r="O811" s="12"/>
      <c r="P811" s="12">
        <v>1880135</v>
      </c>
      <c r="Q811" s="12"/>
      <c r="R811" s="12"/>
      <c r="S811" s="12"/>
      <c r="T811" s="12"/>
      <c r="U811" s="12"/>
      <c r="V811" s="12">
        <v>0</v>
      </c>
      <c r="W811" s="12"/>
      <c r="X811" s="96">
        <v>1880135</v>
      </c>
      <c r="Y811" s="74"/>
      <c r="Z811" s="10" t="s">
        <v>1219</v>
      </c>
      <c r="AA811" s="10" t="s">
        <v>2294</v>
      </c>
      <c r="AB811" s="53" t="s">
        <v>2299</v>
      </c>
      <c r="AC811" s="78">
        <v>0</v>
      </c>
      <c r="AD811" s="84">
        <f t="shared" si="25"/>
        <v>0</v>
      </c>
      <c r="AE811" s="63"/>
      <c r="AF811" s="63"/>
    </row>
    <row r="812" spans="1:32" s="1" customFormat="1" ht="12" hidden="1" customHeight="1" x14ac:dyDescent="0.25">
      <c r="A812" s="50">
        <v>700001</v>
      </c>
      <c r="B812" s="10" t="s">
        <v>105</v>
      </c>
      <c r="C812" s="50">
        <v>2000</v>
      </c>
      <c r="D812" s="10" t="s">
        <v>638</v>
      </c>
      <c r="E812" s="10" t="s">
        <v>143</v>
      </c>
      <c r="F812" s="53" t="s">
        <v>143</v>
      </c>
      <c r="G812" s="10" t="s">
        <v>173</v>
      </c>
      <c r="H812" s="10" t="s">
        <v>143</v>
      </c>
      <c r="I812" s="50">
        <v>54302</v>
      </c>
      <c r="J812" s="10" t="s">
        <v>2354</v>
      </c>
      <c r="K812" s="11"/>
      <c r="L812" s="12"/>
      <c r="M812" s="12"/>
      <c r="N812" s="12"/>
      <c r="O812" s="12"/>
      <c r="P812" s="12">
        <v>2487208</v>
      </c>
      <c r="Q812" s="12"/>
      <c r="R812" s="12"/>
      <c r="S812" s="12"/>
      <c r="T812" s="12"/>
      <c r="U812" s="12"/>
      <c r="V812" s="12">
        <v>0</v>
      </c>
      <c r="W812" s="12"/>
      <c r="X812" s="96">
        <v>2487208</v>
      </c>
      <c r="Y812" s="74"/>
      <c r="Z812" s="10" t="s">
        <v>1219</v>
      </c>
      <c r="AA812" s="10" t="s">
        <v>2294</v>
      </c>
      <c r="AB812" s="53" t="s">
        <v>2299</v>
      </c>
      <c r="AC812" s="78">
        <v>0</v>
      </c>
      <c r="AD812" s="84">
        <f t="shared" si="25"/>
        <v>0</v>
      </c>
      <c r="AE812" s="63"/>
      <c r="AF812" s="63"/>
    </row>
    <row r="813" spans="1:32" s="1" customFormat="1" ht="12" hidden="1" customHeight="1" x14ac:dyDescent="0.25">
      <c r="A813" s="50">
        <v>700011</v>
      </c>
      <c r="B813" s="10" t="s">
        <v>106</v>
      </c>
      <c r="C813" s="50">
        <v>2000</v>
      </c>
      <c r="D813" s="10" t="s">
        <v>638</v>
      </c>
      <c r="E813" s="10" t="s">
        <v>143</v>
      </c>
      <c r="F813" s="53" t="s">
        <v>143</v>
      </c>
      <c r="G813" s="10" t="s">
        <v>173</v>
      </c>
      <c r="H813" s="10" t="s">
        <v>143</v>
      </c>
      <c r="I813" s="50">
        <v>54303</v>
      </c>
      <c r="J813" s="10" t="s">
        <v>2468</v>
      </c>
      <c r="K813" s="11"/>
      <c r="L813" s="12"/>
      <c r="M813" s="12"/>
      <c r="N813" s="12"/>
      <c r="O813" s="12"/>
      <c r="P813" s="12">
        <v>3652852</v>
      </c>
      <c r="Q813" s="12"/>
      <c r="R813" s="12"/>
      <c r="S813" s="12"/>
      <c r="T813" s="12"/>
      <c r="U813" s="12"/>
      <c r="V813" s="12">
        <v>0</v>
      </c>
      <c r="W813" s="12"/>
      <c r="X813" s="96">
        <v>3652852</v>
      </c>
      <c r="Y813" s="74"/>
      <c r="Z813" s="10" t="s">
        <v>1219</v>
      </c>
      <c r="AA813" s="10" t="s">
        <v>2294</v>
      </c>
      <c r="AB813" s="53" t="s">
        <v>2299</v>
      </c>
      <c r="AC813" s="78">
        <v>0</v>
      </c>
      <c r="AD813" s="84">
        <f t="shared" si="25"/>
        <v>0</v>
      </c>
      <c r="AE813" s="63"/>
      <c r="AF813" s="63"/>
    </row>
    <row r="814" spans="1:32" s="1" customFormat="1" ht="12" hidden="1" customHeight="1" x14ac:dyDescent="0.25">
      <c r="A814" s="49">
        <v>700036</v>
      </c>
      <c r="B814" s="15" t="s">
        <v>108</v>
      </c>
      <c r="C814" s="49">
        <v>1611</v>
      </c>
      <c r="D814" s="15" t="s">
        <v>178</v>
      </c>
      <c r="E814" s="15" t="s">
        <v>143</v>
      </c>
      <c r="F814" s="52" t="s">
        <v>143</v>
      </c>
      <c r="G814" s="15" t="s">
        <v>173</v>
      </c>
      <c r="H814" s="15" t="s">
        <v>143</v>
      </c>
      <c r="I814" s="49">
        <v>54304</v>
      </c>
      <c r="J814" s="15" t="s">
        <v>2606</v>
      </c>
      <c r="K814" s="16"/>
      <c r="L814" s="17"/>
      <c r="M814" s="17"/>
      <c r="N814" s="17"/>
      <c r="O814" s="17"/>
      <c r="P814" s="17">
        <v>3139774</v>
      </c>
      <c r="Q814" s="17"/>
      <c r="R814" s="17"/>
      <c r="S814" s="17"/>
      <c r="T814" s="17"/>
      <c r="U814" s="17"/>
      <c r="V814" s="17">
        <v>0</v>
      </c>
      <c r="W814" s="17"/>
      <c r="X814" s="84">
        <v>3139774</v>
      </c>
      <c r="Y814" s="47"/>
      <c r="Z814" s="15" t="s">
        <v>2607</v>
      </c>
      <c r="AA814" s="15" t="s">
        <v>2589</v>
      </c>
      <c r="AB814" s="52" t="s">
        <v>2299</v>
      </c>
      <c r="AC814" s="78">
        <v>0</v>
      </c>
      <c r="AD814" s="84">
        <f t="shared" si="25"/>
        <v>0</v>
      </c>
      <c r="AE814" s="63"/>
      <c r="AF814" s="63"/>
    </row>
    <row r="815" spans="1:32" s="1" customFormat="1" ht="12" hidden="1" customHeight="1" x14ac:dyDescent="0.25">
      <c r="A815" s="50">
        <v>720000</v>
      </c>
      <c r="B815" s="10" t="s">
        <v>112</v>
      </c>
      <c r="C815" s="50">
        <v>1317</v>
      </c>
      <c r="D815" s="10" t="s">
        <v>2732</v>
      </c>
      <c r="E815" s="10" t="s">
        <v>143</v>
      </c>
      <c r="F815" s="53" t="s">
        <v>143</v>
      </c>
      <c r="G815" s="10" t="s">
        <v>173</v>
      </c>
      <c r="H815" s="10" t="s">
        <v>143</v>
      </c>
      <c r="I815" s="50">
        <v>54305</v>
      </c>
      <c r="J815" s="10" t="s">
        <v>2803</v>
      </c>
      <c r="K815" s="11"/>
      <c r="L815" s="12"/>
      <c r="M815" s="12"/>
      <c r="N815" s="12"/>
      <c r="O815" s="12"/>
      <c r="P815" s="12">
        <v>923075</v>
      </c>
      <c r="Q815" s="12"/>
      <c r="R815" s="12"/>
      <c r="S815" s="12"/>
      <c r="T815" s="12"/>
      <c r="U815" s="12"/>
      <c r="V815" s="12">
        <v>0</v>
      </c>
      <c r="W815" s="12"/>
      <c r="X815" s="96">
        <v>923075</v>
      </c>
      <c r="Y815" s="74"/>
      <c r="Z815" s="10" t="s">
        <v>2607</v>
      </c>
      <c r="AA815" s="10" t="s">
        <v>2804</v>
      </c>
      <c r="AB815" s="53" t="s">
        <v>2805</v>
      </c>
      <c r="AC815" s="78">
        <v>0</v>
      </c>
      <c r="AD815" s="84">
        <f t="shared" si="25"/>
        <v>0</v>
      </c>
      <c r="AE815" s="63"/>
      <c r="AF815" s="63"/>
    </row>
    <row r="816" spans="1:32" s="1" customFormat="1" ht="12" hidden="1" customHeight="1" x14ac:dyDescent="0.25">
      <c r="A816" s="50">
        <v>720057</v>
      </c>
      <c r="B816" s="10" t="s">
        <v>116</v>
      </c>
      <c r="C816" s="50">
        <v>2112</v>
      </c>
      <c r="D816" s="10" t="s">
        <v>2851</v>
      </c>
      <c r="E816" s="10" t="s">
        <v>143</v>
      </c>
      <c r="F816" s="53" t="s">
        <v>143</v>
      </c>
      <c r="G816" s="10" t="s">
        <v>173</v>
      </c>
      <c r="H816" s="10" t="s">
        <v>143</v>
      </c>
      <c r="I816" s="50">
        <v>54306</v>
      </c>
      <c r="J816" s="10" t="s">
        <v>2942</v>
      </c>
      <c r="K816" s="11"/>
      <c r="L816" s="12"/>
      <c r="M816" s="12"/>
      <c r="N816" s="12"/>
      <c r="O816" s="12"/>
      <c r="P816" s="12">
        <v>4760850</v>
      </c>
      <c r="Q816" s="12"/>
      <c r="R816" s="12"/>
      <c r="S816" s="12"/>
      <c r="T816" s="12"/>
      <c r="U816" s="12"/>
      <c r="V816" s="12">
        <v>0</v>
      </c>
      <c r="W816" s="12"/>
      <c r="X816" s="96">
        <v>4760850</v>
      </c>
      <c r="Y816" s="74"/>
      <c r="Z816" s="10" t="s">
        <v>2607</v>
      </c>
      <c r="AA816" s="10" t="s">
        <v>2589</v>
      </c>
      <c r="AB816" s="53" t="s">
        <v>2299</v>
      </c>
      <c r="AC816" s="78">
        <v>0</v>
      </c>
      <c r="AD816" s="84">
        <f t="shared" si="25"/>
        <v>0</v>
      </c>
      <c r="AE816" s="63"/>
      <c r="AF816" s="63"/>
    </row>
    <row r="817" spans="1:32" s="1" customFormat="1" ht="12" hidden="1" customHeight="1" x14ac:dyDescent="0.25">
      <c r="A817" s="49">
        <v>100000</v>
      </c>
      <c r="B817" s="15" t="s">
        <v>0</v>
      </c>
      <c r="C817" s="49">
        <v>211514</v>
      </c>
      <c r="D817" s="15" t="s">
        <v>232</v>
      </c>
      <c r="E817" s="15" t="s">
        <v>256</v>
      </c>
      <c r="F817" s="52" t="s">
        <v>143</v>
      </c>
      <c r="G817" s="15" t="s">
        <v>1468</v>
      </c>
      <c r="H817" s="15" t="s">
        <v>143</v>
      </c>
      <c r="I817" s="49">
        <v>54310</v>
      </c>
      <c r="J817" s="15" t="s">
        <v>1469</v>
      </c>
      <c r="K817" s="16"/>
      <c r="L817" s="17"/>
      <c r="M817" s="17"/>
      <c r="N817" s="17"/>
      <c r="O817" s="17"/>
      <c r="P817" s="21">
        <v>-877754</v>
      </c>
      <c r="Q817" s="17"/>
      <c r="R817" s="17"/>
      <c r="S817" s="17"/>
      <c r="T817" s="17"/>
      <c r="U817" s="17"/>
      <c r="V817" s="17"/>
      <c r="W817" s="17"/>
      <c r="X817" s="84">
        <v>-877754</v>
      </c>
      <c r="Y817" s="47"/>
      <c r="Z817" s="15"/>
      <c r="AA817" s="15" t="s">
        <v>1470</v>
      </c>
      <c r="AB817" s="55" t="s">
        <v>1471</v>
      </c>
      <c r="AC817" s="78">
        <v>0</v>
      </c>
      <c r="AD817" s="84">
        <f t="shared" si="25"/>
        <v>0</v>
      </c>
      <c r="AE817" s="63"/>
      <c r="AF817" s="63"/>
    </row>
    <row r="818" spans="1:32" s="1" customFormat="1" ht="12" hidden="1" customHeight="1" x14ac:dyDescent="0.25">
      <c r="A818" s="50">
        <v>100000</v>
      </c>
      <c r="B818" s="10" t="s">
        <v>0</v>
      </c>
      <c r="C818" s="50">
        <v>9912</v>
      </c>
      <c r="D818" s="10" t="s">
        <v>582</v>
      </c>
      <c r="E818" s="10" t="s">
        <v>143</v>
      </c>
      <c r="F818" s="53" t="s">
        <v>143</v>
      </c>
      <c r="G818" s="10" t="s">
        <v>372</v>
      </c>
      <c r="H818" s="10" t="s">
        <v>143</v>
      </c>
      <c r="I818" s="50">
        <v>54311</v>
      </c>
      <c r="J818" s="10" t="s">
        <v>1472</v>
      </c>
      <c r="K818" s="11"/>
      <c r="L818" s="13">
        <v>-7000000</v>
      </c>
      <c r="M818" s="12"/>
      <c r="N818" s="12"/>
      <c r="O818" s="12"/>
      <c r="P818" s="12"/>
      <c r="Q818" s="12"/>
      <c r="R818" s="12"/>
      <c r="S818" s="12"/>
      <c r="T818" s="12"/>
      <c r="U818" s="12"/>
      <c r="V818" s="12"/>
      <c r="W818" s="12"/>
      <c r="X818" s="96">
        <v>-7000000</v>
      </c>
      <c r="Y818" s="74"/>
      <c r="Z818" s="10"/>
      <c r="AA818" s="10" t="s">
        <v>1201</v>
      </c>
      <c r="AB818" s="53"/>
      <c r="AC818" s="78">
        <v>0</v>
      </c>
      <c r="AD818" s="84">
        <f t="shared" si="25"/>
        <v>0</v>
      </c>
      <c r="AE818" s="63"/>
      <c r="AF818" s="63"/>
    </row>
    <row r="819" spans="1:32" s="1" customFormat="1" ht="12" hidden="1" customHeight="1" x14ac:dyDescent="0.25">
      <c r="A819" s="49">
        <v>100000</v>
      </c>
      <c r="B819" s="15" t="s">
        <v>0</v>
      </c>
      <c r="C819" s="49">
        <v>171413</v>
      </c>
      <c r="D819" s="15" t="s">
        <v>625</v>
      </c>
      <c r="E819" s="15" t="s">
        <v>161</v>
      </c>
      <c r="F819" s="52" t="s">
        <v>143</v>
      </c>
      <c r="G819" s="15" t="s">
        <v>135</v>
      </c>
      <c r="H819" s="15" t="s">
        <v>143</v>
      </c>
      <c r="I819" s="49">
        <v>54313</v>
      </c>
      <c r="J819" s="15" t="s">
        <v>1473</v>
      </c>
      <c r="K819" s="16">
        <v>1</v>
      </c>
      <c r="L819" s="17">
        <v>110240</v>
      </c>
      <c r="M819" s="17">
        <v>23034</v>
      </c>
      <c r="N819" s="17">
        <v>10577</v>
      </c>
      <c r="O819" s="17"/>
      <c r="P819" s="17"/>
      <c r="Q819" s="17"/>
      <c r="R819" s="17"/>
      <c r="S819" s="17"/>
      <c r="T819" s="17"/>
      <c r="U819" s="17"/>
      <c r="V819" s="17"/>
      <c r="W819" s="17"/>
      <c r="X819" s="84">
        <v>143851</v>
      </c>
      <c r="Y819" s="47"/>
      <c r="Z819" s="15" t="s">
        <v>1474</v>
      </c>
      <c r="AA819" s="15" t="s">
        <v>1475</v>
      </c>
      <c r="AB819" s="52" t="s">
        <v>1476</v>
      </c>
      <c r="AC819" s="78">
        <v>0</v>
      </c>
      <c r="AD819" s="84">
        <f t="shared" si="25"/>
        <v>0</v>
      </c>
      <c r="AE819" s="63"/>
      <c r="AF819" s="63"/>
    </row>
    <row r="820" spans="1:32" s="1" customFormat="1" ht="12" hidden="1" customHeight="1" x14ac:dyDescent="0.25">
      <c r="A820" s="50">
        <v>100000</v>
      </c>
      <c r="B820" s="10" t="s">
        <v>0</v>
      </c>
      <c r="C820" s="50">
        <v>1514</v>
      </c>
      <c r="D820" s="10" t="s">
        <v>994</v>
      </c>
      <c r="E820" s="10" t="s">
        <v>161</v>
      </c>
      <c r="F820" s="53" t="s">
        <v>143</v>
      </c>
      <c r="G820" s="10" t="s">
        <v>583</v>
      </c>
      <c r="H820" s="10" t="s">
        <v>143</v>
      </c>
      <c r="I820" s="50">
        <v>54314</v>
      </c>
      <c r="J820" s="10" t="s">
        <v>1477</v>
      </c>
      <c r="K820" s="11"/>
      <c r="L820" s="12"/>
      <c r="M820" s="12"/>
      <c r="N820" s="12"/>
      <c r="O820" s="12"/>
      <c r="P820" s="13">
        <v>-14874000</v>
      </c>
      <c r="Q820" s="12"/>
      <c r="R820" s="12"/>
      <c r="S820" s="12"/>
      <c r="T820" s="12"/>
      <c r="U820" s="12"/>
      <c r="V820" s="12"/>
      <c r="W820" s="12"/>
      <c r="X820" s="96">
        <v>-14874000</v>
      </c>
      <c r="Y820" s="74"/>
      <c r="Z820" s="10" t="s">
        <v>1478</v>
      </c>
      <c r="AA820" s="10" t="s">
        <v>1479</v>
      </c>
      <c r="AB820" s="53" t="s">
        <v>1480</v>
      </c>
      <c r="AC820" s="78">
        <v>0</v>
      </c>
      <c r="AD820" s="84">
        <f t="shared" si="25"/>
        <v>0</v>
      </c>
      <c r="AE820" s="63"/>
      <c r="AF820" s="63"/>
    </row>
    <row r="821" spans="1:32" s="1" customFormat="1" ht="12" hidden="1" customHeight="1" x14ac:dyDescent="0.25">
      <c r="A821" s="49">
        <v>100000</v>
      </c>
      <c r="B821" s="15" t="s">
        <v>0</v>
      </c>
      <c r="C821" s="49">
        <v>171413</v>
      </c>
      <c r="D821" s="15" t="s">
        <v>625</v>
      </c>
      <c r="E821" s="15" t="s">
        <v>142</v>
      </c>
      <c r="F821" s="52" t="s">
        <v>143</v>
      </c>
      <c r="G821" s="15" t="s">
        <v>135</v>
      </c>
      <c r="H821" s="15" t="s">
        <v>143</v>
      </c>
      <c r="I821" s="49">
        <v>54315</v>
      </c>
      <c r="J821" s="15" t="s">
        <v>1481</v>
      </c>
      <c r="K821" s="16"/>
      <c r="L821" s="17"/>
      <c r="M821" s="17"/>
      <c r="N821" s="17"/>
      <c r="O821" s="17"/>
      <c r="P821" s="17">
        <v>14874000</v>
      </c>
      <c r="Q821" s="17"/>
      <c r="R821" s="17"/>
      <c r="S821" s="17"/>
      <c r="T821" s="17"/>
      <c r="U821" s="17"/>
      <c r="V821" s="17"/>
      <c r="W821" s="17"/>
      <c r="X821" s="84">
        <v>14874000</v>
      </c>
      <c r="Y821" s="47"/>
      <c r="Z821" s="15" t="s">
        <v>1478</v>
      </c>
      <c r="AA821" s="15" t="s">
        <v>1479</v>
      </c>
      <c r="AB821" s="52" t="s">
        <v>1480</v>
      </c>
      <c r="AC821" s="78">
        <v>0</v>
      </c>
      <c r="AD821" s="84">
        <f t="shared" si="25"/>
        <v>0</v>
      </c>
      <c r="AE821" s="63"/>
      <c r="AF821" s="63"/>
    </row>
    <row r="822" spans="1:32" s="1" customFormat="1" ht="12" hidden="1" customHeight="1" x14ac:dyDescent="0.25">
      <c r="A822" s="50">
        <v>100000</v>
      </c>
      <c r="B822" s="10" t="s">
        <v>0</v>
      </c>
      <c r="C822" s="50">
        <v>1418</v>
      </c>
      <c r="D822" s="10" t="s">
        <v>1004</v>
      </c>
      <c r="E822" s="10" t="s">
        <v>143</v>
      </c>
      <c r="F822" s="53" t="s">
        <v>143</v>
      </c>
      <c r="G822" s="10" t="s">
        <v>372</v>
      </c>
      <c r="H822" s="10" t="s">
        <v>143</v>
      </c>
      <c r="I822" s="50">
        <v>54321</v>
      </c>
      <c r="J822" s="10" t="s">
        <v>1482</v>
      </c>
      <c r="K822" s="11"/>
      <c r="L822" s="12"/>
      <c r="M822" s="12"/>
      <c r="N822" s="12"/>
      <c r="O822" s="12"/>
      <c r="P822" s="12">
        <v>2882</v>
      </c>
      <c r="Q822" s="12"/>
      <c r="R822" s="12"/>
      <c r="S822" s="12"/>
      <c r="T822" s="12"/>
      <c r="U822" s="12"/>
      <c r="V822" s="12"/>
      <c r="W822" s="12"/>
      <c r="X822" s="96">
        <v>2882</v>
      </c>
      <c r="Y822" s="74"/>
      <c r="Z822" s="10" t="s">
        <v>1483</v>
      </c>
      <c r="AA822" s="10" t="s">
        <v>1484</v>
      </c>
      <c r="AB822" s="53" t="s">
        <v>1485</v>
      </c>
      <c r="AC822" s="78">
        <v>0</v>
      </c>
      <c r="AD822" s="84">
        <f t="shared" si="25"/>
        <v>0</v>
      </c>
      <c r="AE822" s="63"/>
      <c r="AF822" s="63"/>
    </row>
    <row r="823" spans="1:32" s="1" customFormat="1" ht="12" hidden="1" customHeight="1" x14ac:dyDescent="0.25">
      <c r="A823" s="49">
        <v>100000</v>
      </c>
      <c r="B823" s="15" t="s">
        <v>0</v>
      </c>
      <c r="C823" s="49">
        <v>211513</v>
      </c>
      <c r="D823" s="15" t="s">
        <v>283</v>
      </c>
      <c r="E823" s="15" t="s">
        <v>142</v>
      </c>
      <c r="F823" s="52" t="s">
        <v>149</v>
      </c>
      <c r="G823" s="15" t="s">
        <v>135</v>
      </c>
      <c r="H823" s="15" t="s">
        <v>244</v>
      </c>
      <c r="I823" s="49">
        <v>54322</v>
      </c>
      <c r="J823" s="15" t="s">
        <v>1486</v>
      </c>
      <c r="K823" s="16"/>
      <c r="L823" s="17"/>
      <c r="M823" s="17"/>
      <c r="N823" s="17"/>
      <c r="O823" s="17"/>
      <c r="P823" s="17"/>
      <c r="Q823" s="21">
        <v>-227095</v>
      </c>
      <c r="R823" s="17"/>
      <c r="S823" s="17"/>
      <c r="T823" s="17"/>
      <c r="U823" s="17"/>
      <c r="V823" s="17"/>
      <c r="W823" s="17"/>
      <c r="X823" s="92">
        <v>-227095</v>
      </c>
      <c r="Y823" s="69"/>
      <c r="Z823" s="18" t="s">
        <v>363</v>
      </c>
      <c r="AA823" s="15" t="s">
        <v>364</v>
      </c>
      <c r="AB823" s="9" t="s">
        <v>365</v>
      </c>
      <c r="AC823" s="78">
        <v>0</v>
      </c>
      <c r="AD823" s="84">
        <f t="shared" si="25"/>
        <v>0</v>
      </c>
      <c r="AE823" s="63"/>
      <c r="AF823" s="63"/>
    </row>
    <row r="824" spans="1:32" s="1" customFormat="1" ht="12" hidden="1" customHeight="1" x14ac:dyDescent="0.25">
      <c r="A824" s="50">
        <v>100000</v>
      </c>
      <c r="B824" s="10" t="s">
        <v>0</v>
      </c>
      <c r="C824" s="50">
        <v>211513</v>
      </c>
      <c r="D824" s="10" t="s">
        <v>283</v>
      </c>
      <c r="E824" s="10" t="s">
        <v>142</v>
      </c>
      <c r="F824" s="53" t="s">
        <v>149</v>
      </c>
      <c r="G824" s="10" t="s">
        <v>135</v>
      </c>
      <c r="H824" s="10" t="s">
        <v>244</v>
      </c>
      <c r="I824" s="50">
        <v>54323</v>
      </c>
      <c r="J824" s="10" t="s">
        <v>1487</v>
      </c>
      <c r="K824" s="11"/>
      <c r="L824" s="12"/>
      <c r="M824" s="12"/>
      <c r="N824" s="12"/>
      <c r="O824" s="12"/>
      <c r="P824" s="12"/>
      <c r="Q824" s="13">
        <v>-84370</v>
      </c>
      <c r="R824" s="12"/>
      <c r="S824" s="12"/>
      <c r="T824" s="12"/>
      <c r="U824" s="12"/>
      <c r="V824" s="12"/>
      <c r="W824" s="12"/>
      <c r="X824" s="95">
        <v>-84370</v>
      </c>
      <c r="Y824" s="73"/>
      <c r="Z824" s="10" t="s">
        <v>366</v>
      </c>
      <c r="AA824" s="10" t="s">
        <v>364</v>
      </c>
      <c r="AB824" s="5" t="s">
        <v>365</v>
      </c>
      <c r="AC824" s="78">
        <v>0</v>
      </c>
      <c r="AD824" s="84">
        <f t="shared" si="25"/>
        <v>0</v>
      </c>
      <c r="AE824" s="63"/>
      <c r="AF824" s="63"/>
    </row>
    <row r="825" spans="1:32" s="1" customFormat="1" ht="12" hidden="1" customHeight="1" x14ac:dyDescent="0.25">
      <c r="A825" s="49">
        <v>100000</v>
      </c>
      <c r="B825" s="15" t="s">
        <v>0</v>
      </c>
      <c r="C825" s="49">
        <v>1153</v>
      </c>
      <c r="D825" s="15" t="s">
        <v>1016</v>
      </c>
      <c r="E825" s="15" t="s">
        <v>143</v>
      </c>
      <c r="F825" s="52" t="s">
        <v>143</v>
      </c>
      <c r="G825" s="15" t="s">
        <v>135</v>
      </c>
      <c r="H825" s="15" t="s">
        <v>143</v>
      </c>
      <c r="I825" s="49">
        <v>54324</v>
      </c>
      <c r="J825" s="15" t="s">
        <v>1488</v>
      </c>
      <c r="K825" s="7"/>
      <c r="L825" s="8"/>
      <c r="M825" s="8"/>
      <c r="N825" s="8"/>
      <c r="O825" s="8"/>
      <c r="P825" s="8">
        <v>50000</v>
      </c>
      <c r="Q825" s="8"/>
      <c r="R825" s="8"/>
      <c r="S825" s="8"/>
      <c r="T825" s="8"/>
      <c r="U825" s="8"/>
      <c r="V825" s="8"/>
      <c r="W825" s="8"/>
      <c r="X825" s="84">
        <v>50000</v>
      </c>
      <c r="Y825" s="47"/>
      <c r="Z825" s="18" t="s">
        <v>1489</v>
      </c>
      <c r="AA825" s="15" t="s">
        <v>1490</v>
      </c>
      <c r="AB825" s="57" t="s">
        <v>1491</v>
      </c>
      <c r="AC825" s="78">
        <v>0</v>
      </c>
      <c r="AD825" s="84">
        <f t="shared" si="25"/>
        <v>0</v>
      </c>
      <c r="AE825" s="63"/>
      <c r="AF825" s="63"/>
    </row>
    <row r="826" spans="1:32" s="1" customFormat="1" ht="12" hidden="1" customHeight="1" x14ac:dyDescent="0.25">
      <c r="A826" s="50">
        <v>100000</v>
      </c>
      <c r="B826" s="10" t="s">
        <v>0</v>
      </c>
      <c r="C826" s="50">
        <v>1153</v>
      </c>
      <c r="D826" s="10" t="s">
        <v>1016</v>
      </c>
      <c r="E826" s="10" t="s">
        <v>143</v>
      </c>
      <c r="F826" s="53" t="s">
        <v>143</v>
      </c>
      <c r="G826" s="10" t="s">
        <v>135</v>
      </c>
      <c r="H826" s="10" t="s">
        <v>143</v>
      </c>
      <c r="I826" s="50">
        <v>54325</v>
      </c>
      <c r="J826" s="10" t="s">
        <v>1492</v>
      </c>
      <c r="K826" s="3">
        <v>1</v>
      </c>
      <c r="L826" s="4">
        <v>132500</v>
      </c>
      <c r="M826" s="4">
        <v>26156</v>
      </c>
      <c r="N826" s="4">
        <v>11177</v>
      </c>
      <c r="O826" s="4">
        <v>2500</v>
      </c>
      <c r="P826" s="4"/>
      <c r="Q826" s="4"/>
      <c r="R826" s="4"/>
      <c r="S826" s="4"/>
      <c r="T826" s="4"/>
      <c r="U826" s="4"/>
      <c r="V826" s="4"/>
      <c r="W826" s="4"/>
      <c r="X826" s="96">
        <v>172333</v>
      </c>
      <c r="Y826" s="74"/>
      <c r="Z826" s="14" t="s">
        <v>1493</v>
      </c>
      <c r="AA826" s="10" t="s">
        <v>1494</v>
      </c>
      <c r="AB826" s="53" t="s">
        <v>1495</v>
      </c>
      <c r="AC826" s="78">
        <v>0</v>
      </c>
      <c r="AD826" s="84">
        <f t="shared" si="25"/>
        <v>0</v>
      </c>
      <c r="AE826" s="63"/>
      <c r="AF826" s="63"/>
    </row>
    <row r="827" spans="1:32" s="1" customFormat="1" ht="12" hidden="1" customHeight="1" x14ac:dyDescent="0.25">
      <c r="A827" s="49">
        <v>100000</v>
      </c>
      <c r="B827" s="15" t="s">
        <v>0</v>
      </c>
      <c r="C827" s="49">
        <v>110111</v>
      </c>
      <c r="D827" s="15" t="s">
        <v>430</v>
      </c>
      <c r="E827" s="15" t="s">
        <v>161</v>
      </c>
      <c r="F827" s="52" t="s">
        <v>149</v>
      </c>
      <c r="G827" s="15" t="s">
        <v>431</v>
      </c>
      <c r="H827" s="15" t="s">
        <v>143</v>
      </c>
      <c r="I827" s="49">
        <v>54326</v>
      </c>
      <c r="J827" s="15" t="s">
        <v>1496</v>
      </c>
      <c r="K827" s="16"/>
      <c r="L827" s="17"/>
      <c r="M827" s="17"/>
      <c r="N827" s="17"/>
      <c r="O827" s="17"/>
      <c r="P827" s="17">
        <v>9618</v>
      </c>
      <c r="Q827" s="17"/>
      <c r="R827" s="17"/>
      <c r="S827" s="17"/>
      <c r="T827" s="17"/>
      <c r="U827" s="17"/>
      <c r="V827" s="17"/>
      <c r="W827" s="17"/>
      <c r="X827" s="92">
        <v>9618</v>
      </c>
      <c r="Y827" s="69"/>
      <c r="Z827" s="18" t="s">
        <v>1497</v>
      </c>
      <c r="AA827" s="15" t="s">
        <v>434</v>
      </c>
      <c r="AB827" s="9" t="s">
        <v>435</v>
      </c>
      <c r="AC827" s="78">
        <v>0</v>
      </c>
      <c r="AD827" s="84">
        <f t="shared" si="25"/>
        <v>0</v>
      </c>
      <c r="AE827" s="63"/>
      <c r="AF827" s="63"/>
    </row>
    <row r="828" spans="1:32" s="1" customFormat="1" ht="12" hidden="1" customHeight="1" x14ac:dyDescent="0.25">
      <c r="A828" s="50">
        <v>100000</v>
      </c>
      <c r="B828" s="10" t="s">
        <v>0</v>
      </c>
      <c r="C828" s="50">
        <v>110211</v>
      </c>
      <c r="D828" s="10" t="s">
        <v>436</v>
      </c>
      <c r="E828" s="10" t="s">
        <v>161</v>
      </c>
      <c r="F828" s="53" t="s">
        <v>149</v>
      </c>
      <c r="G828" s="10" t="s">
        <v>431</v>
      </c>
      <c r="H828" s="10" t="s">
        <v>143</v>
      </c>
      <c r="I828" s="50">
        <v>54327</v>
      </c>
      <c r="J828" s="10" t="s">
        <v>1498</v>
      </c>
      <c r="K828" s="11"/>
      <c r="L828" s="12"/>
      <c r="M828" s="12"/>
      <c r="N828" s="12"/>
      <c r="O828" s="12"/>
      <c r="P828" s="13">
        <v>-58506</v>
      </c>
      <c r="Q828" s="12"/>
      <c r="R828" s="12"/>
      <c r="S828" s="12"/>
      <c r="T828" s="12"/>
      <c r="U828" s="12"/>
      <c r="V828" s="12"/>
      <c r="W828" s="12"/>
      <c r="X828" s="95">
        <v>-58506</v>
      </c>
      <c r="Y828" s="73"/>
      <c r="Z828" s="14" t="s">
        <v>1497</v>
      </c>
      <c r="AA828" s="10" t="s">
        <v>434</v>
      </c>
      <c r="AB828" s="5" t="s">
        <v>435</v>
      </c>
      <c r="AC828" s="78">
        <v>0</v>
      </c>
      <c r="AD828" s="84">
        <f t="shared" si="25"/>
        <v>0</v>
      </c>
      <c r="AE828" s="63"/>
      <c r="AF828" s="63"/>
    </row>
    <row r="829" spans="1:32" s="1" customFormat="1" ht="12" hidden="1" customHeight="1" x14ac:dyDescent="0.25">
      <c r="A829" s="49">
        <v>100000</v>
      </c>
      <c r="B829" s="15" t="s">
        <v>0</v>
      </c>
      <c r="C829" s="49">
        <v>110411</v>
      </c>
      <c r="D829" s="15" t="s">
        <v>438</v>
      </c>
      <c r="E829" s="15" t="s">
        <v>161</v>
      </c>
      <c r="F829" s="52" t="s">
        <v>149</v>
      </c>
      <c r="G829" s="15" t="s">
        <v>431</v>
      </c>
      <c r="H829" s="15" t="s">
        <v>143</v>
      </c>
      <c r="I829" s="49">
        <v>54328</v>
      </c>
      <c r="J829" s="15" t="s">
        <v>1499</v>
      </c>
      <c r="K829" s="16"/>
      <c r="L829" s="17"/>
      <c r="M829" s="17"/>
      <c r="N829" s="17"/>
      <c r="O829" s="17"/>
      <c r="P829" s="17">
        <v>43289</v>
      </c>
      <c r="Q829" s="17"/>
      <c r="R829" s="17"/>
      <c r="S829" s="17"/>
      <c r="T829" s="17"/>
      <c r="U829" s="17"/>
      <c r="V829" s="17"/>
      <c r="W829" s="17"/>
      <c r="X829" s="92">
        <v>43289</v>
      </c>
      <c r="Y829" s="69"/>
      <c r="Z829" s="18" t="s">
        <v>1497</v>
      </c>
      <c r="AA829" s="15" t="s">
        <v>434</v>
      </c>
      <c r="AB829" s="9" t="s">
        <v>435</v>
      </c>
      <c r="AC829" s="78">
        <v>0</v>
      </c>
      <c r="AD829" s="84">
        <f t="shared" si="25"/>
        <v>0</v>
      </c>
      <c r="AE829" s="63"/>
      <c r="AF829" s="63"/>
    </row>
    <row r="830" spans="1:32" s="1" customFormat="1" ht="12" hidden="1" customHeight="1" x14ac:dyDescent="0.25">
      <c r="A830" s="50">
        <v>100000</v>
      </c>
      <c r="B830" s="10" t="s">
        <v>0</v>
      </c>
      <c r="C830" s="50">
        <v>110511</v>
      </c>
      <c r="D830" s="10" t="s">
        <v>440</v>
      </c>
      <c r="E830" s="10" t="s">
        <v>161</v>
      </c>
      <c r="F830" s="53" t="s">
        <v>149</v>
      </c>
      <c r="G830" s="10" t="s">
        <v>431</v>
      </c>
      <c r="H830" s="10" t="s">
        <v>143</v>
      </c>
      <c r="I830" s="50">
        <v>54329</v>
      </c>
      <c r="J830" s="10" t="s">
        <v>1500</v>
      </c>
      <c r="K830" s="11"/>
      <c r="L830" s="12"/>
      <c r="M830" s="12"/>
      <c r="N830" s="12"/>
      <c r="O830" s="12"/>
      <c r="P830" s="13">
        <v>-20226</v>
      </c>
      <c r="Q830" s="12"/>
      <c r="R830" s="12"/>
      <c r="S830" s="12"/>
      <c r="T830" s="12"/>
      <c r="U830" s="12"/>
      <c r="V830" s="12"/>
      <c r="W830" s="12"/>
      <c r="X830" s="95">
        <v>-20226</v>
      </c>
      <c r="Y830" s="73"/>
      <c r="Z830" s="14" t="s">
        <v>1497</v>
      </c>
      <c r="AA830" s="10" t="s">
        <v>434</v>
      </c>
      <c r="AB830" s="5" t="s">
        <v>435</v>
      </c>
      <c r="AC830" s="78">
        <v>0</v>
      </c>
      <c r="AD830" s="84">
        <f t="shared" si="25"/>
        <v>0</v>
      </c>
      <c r="AE830" s="63"/>
      <c r="AF830" s="63"/>
    </row>
    <row r="831" spans="1:32" s="1" customFormat="1" ht="12" hidden="1" customHeight="1" x14ac:dyDescent="0.25">
      <c r="A831" s="49">
        <v>100000</v>
      </c>
      <c r="B831" s="15" t="s">
        <v>0</v>
      </c>
      <c r="C831" s="49">
        <v>110611</v>
      </c>
      <c r="D831" s="15" t="s">
        <v>442</v>
      </c>
      <c r="E831" s="15" t="s">
        <v>161</v>
      </c>
      <c r="F831" s="52" t="s">
        <v>149</v>
      </c>
      <c r="G831" s="15" t="s">
        <v>431</v>
      </c>
      <c r="H831" s="15" t="s">
        <v>143</v>
      </c>
      <c r="I831" s="49">
        <v>54330</v>
      </c>
      <c r="J831" s="15" t="s">
        <v>1501</v>
      </c>
      <c r="K831" s="16"/>
      <c r="L831" s="17"/>
      <c r="M831" s="17"/>
      <c r="N831" s="17"/>
      <c r="O831" s="17"/>
      <c r="P831" s="17">
        <v>41634</v>
      </c>
      <c r="Q831" s="17"/>
      <c r="R831" s="17"/>
      <c r="S831" s="17"/>
      <c r="T831" s="17"/>
      <c r="U831" s="17"/>
      <c r="V831" s="17"/>
      <c r="W831" s="17"/>
      <c r="X831" s="92">
        <v>41634</v>
      </c>
      <c r="Y831" s="69"/>
      <c r="Z831" s="18" t="s">
        <v>1497</v>
      </c>
      <c r="AA831" s="15" t="s">
        <v>434</v>
      </c>
      <c r="AB831" s="9" t="s">
        <v>435</v>
      </c>
      <c r="AC831" s="78">
        <v>0</v>
      </c>
      <c r="AD831" s="84">
        <f t="shared" si="25"/>
        <v>0</v>
      </c>
      <c r="AE831" s="63"/>
      <c r="AF831" s="63"/>
    </row>
    <row r="832" spans="1:32" s="1" customFormat="1" ht="12" hidden="1" customHeight="1" x14ac:dyDescent="0.25">
      <c r="A832" s="50">
        <v>100000</v>
      </c>
      <c r="B832" s="10" t="s">
        <v>0</v>
      </c>
      <c r="C832" s="50">
        <v>110711</v>
      </c>
      <c r="D832" s="10" t="s">
        <v>444</v>
      </c>
      <c r="E832" s="10" t="s">
        <v>161</v>
      </c>
      <c r="F832" s="53" t="s">
        <v>149</v>
      </c>
      <c r="G832" s="10" t="s">
        <v>431</v>
      </c>
      <c r="H832" s="10" t="s">
        <v>143</v>
      </c>
      <c r="I832" s="50">
        <v>54331</v>
      </c>
      <c r="J832" s="10" t="s">
        <v>1502</v>
      </c>
      <c r="K832" s="11"/>
      <c r="L832" s="12"/>
      <c r="M832" s="12"/>
      <c r="N832" s="12"/>
      <c r="O832" s="12"/>
      <c r="P832" s="12">
        <v>15445</v>
      </c>
      <c r="Q832" s="12"/>
      <c r="R832" s="12"/>
      <c r="S832" s="12"/>
      <c r="T832" s="12"/>
      <c r="U832" s="12"/>
      <c r="V832" s="12"/>
      <c r="W832" s="12"/>
      <c r="X832" s="95">
        <v>15445</v>
      </c>
      <c r="Y832" s="73"/>
      <c r="Z832" s="14" t="s">
        <v>1497</v>
      </c>
      <c r="AA832" s="10" t="s">
        <v>434</v>
      </c>
      <c r="AB832" s="5" t="s">
        <v>435</v>
      </c>
      <c r="AC832" s="78">
        <v>0</v>
      </c>
      <c r="AD832" s="84">
        <f t="shared" si="25"/>
        <v>0</v>
      </c>
      <c r="AE832" s="63"/>
      <c r="AF832" s="63"/>
    </row>
    <row r="833" spans="1:32" s="1" customFormat="1" ht="12" hidden="1" customHeight="1" x14ac:dyDescent="0.25">
      <c r="A833" s="49">
        <v>100000</v>
      </c>
      <c r="B833" s="15" t="s">
        <v>0</v>
      </c>
      <c r="C833" s="49">
        <v>110811</v>
      </c>
      <c r="D833" s="15" t="s">
        <v>446</v>
      </c>
      <c r="E833" s="15" t="s">
        <v>161</v>
      </c>
      <c r="F833" s="52" t="s">
        <v>149</v>
      </c>
      <c r="G833" s="15" t="s">
        <v>431</v>
      </c>
      <c r="H833" s="15" t="s">
        <v>143</v>
      </c>
      <c r="I833" s="49">
        <v>54332</v>
      </c>
      <c r="J833" s="15" t="s">
        <v>1503</v>
      </c>
      <c r="K833" s="16"/>
      <c r="L833" s="17"/>
      <c r="M833" s="17"/>
      <c r="N833" s="17"/>
      <c r="O833" s="17"/>
      <c r="P833" s="21">
        <v>-9219</v>
      </c>
      <c r="Q833" s="17"/>
      <c r="R833" s="17"/>
      <c r="S833" s="17"/>
      <c r="T833" s="17"/>
      <c r="U833" s="17"/>
      <c r="V833" s="17"/>
      <c r="W833" s="17"/>
      <c r="X833" s="92">
        <v>-9219</v>
      </c>
      <c r="Y833" s="69"/>
      <c r="Z833" s="18" t="s">
        <v>1504</v>
      </c>
      <c r="AA833" s="15" t="s">
        <v>434</v>
      </c>
      <c r="AB833" s="9" t="s">
        <v>435</v>
      </c>
      <c r="AC833" s="78">
        <v>0</v>
      </c>
      <c r="AD833" s="84">
        <f t="shared" si="25"/>
        <v>0</v>
      </c>
      <c r="AE833" s="63"/>
      <c r="AF833" s="63"/>
    </row>
    <row r="834" spans="1:32" s="1" customFormat="1" ht="12" hidden="1" customHeight="1" x14ac:dyDescent="0.25">
      <c r="A834" s="50">
        <v>100000</v>
      </c>
      <c r="B834" s="10" t="s">
        <v>0</v>
      </c>
      <c r="C834" s="50">
        <v>110911</v>
      </c>
      <c r="D834" s="10" t="s">
        <v>448</v>
      </c>
      <c r="E834" s="10" t="s">
        <v>161</v>
      </c>
      <c r="F834" s="53" t="s">
        <v>149</v>
      </c>
      <c r="G834" s="10" t="s">
        <v>431</v>
      </c>
      <c r="H834" s="10" t="s">
        <v>143</v>
      </c>
      <c r="I834" s="50">
        <v>54333</v>
      </c>
      <c r="J834" s="10" t="s">
        <v>1505</v>
      </c>
      <c r="K834" s="11"/>
      <c r="L834" s="12"/>
      <c r="M834" s="12"/>
      <c r="N834" s="12"/>
      <c r="O834" s="12"/>
      <c r="P834" s="13">
        <v>-10105</v>
      </c>
      <c r="Q834" s="12"/>
      <c r="R834" s="12"/>
      <c r="S834" s="12"/>
      <c r="T834" s="12"/>
      <c r="U834" s="12"/>
      <c r="V834" s="12"/>
      <c r="W834" s="12"/>
      <c r="X834" s="95">
        <v>-10105</v>
      </c>
      <c r="Y834" s="73"/>
      <c r="Z834" s="14" t="s">
        <v>1497</v>
      </c>
      <c r="AA834" s="10" t="s">
        <v>434</v>
      </c>
      <c r="AB834" s="5" t="s">
        <v>435</v>
      </c>
      <c r="AC834" s="78">
        <v>0</v>
      </c>
      <c r="AD834" s="84">
        <f t="shared" si="25"/>
        <v>0</v>
      </c>
      <c r="AE834" s="63"/>
      <c r="AF834" s="63"/>
    </row>
    <row r="835" spans="1:32" s="1" customFormat="1" ht="12" hidden="1" customHeight="1" x14ac:dyDescent="0.25">
      <c r="A835" s="49">
        <v>700048</v>
      </c>
      <c r="B835" s="15" t="s">
        <v>111</v>
      </c>
      <c r="C835" s="49">
        <v>211513</v>
      </c>
      <c r="D835" s="15" t="s">
        <v>283</v>
      </c>
      <c r="E835" s="15" t="s">
        <v>143</v>
      </c>
      <c r="F835" s="52" t="s">
        <v>143</v>
      </c>
      <c r="G835" s="15" t="s">
        <v>173</v>
      </c>
      <c r="H835" s="15" t="s">
        <v>143</v>
      </c>
      <c r="I835" s="49">
        <v>54335</v>
      </c>
      <c r="J835" s="15" t="s">
        <v>2731</v>
      </c>
      <c r="K835" s="16"/>
      <c r="L835" s="17"/>
      <c r="M835" s="17"/>
      <c r="N835" s="17"/>
      <c r="O835" s="17"/>
      <c r="P835" s="17">
        <v>370848</v>
      </c>
      <c r="Q835" s="17"/>
      <c r="R835" s="17"/>
      <c r="S835" s="17"/>
      <c r="T835" s="17"/>
      <c r="U835" s="17"/>
      <c r="V835" s="17"/>
      <c r="W835" s="17"/>
      <c r="X835" s="84">
        <v>370848</v>
      </c>
      <c r="Y835" s="47"/>
      <c r="Z835" s="15" t="s">
        <v>1219</v>
      </c>
      <c r="AA835" s="15" t="s">
        <v>1220</v>
      </c>
      <c r="AB835" s="52"/>
      <c r="AC835" s="78">
        <v>0</v>
      </c>
      <c r="AD835" s="84">
        <f t="shared" si="25"/>
        <v>0</v>
      </c>
      <c r="AE835" s="63"/>
      <c r="AF835" s="63"/>
    </row>
    <row r="836" spans="1:32" s="1" customFormat="1" ht="12" hidden="1" customHeight="1" x14ac:dyDescent="0.25">
      <c r="A836" s="50">
        <v>700033</v>
      </c>
      <c r="B836" s="10" t="s">
        <v>107</v>
      </c>
      <c r="C836" s="50">
        <v>2111</v>
      </c>
      <c r="D836" s="10" t="s">
        <v>2469</v>
      </c>
      <c r="E836" s="10" t="s">
        <v>143</v>
      </c>
      <c r="F836" s="53" t="s">
        <v>143</v>
      </c>
      <c r="G836" s="10" t="s">
        <v>173</v>
      </c>
      <c r="H836" s="10" t="s">
        <v>143</v>
      </c>
      <c r="I836" s="50">
        <v>54336</v>
      </c>
      <c r="J836" s="10" t="s">
        <v>2511</v>
      </c>
      <c r="K836" s="11"/>
      <c r="L836" s="12"/>
      <c r="M836" s="12"/>
      <c r="N836" s="12"/>
      <c r="O836" s="12"/>
      <c r="P836" s="12">
        <v>116798</v>
      </c>
      <c r="Q836" s="12"/>
      <c r="R836" s="12"/>
      <c r="S836" s="12"/>
      <c r="T836" s="12"/>
      <c r="U836" s="12"/>
      <c r="V836" s="12"/>
      <c r="W836" s="12"/>
      <c r="X836" s="96">
        <v>116798</v>
      </c>
      <c r="Y836" s="74"/>
      <c r="Z836" s="10" t="s">
        <v>2512</v>
      </c>
      <c r="AA836" s="10" t="s">
        <v>2513</v>
      </c>
      <c r="AB836" s="53" t="s">
        <v>2514</v>
      </c>
      <c r="AC836" s="78">
        <v>0</v>
      </c>
      <c r="AD836" s="84">
        <f t="shared" si="25"/>
        <v>0</v>
      </c>
      <c r="AE836" s="63"/>
      <c r="AF836" s="63"/>
    </row>
    <row r="837" spans="1:32" s="1" customFormat="1" ht="12" hidden="1" customHeight="1" x14ac:dyDescent="0.25">
      <c r="A837" s="50">
        <v>700039</v>
      </c>
      <c r="B837" s="10" t="s">
        <v>109</v>
      </c>
      <c r="C837" s="50">
        <v>211512</v>
      </c>
      <c r="D837" s="10" t="s">
        <v>213</v>
      </c>
      <c r="E837" s="10" t="s">
        <v>143</v>
      </c>
      <c r="F837" s="53" t="s">
        <v>143</v>
      </c>
      <c r="G837" s="10" t="s">
        <v>173</v>
      </c>
      <c r="H837" s="10" t="s">
        <v>143</v>
      </c>
      <c r="I837" s="50">
        <v>54337</v>
      </c>
      <c r="J837" s="10" t="s">
        <v>2677</v>
      </c>
      <c r="K837" s="11"/>
      <c r="L837" s="12"/>
      <c r="M837" s="12"/>
      <c r="N837" s="12"/>
      <c r="O837" s="12"/>
      <c r="P837" s="12">
        <v>700789</v>
      </c>
      <c r="Q837" s="12"/>
      <c r="R837" s="12"/>
      <c r="S837" s="12"/>
      <c r="T837" s="12"/>
      <c r="U837" s="12"/>
      <c r="V837" s="12"/>
      <c r="W837" s="12"/>
      <c r="X837" s="96">
        <v>700789</v>
      </c>
      <c r="Y837" s="74"/>
      <c r="Z837" s="10" t="s">
        <v>1219</v>
      </c>
      <c r="AA837" s="10" t="s">
        <v>1220</v>
      </c>
      <c r="AB837" s="53"/>
      <c r="AC837" s="78">
        <v>0</v>
      </c>
      <c r="AD837" s="84">
        <f t="shared" si="25"/>
        <v>0</v>
      </c>
      <c r="AE837" s="63"/>
      <c r="AF837" s="63"/>
    </row>
    <row r="838" spans="1:32" s="1" customFormat="1" ht="12" hidden="1" customHeight="1" x14ac:dyDescent="0.25">
      <c r="A838" s="50">
        <v>700043</v>
      </c>
      <c r="B838" s="10" t="s">
        <v>110</v>
      </c>
      <c r="C838" s="50">
        <v>171416</v>
      </c>
      <c r="D838" s="10" t="s">
        <v>2678</v>
      </c>
      <c r="E838" s="10" t="s">
        <v>143</v>
      </c>
      <c r="F838" s="53" t="s">
        <v>143</v>
      </c>
      <c r="G838" s="10" t="s">
        <v>173</v>
      </c>
      <c r="H838" s="10" t="s">
        <v>143</v>
      </c>
      <c r="I838" s="50">
        <v>54338</v>
      </c>
      <c r="J838" s="10" t="s">
        <v>2705</v>
      </c>
      <c r="K838" s="11"/>
      <c r="L838" s="12"/>
      <c r="M838" s="12"/>
      <c r="N838" s="12"/>
      <c r="O838" s="12"/>
      <c r="P838" s="12">
        <v>318679</v>
      </c>
      <c r="Q838" s="12"/>
      <c r="R838" s="12"/>
      <c r="S838" s="12"/>
      <c r="T838" s="12"/>
      <c r="U838" s="12"/>
      <c r="V838" s="12"/>
      <c r="W838" s="12"/>
      <c r="X838" s="96">
        <v>318679</v>
      </c>
      <c r="Y838" s="74"/>
      <c r="Z838" s="10" t="s">
        <v>1219</v>
      </c>
      <c r="AA838" s="10" t="s">
        <v>1220</v>
      </c>
      <c r="AB838" s="53"/>
      <c r="AC838" s="78">
        <v>0</v>
      </c>
      <c r="AD838" s="84">
        <f t="shared" si="25"/>
        <v>0</v>
      </c>
      <c r="AE838" s="63"/>
      <c r="AF838" s="63"/>
    </row>
    <row r="839" spans="1:32" s="1" customFormat="1" ht="12" hidden="1" customHeight="1" x14ac:dyDescent="0.25">
      <c r="A839" s="49">
        <v>100000</v>
      </c>
      <c r="B839" s="15" t="s">
        <v>0</v>
      </c>
      <c r="C839" s="49">
        <v>9912</v>
      </c>
      <c r="D839" s="15" t="s">
        <v>582</v>
      </c>
      <c r="E839" s="15"/>
      <c r="F839" s="52" t="s">
        <v>162</v>
      </c>
      <c r="G839" s="15" t="s">
        <v>431</v>
      </c>
      <c r="H839" s="15" t="s">
        <v>156</v>
      </c>
      <c r="I839" s="49">
        <v>54342</v>
      </c>
      <c r="J839" s="6" t="s">
        <v>1506</v>
      </c>
      <c r="K839" s="7"/>
      <c r="L839" s="8"/>
      <c r="M839" s="8"/>
      <c r="N839" s="8"/>
      <c r="O839" s="8"/>
      <c r="P839" s="8"/>
      <c r="Q839" s="8"/>
      <c r="R839" s="8"/>
      <c r="S839" s="8"/>
      <c r="T839" s="8"/>
      <c r="U839" s="8"/>
      <c r="V839" s="8">
        <v>5847660</v>
      </c>
      <c r="W839" s="8"/>
      <c r="X839" s="94">
        <v>5847660</v>
      </c>
      <c r="Y839" s="71"/>
      <c r="Z839" s="9" t="s">
        <v>1507</v>
      </c>
      <c r="AA839" s="6" t="s">
        <v>1508</v>
      </c>
      <c r="AB839" s="6" t="s">
        <v>1508</v>
      </c>
      <c r="AC839" s="78">
        <v>0</v>
      </c>
      <c r="AD839" s="84">
        <f t="shared" si="25"/>
        <v>0</v>
      </c>
      <c r="AE839" s="63"/>
      <c r="AF839" s="63"/>
    </row>
    <row r="840" spans="1:32" s="1" customFormat="1" ht="12" customHeight="1" x14ac:dyDescent="0.25">
      <c r="A840" s="50">
        <v>200109</v>
      </c>
      <c r="B840" s="10" t="s">
        <v>65</v>
      </c>
      <c r="C840" s="50">
        <v>171418</v>
      </c>
      <c r="D840" s="10" t="s">
        <v>1747</v>
      </c>
      <c r="E840" s="10" t="s">
        <v>143</v>
      </c>
      <c r="F840" s="53" t="s">
        <v>143</v>
      </c>
      <c r="G840" s="10" t="s">
        <v>431</v>
      </c>
      <c r="H840" s="10" t="s">
        <v>136</v>
      </c>
      <c r="I840" s="50">
        <v>54343</v>
      </c>
      <c r="J840" s="10" t="s">
        <v>1752</v>
      </c>
      <c r="K840" s="11"/>
      <c r="L840" s="12"/>
      <c r="M840" s="12"/>
      <c r="N840" s="12"/>
      <c r="O840" s="12"/>
      <c r="P840" s="12"/>
      <c r="Q840" s="12"/>
      <c r="R840" s="12"/>
      <c r="S840" s="12"/>
      <c r="T840" s="12"/>
      <c r="U840" s="12"/>
      <c r="V840" s="12">
        <v>520000</v>
      </c>
      <c r="W840" s="12"/>
      <c r="X840" s="95">
        <v>520000</v>
      </c>
      <c r="Y840" s="73"/>
      <c r="Z840" s="14" t="s">
        <v>1753</v>
      </c>
      <c r="AA840" s="14" t="s">
        <v>1754</v>
      </c>
      <c r="AB840" s="64" t="s">
        <v>1754</v>
      </c>
      <c r="AC840" s="78">
        <v>1</v>
      </c>
      <c r="AD840" s="84">
        <f>X840*AC840</f>
        <v>520000</v>
      </c>
      <c r="AE840" s="85" t="s">
        <v>3808</v>
      </c>
      <c r="AF840" s="85" t="s">
        <v>2996</v>
      </c>
    </row>
    <row r="841" spans="1:32" s="1" customFormat="1" ht="12" hidden="1" customHeight="1" x14ac:dyDescent="0.25">
      <c r="A841" s="49">
        <v>100000</v>
      </c>
      <c r="B841" s="15" t="s">
        <v>0</v>
      </c>
      <c r="C841" s="49">
        <v>1316</v>
      </c>
      <c r="D841" s="15" t="s">
        <v>667</v>
      </c>
      <c r="E841" s="15" t="s">
        <v>143</v>
      </c>
      <c r="F841" s="52" t="s">
        <v>348</v>
      </c>
      <c r="G841" s="15" t="s">
        <v>135</v>
      </c>
      <c r="H841" s="15" t="s">
        <v>143</v>
      </c>
      <c r="I841" s="49">
        <v>54347</v>
      </c>
      <c r="J841" s="6" t="s">
        <v>1509</v>
      </c>
      <c r="K841" s="7"/>
      <c r="L841" s="8"/>
      <c r="M841" s="8"/>
      <c r="N841" s="8"/>
      <c r="O841" s="8"/>
      <c r="P841" s="8">
        <v>200000</v>
      </c>
      <c r="Q841" s="8"/>
      <c r="R841" s="8"/>
      <c r="S841" s="8"/>
      <c r="T841" s="8"/>
      <c r="U841" s="8"/>
      <c r="V841" s="8"/>
      <c r="W841" s="8"/>
      <c r="X841" s="94">
        <v>200000</v>
      </c>
      <c r="Y841" s="71"/>
      <c r="Z841" s="9" t="s">
        <v>1510</v>
      </c>
      <c r="AA841" s="6" t="s">
        <v>1511</v>
      </c>
      <c r="AB841" s="6"/>
      <c r="AC841" s="78">
        <v>0</v>
      </c>
      <c r="AD841" s="84">
        <f t="shared" ref="AD841:AD887" si="26">(X841+Y841)*AC841</f>
        <v>0</v>
      </c>
      <c r="AE841" s="63"/>
      <c r="AF841" s="63"/>
    </row>
    <row r="842" spans="1:32" s="1" customFormat="1" ht="12" hidden="1" customHeight="1" x14ac:dyDescent="0.25">
      <c r="A842" s="49">
        <v>100000</v>
      </c>
      <c r="B842" s="15" t="s">
        <v>0</v>
      </c>
      <c r="C842" s="49">
        <v>1212</v>
      </c>
      <c r="D842" s="15" t="s">
        <v>319</v>
      </c>
      <c r="E842" s="15" t="s">
        <v>143</v>
      </c>
      <c r="F842" s="52" t="s">
        <v>143</v>
      </c>
      <c r="G842" s="15" t="s">
        <v>583</v>
      </c>
      <c r="H842" s="15" t="s">
        <v>143</v>
      </c>
      <c r="I842" s="49">
        <v>54349</v>
      </c>
      <c r="J842" s="15" t="s">
        <v>1512</v>
      </c>
      <c r="K842" s="16"/>
      <c r="L842" s="21">
        <v>-148940</v>
      </c>
      <c r="M842" s="17"/>
      <c r="N842" s="17"/>
      <c r="O842" s="17"/>
      <c r="P842" s="17"/>
      <c r="Q842" s="17"/>
      <c r="R842" s="17"/>
      <c r="S842" s="17"/>
      <c r="T842" s="17"/>
      <c r="U842" s="17"/>
      <c r="V842" s="17"/>
      <c r="W842" s="17"/>
      <c r="X842" s="84">
        <v>-148940</v>
      </c>
      <c r="Y842" s="47"/>
      <c r="Z842" s="15"/>
      <c r="AA842" s="15" t="s">
        <v>557</v>
      </c>
      <c r="AB842" s="52"/>
      <c r="AC842" s="78">
        <v>0</v>
      </c>
      <c r="AD842" s="84">
        <f t="shared" si="26"/>
        <v>0</v>
      </c>
      <c r="AE842" s="63"/>
      <c r="AF842" s="63"/>
    </row>
    <row r="843" spans="1:32" s="1" customFormat="1" ht="12" hidden="1" customHeight="1" x14ac:dyDescent="0.25">
      <c r="A843" s="49">
        <v>100000</v>
      </c>
      <c r="B843" s="15" t="s">
        <v>0</v>
      </c>
      <c r="C843" s="49">
        <v>9912</v>
      </c>
      <c r="D843" s="15" t="s">
        <v>582</v>
      </c>
      <c r="E843" s="15" t="s">
        <v>256</v>
      </c>
      <c r="F843" s="52" t="s">
        <v>149</v>
      </c>
      <c r="G843" s="15" t="s">
        <v>135</v>
      </c>
      <c r="H843" s="15" t="s">
        <v>150</v>
      </c>
      <c r="I843" s="49">
        <v>54351</v>
      </c>
      <c r="J843" s="15" t="s">
        <v>1513</v>
      </c>
      <c r="K843" s="16"/>
      <c r="L843" s="17"/>
      <c r="M843" s="17"/>
      <c r="N843" s="17"/>
      <c r="O843" s="17"/>
      <c r="P843" s="17"/>
      <c r="Q843" s="17"/>
      <c r="R843" s="17"/>
      <c r="S843" s="17"/>
      <c r="T843" s="17"/>
      <c r="U843" s="17"/>
      <c r="V843" s="17">
        <v>530000</v>
      </c>
      <c r="W843" s="17"/>
      <c r="X843" s="92">
        <v>530000</v>
      </c>
      <c r="Y843" s="69"/>
      <c r="Z843" s="15" t="s">
        <v>1514</v>
      </c>
      <c r="AA843" s="15" t="s">
        <v>1515</v>
      </c>
      <c r="AB843" s="6" t="s">
        <v>1516</v>
      </c>
      <c r="AC843" s="78">
        <v>0</v>
      </c>
      <c r="AD843" s="84">
        <f t="shared" si="26"/>
        <v>0</v>
      </c>
      <c r="AE843" s="63"/>
      <c r="AF843" s="63"/>
    </row>
    <row r="844" spans="1:32" s="1" customFormat="1" ht="12" hidden="1" customHeight="1" x14ac:dyDescent="0.25">
      <c r="A844" s="50">
        <v>100000</v>
      </c>
      <c r="B844" s="10" t="s">
        <v>0</v>
      </c>
      <c r="C844" s="50">
        <v>1411</v>
      </c>
      <c r="D844" s="10" t="s">
        <v>1517</v>
      </c>
      <c r="E844" s="10" t="s">
        <v>143</v>
      </c>
      <c r="F844" s="53" t="s">
        <v>143</v>
      </c>
      <c r="G844" s="10" t="s">
        <v>135</v>
      </c>
      <c r="H844" s="10" t="s">
        <v>143</v>
      </c>
      <c r="I844" s="50">
        <v>54352</v>
      </c>
      <c r="J844" s="10" t="s">
        <v>1518</v>
      </c>
      <c r="K844" s="11">
        <v>2</v>
      </c>
      <c r="L844" s="12">
        <v>179000</v>
      </c>
      <c r="M844" s="12">
        <v>40405</v>
      </c>
      <c r="N844" s="12">
        <v>20034</v>
      </c>
      <c r="O844" s="12">
        <v>5000</v>
      </c>
      <c r="P844" s="12">
        <v>30000</v>
      </c>
      <c r="Q844" s="12"/>
      <c r="R844" s="12">
        <v>6000</v>
      </c>
      <c r="S844" s="12"/>
      <c r="T844" s="12"/>
      <c r="U844" s="12"/>
      <c r="V844" s="12"/>
      <c r="W844" s="12"/>
      <c r="X844" s="96">
        <v>280439</v>
      </c>
      <c r="Y844" s="74"/>
      <c r="Z844" s="10" t="s">
        <v>1519</v>
      </c>
      <c r="AA844" s="10" t="s">
        <v>1520</v>
      </c>
      <c r="AB844" s="53" t="s">
        <v>1521</v>
      </c>
      <c r="AC844" s="78">
        <v>0</v>
      </c>
      <c r="AD844" s="84">
        <f t="shared" si="26"/>
        <v>0</v>
      </c>
      <c r="AE844" s="63"/>
      <c r="AF844" s="63"/>
    </row>
    <row r="845" spans="1:32" s="1" customFormat="1" ht="12" hidden="1" customHeight="1" x14ac:dyDescent="0.25">
      <c r="A845" s="49">
        <v>100000</v>
      </c>
      <c r="B845" s="15" t="s">
        <v>0</v>
      </c>
      <c r="C845" s="49">
        <v>1912</v>
      </c>
      <c r="D845" s="15" t="s">
        <v>538</v>
      </c>
      <c r="E845" s="15" t="s">
        <v>143</v>
      </c>
      <c r="F845" s="52" t="s">
        <v>143</v>
      </c>
      <c r="G845" s="15" t="s">
        <v>143</v>
      </c>
      <c r="H845" s="15" t="s">
        <v>143</v>
      </c>
      <c r="I845" s="49">
        <v>54354</v>
      </c>
      <c r="J845" s="15" t="s">
        <v>1522</v>
      </c>
      <c r="K845" s="16">
        <v>5</v>
      </c>
      <c r="L845" s="17">
        <v>387810</v>
      </c>
      <c r="M845" s="17">
        <v>554805</v>
      </c>
      <c r="N845" s="17">
        <v>79845</v>
      </c>
      <c r="O845" s="17"/>
      <c r="P845" s="17"/>
      <c r="Q845" s="17"/>
      <c r="R845" s="17"/>
      <c r="S845" s="17"/>
      <c r="T845" s="17"/>
      <c r="U845" s="17"/>
      <c r="V845" s="17"/>
      <c r="W845" s="17"/>
      <c r="X845" s="84">
        <v>1022460</v>
      </c>
      <c r="Y845" s="47"/>
      <c r="Z845" s="15"/>
      <c r="AA845" s="15" t="s">
        <v>1523</v>
      </c>
      <c r="AB845" s="52"/>
      <c r="AC845" s="78">
        <v>0</v>
      </c>
      <c r="AD845" s="84">
        <f t="shared" si="26"/>
        <v>0</v>
      </c>
      <c r="AE845" s="63"/>
      <c r="AF845" s="63"/>
    </row>
    <row r="846" spans="1:32" s="1" customFormat="1" ht="12" hidden="1" customHeight="1" x14ac:dyDescent="0.25">
      <c r="A846" s="50">
        <v>100000</v>
      </c>
      <c r="B846" s="10" t="s">
        <v>0</v>
      </c>
      <c r="C846" s="50">
        <v>171413</v>
      </c>
      <c r="D846" s="10" t="s">
        <v>625</v>
      </c>
      <c r="E846" s="10" t="s">
        <v>278</v>
      </c>
      <c r="F846" s="53" t="s">
        <v>143</v>
      </c>
      <c r="G846" s="10" t="s">
        <v>135</v>
      </c>
      <c r="H846" s="10" t="s">
        <v>143</v>
      </c>
      <c r="I846" s="50">
        <v>54355</v>
      </c>
      <c r="J846" s="10" t="s">
        <v>1524</v>
      </c>
      <c r="K846" s="3">
        <v>16</v>
      </c>
      <c r="L846" s="4">
        <v>637893</v>
      </c>
      <c r="M846" s="4">
        <v>168729</v>
      </c>
      <c r="N846" s="4">
        <v>98375</v>
      </c>
      <c r="O846" s="4">
        <v>116000</v>
      </c>
      <c r="P846" s="4">
        <v>550000</v>
      </c>
      <c r="Q846" s="4"/>
      <c r="R846" s="4"/>
      <c r="S846" s="4"/>
      <c r="T846" s="4"/>
      <c r="U846" s="4"/>
      <c r="V846" s="4"/>
      <c r="W846" s="4"/>
      <c r="X846" s="96">
        <v>1570997</v>
      </c>
      <c r="Y846" s="74"/>
      <c r="Z846" s="14" t="s">
        <v>1525</v>
      </c>
      <c r="AA846" s="10" t="s">
        <v>1526</v>
      </c>
      <c r="AB846" s="54" t="s">
        <v>1527</v>
      </c>
      <c r="AC846" s="78">
        <v>0</v>
      </c>
      <c r="AD846" s="84">
        <f t="shared" si="26"/>
        <v>0</v>
      </c>
      <c r="AE846" s="63"/>
      <c r="AF846" s="63"/>
    </row>
    <row r="847" spans="1:32" s="1" customFormat="1" ht="12" hidden="1" customHeight="1" x14ac:dyDescent="0.25">
      <c r="A847" s="49">
        <v>100000</v>
      </c>
      <c r="B847" s="15" t="s">
        <v>0</v>
      </c>
      <c r="C847" s="49">
        <v>171413</v>
      </c>
      <c r="D847" s="15" t="s">
        <v>625</v>
      </c>
      <c r="E847" s="15"/>
      <c r="F847" s="52" t="s">
        <v>143</v>
      </c>
      <c r="G847" s="15" t="s">
        <v>135</v>
      </c>
      <c r="H847" s="15" t="s">
        <v>143</v>
      </c>
      <c r="I847" s="49">
        <v>54357</v>
      </c>
      <c r="J847" s="15" t="s">
        <v>1528</v>
      </c>
      <c r="K847" s="16"/>
      <c r="L847" s="17"/>
      <c r="M847" s="17"/>
      <c r="N847" s="17"/>
      <c r="O847" s="17"/>
      <c r="P847" s="17">
        <v>248000</v>
      </c>
      <c r="Q847" s="17"/>
      <c r="R847" s="17"/>
      <c r="S847" s="17"/>
      <c r="T847" s="17"/>
      <c r="U847" s="17"/>
      <c r="V847" s="17"/>
      <c r="W847" s="17"/>
      <c r="X847" s="84">
        <v>248000</v>
      </c>
      <c r="Y847" s="47"/>
      <c r="Z847" s="15" t="s">
        <v>1529</v>
      </c>
      <c r="AA847" s="15" t="s">
        <v>1530</v>
      </c>
      <c r="AB847" s="52" t="s">
        <v>1531</v>
      </c>
      <c r="AC847" s="78">
        <v>0</v>
      </c>
      <c r="AD847" s="84">
        <f t="shared" si="26"/>
        <v>0</v>
      </c>
      <c r="AE847" s="63"/>
      <c r="AF847" s="63"/>
    </row>
    <row r="848" spans="1:32" s="1" customFormat="1" ht="12" hidden="1" customHeight="1" x14ac:dyDescent="0.25">
      <c r="A848" s="50">
        <v>100000</v>
      </c>
      <c r="B848" s="10" t="s">
        <v>0</v>
      </c>
      <c r="C848" s="50">
        <v>171414</v>
      </c>
      <c r="D848" s="10" t="s">
        <v>201</v>
      </c>
      <c r="E848" s="10"/>
      <c r="F848" s="53" t="s">
        <v>143</v>
      </c>
      <c r="G848" s="10" t="s">
        <v>135</v>
      </c>
      <c r="H848" s="10" t="s">
        <v>143</v>
      </c>
      <c r="I848" s="50">
        <v>54360</v>
      </c>
      <c r="J848" s="10" t="s">
        <v>1532</v>
      </c>
      <c r="K848" s="11"/>
      <c r="L848" s="12"/>
      <c r="M848" s="12"/>
      <c r="N848" s="12"/>
      <c r="O848" s="12"/>
      <c r="P848" s="12">
        <v>78000</v>
      </c>
      <c r="Q848" s="12"/>
      <c r="R848" s="12"/>
      <c r="S848" s="12"/>
      <c r="T848" s="12"/>
      <c r="U848" s="12"/>
      <c r="V848" s="12"/>
      <c r="W848" s="12"/>
      <c r="X848" s="96">
        <v>78000</v>
      </c>
      <c r="Y848" s="74"/>
      <c r="Z848" s="14" t="s">
        <v>1533</v>
      </c>
      <c r="AA848" s="10" t="s">
        <v>1534</v>
      </c>
      <c r="AB848" s="53" t="s">
        <v>1534</v>
      </c>
      <c r="AC848" s="78">
        <v>0</v>
      </c>
      <c r="AD848" s="84">
        <f t="shared" si="26"/>
        <v>0</v>
      </c>
      <c r="AE848" s="63"/>
      <c r="AF848" s="63"/>
    </row>
    <row r="849" spans="1:32" s="1" customFormat="1" ht="12" hidden="1" customHeight="1" x14ac:dyDescent="0.25">
      <c r="A849" s="49">
        <v>200723</v>
      </c>
      <c r="B849" s="15" t="s">
        <v>97</v>
      </c>
      <c r="C849" s="49">
        <v>2200</v>
      </c>
      <c r="D849" s="15" t="s">
        <v>2151</v>
      </c>
      <c r="E849" s="15"/>
      <c r="F849" s="52" t="s">
        <v>143</v>
      </c>
      <c r="G849" s="15" t="s">
        <v>306</v>
      </c>
      <c r="H849" s="15" t="s">
        <v>143</v>
      </c>
      <c r="I849" s="49">
        <v>54361</v>
      </c>
      <c r="J849" s="15" t="s">
        <v>2191</v>
      </c>
      <c r="K849" s="7"/>
      <c r="L849" s="8"/>
      <c r="M849" s="8"/>
      <c r="N849" s="8"/>
      <c r="O849" s="8"/>
      <c r="P849" s="8"/>
      <c r="Q849" s="8"/>
      <c r="R849" s="8"/>
      <c r="S849" s="8"/>
      <c r="T849" s="8"/>
      <c r="U849" s="8"/>
      <c r="V849" s="8">
        <v>35100000</v>
      </c>
      <c r="W849" s="8"/>
      <c r="X849" s="84">
        <v>35100000</v>
      </c>
      <c r="Y849" s="47">
        <v>35100000</v>
      </c>
      <c r="Z849" s="18" t="s">
        <v>2192</v>
      </c>
      <c r="AA849" s="15" t="s">
        <v>2193</v>
      </c>
      <c r="AB849" s="52" t="s">
        <v>2194</v>
      </c>
      <c r="AC849" s="78">
        <v>0</v>
      </c>
      <c r="AD849" s="84">
        <f t="shared" si="26"/>
        <v>0</v>
      </c>
      <c r="AE849" s="63"/>
      <c r="AF849" s="63"/>
    </row>
    <row r="850" spans="1:32" s="1" customFormat="1" ht="12" hidden="1" customHeight="1" x14ac:dyDescent="0.25">
      <c r="A850" s="50">
        <v>200708</v>
      </c>
      <c r="B850" s="10" t="s">
        <v>88</v>
      </c>
      <c r="C850" s="50">
        <v>2200</v>
      </c>
      <c r="D850" s="10" t="s">
        <v>2151</v>
      </c>
      <c r="E850" s="10"/>
      <c r="F850" s="53" t="s">
        <v>143</v>
      </c>
      <c r="G850" s="10" t="s">
        <v>306</v>
      </c>
      <c r="H850" s="10" t="s">
        <v>156</v>
      </c>
      <c r="I850" s="50">
        <v>54362</v>
      </c>
      <c r="J850" s="10" t="s">
        <v>2164</v>
      </c>
      <c r="K850" s="3"/>
      <c r="L850" s="4"/>
      <c r="M850" s="4"/>
      <c r="N850" s="4"/>
      <c r="O850" s="4"/>
      <c r="P850" s="4">
        <v>5847600</v>
      </c>
      <c r="Q850" s="4"/>
      <c r="R850" s="4"/>
      <c r="S850" s="4"/>
      <c r="T850" s="4"/>
      <c r="U850" s="4"/>
      <c r="V850" s="4"/>
      <c r="W850" s="4"/>
      <c r="X850" s="96">
        <v>5847600</v>
      </c>
      <c r="Y850" s="74">
        <v>5847600</v>
      </c>
      <c r="Z850" s="14" t="s">
        <v>2165</v>
      </c>
      <c r="AA850" s="10" t="s">
        <v>2166</v>
      </c>
      <c r="AB850" s="53" t="s">
        <v>2166</v>
      </c>
      <c r="AC850" s="78">
        <v>0</v>
      </c>
      <c r="AD850" s="84">
        <f t="shared" si="26"/>
        <v>0</v>
      </c>
      <c r="AE850" s="63"/>
      <c r="AF850" s="63"/>
    </row>
    <row r="851" spans="1:32" s="1" customFormat="1" ht="12" hidden="1" customHeight="1" x14ac:dyDescent="0.25">
      <c r="A851" s="49">
        <v>100000</v>
      </c>
      <c r="B851" s="15" t="s">
        <v>0</v>
      </c>
      <c r="C851" s="49">
        <v>1211</v>
      </c>
      <c r="D851" s="15" t="s">
        <v>402</v>
      </c>
      <c r="E851" s="15" t="s">
        <v>161</v>
      </c>
      <c r="F851" s="52" t="s">
        <v>143</v>
      </c>
      <c r="G851" s="15" t="s">
        <v>135</v>
      </c>
      <c r="H851" s="15" t="s">
        <v>143</v>
      </c>
      <c r="I851" s="49">
        <v>54363</v>
      </c>
      <c r="J851" s="15" t="s">
        <v>1535</v>
      </c>
      <c r="K851" s="7">
        <v>3</v>
      </c>
      <c r="L851" s="8">
        <v>418974</v>
      </c>
      <c r="M851" s="8">
        <v>81730</v>
      </c>
      <c r="N851" s="8">
        <v>34112</v>
      </c>
      <c r="O851" s="8">
        <v>7500</v>
      </c>
      <c r="P851" s="8">
        <v>4000</v>
      </c>
      <c r="Q851" s="8"/>
      <c r="R851" s="8"/>
      <c r="S851" s="8"/>
      <c r="T851" s="8"/>
      <c r="U851" s="8"/>
      <c r="V851" s="8"/>
      <c r="W851" s="8"/>
      <c r="X851" s="84">
        <v>546316</v>
      </c>
      <c r="Y851" s="47"/>
      <c r="Z851" s="18" t="s">
        <v>1536</v>
      </c>
      <c r="AA851" s="15" t="s">
        <v>1537</v>
      </c>
      <c r="AB851" s="52" t="s">
        <v>1538</v>
      </c>
      <c r="AC851" s="78">
        <v>0</v>
      </c>
      <c r="AD851" s="84">
        <f t="shared" si="26"/>
        <v>0</v>
      </c>
      <c r="AE851" s="63"/>
      <c r="AF851" s="63"/>
    </row>
    <row r="852" spans="1:32" s="1" customFormat="1" ht="12" hidden="1" customHeight="1" x14ac:dyDescent="0.25">
      <c r="A852" s="50">
        <v>100000</v>
      </c>
      <c r="B852" s="10" t="s">
        <v>0</v>
      </c>
      <c r="C852" s="50">
        <v>171412</v>
      </c>
      <c r="D852" s="10" t="s">
        <v>620</v>
      </c>
      <c r="E852" s="10" t="s">
        <v>143</v>
      </c>
      <c r="F852" s="53" t="s">
        <v>143</v>
      </c>
      <c r="G852" s="10" t="s">
        <v>135</v>
      </c>
      <c r="H852" s="10" t="s">
        <v>143</v>
      </c>
      <c r="I852" s="50">
        <v>54364</v>
      </c>
      <c r="J852" s="10" t="s">
        <v>1539</v>
      </c>
      <c r="K852" s="11"/>
      <c r="L852" s="12"/>
      <c r="M852" s="12"/>
      <c r="N852" s="12"/>
      <c r="O852" s="12"/>
      <c r="P852" s="12">
        <v>62000</v>
      </c>
      <c r="Q852" s="12"/>
      <c r="R852" s="12"/>
      <c r="S852" s="12"/>
      <c r="T852" s="12"/>
      <c r="U852" s="12"/>
      <c r="V852" s="12"/>
      <c r="W852" s="12"/>
      <c r="X852" s="96">
        <v>62000</v>
      </c>
      <c r="Y852" s="74"/>
      <c r="Z852" s="10"/>
      <c r="AA852" s="10" t="s">
        <v>1530</v>
      </c>
      <c r="AB852" s="53"/>
      <c r="AC852" s="78">
        <v>0</v>
      </c>
      <c r="AD852" s="84">
        <f t="shared" si="26"/>
        <v>0</v>
      </c>
      <c r="AE852" s="63"/>
      <c r="AF852" s="63"/>
    </row>
    <row r="853" spans="1:32" s="1" customFormat="1" ht="12" hidden="1" customHeight="1" x14ac:dyDescent="0.25">
      <c r="A853" s="50">
        <v>200205</v>
      </c>
      <c r="B853" s="10" t="s">
        <v>68</v>
      </c>
      <c r="C853" s="50">
        <v>1414</v>
      </c>
      <c r="D853" s="10" t="s">
        <v>1783</v>
      </c>
      <c r="E853" s="10" t="s">
        <v>143</v>
      </c>
      <c r="F853" s="53" t="s">
        <v>143</v>
      </c>
      <c r="G853" s="10" t="s">
        <v>135</v>
      </c>
      <c r="H853" s="10" t="s">
        <v>143</v>
      </c>
      <c r="I853" s="50">
        <v>54371</v>
      </c>
      <c r="J853" s="10" t="s">
        <v>1832</v>
      </c>
      <c r="K853" s="3"/>
      <c r="L853" s="4"/>
      <c r="M853" s="4"/>
      <c r="N853" s="4"/>
      <c r="O853" s="4"/>
      <c r="P853" s="4">
        <v>2827109</v>
      </c>
      <c r="Q853" s="4"/>
      <c r="R853" s="4"/>
      <c r="S853" s="4"/>
      <c r="T853" s="4"/>
      <c r="U853" s="4"/>
      <c r="V853" s="4"/>
      <c r="W853" s="4"/>
      <c r="X853" s="96">
        <v>2827109</v>
      </c>
      <c r="Y853" s="74"/>
      <c r="Z853" s="14" t="s">
        <v>1836</v>
      </c>
      <c r="AA853" s="10" t="s">
        <v>1814</v>
      </c>
      <c r="AB853" s="53" t="s">
        <v>1837</v>
      </c>
      <c r="AC853" s="78">
        <v>0</v>
      </c>
      <c r="AD853" s="84">
        <f t="shared" si="26"/>
        <v>0</v>
      </c>
      <c r="AE853" s="63"/>
      <c r="AF853" s="63"/>
    </row>
    <row r="854" spans="1:32" s="1" customFormat="1" ht="12" hidden="1" customHeight="1" x14ac:dyDescent="0.25">
      <c r="A854" s="49">
        <v>100000</v>
      </c>
      <c r="B854" s="15" t="s">
        <v>0</v>
      </c>
      <c r="C854" s="49">
        <v>1912</v>
      </c>
      <c r="D854" s="15" t="s">
        <v>538</v>
      </c>
      <c r="E854" s="15" t="s">
        <v>143</v>
      </c>
      <c r="F854" s="52" t="s">
        <v>143</v>
      </c>
      <c r="G854" s="15" t="s">
        <v>143</v>
      </c>
      <c r="H854" s="15" t="s">
        <v>143</v>
      </c>
      <c r="I854" s="49">
        <v>54372</v>
      </c>
      <c r="J854" s="15" t="s">
        <v>1540</v>
      </c>
      <c r="K854" s="16"/>
      <c r="L854" s="21">
        <v>-500000</v>
      </c>
      <c r="M854" s="17"/>
      <c r="N854" s="17"/>
      <c r="O854" s="17"/>
      <c r="P854" s="17"/>
      <c r="Q854" s="17"/>
      <c r="R854" s="17"/>
      <c r="S854" s="17"/>
      <c r="T854" s="17"/>
      <c r="U854" s="17"/>
      <c r="V854" s="17"/>
      <c r="W854" s="17"/>
      <c r="X854" s="84">
        <v>-500000</v>
      </c>
      <c r="Y854" s="47"/>
      <c r="Z854" s="15"/>
      <c r="AA854" s="15" t="s">
        <v>557</v>
      </c>
      <c r="AB854" s="52"/>
      <c r="AC854" s="78">
        <v>0</v>
      </c>
      <c r="AD854" s="84">
        <f t="shared" si="26"/>
        <v>0</v>
      </c>
      <c r="AE854" s="63"/>
      <c r="AF854" s="63"/>
    </row>
    <row r="855" spans="1:32" s="1" customFormat="1" ht="12" hidden="1" customHeight="1" x14ac:dyDescent="0.25">
      <c r="A855" s="50">
        <v>100000</v>
      </c>
      <c r="B855" s="10" t="s">
        <v>0</v>
      </c>
      <c r="C855" s="50">
        <v>1716</v>
      </c>
      <c r="D855" s="10" t="s">
        <v>508</v>
      </c>
      <c r="E855" s="10"/>
      <c r="F855" s="53" t="s">
        <v>162</v>
      </c>
      <c r="G855" s="10" t="s">
        <v>135</v>
      </c>
      <c r="H855" s="10" t="s">
        <v>509</v>
      </c>
      <c r="I855" s="50">
        <v>54373</v>
      </c>
      <c r="J855" s="10" t="s">
        <v>1541</v>
      </c>
      <c r="K855" s="11"/>
      <c r="L855" s="12"/>
      <c r="M855" s="12"/>
      <c r="N855" s="12"/>
      <c r="O855" s="12"/>
      <c r="P855" s="12">
        <v>200000</v>
      </c>
      <c r="Q855" s="12"/>
      <c r="R855" s="12"/>
      <c r="S855" s="12"/>
      <c r="T855" s="12"/>
      <c r="U855" s="12"/>
      <c r="V855" s="12"/>
      <c r="W855" s="12"/>
      <c r="X855" s="95">
        <v>200000</v>
      </c>
      <c r="Y855" s="73"/>
      <c r="Z855" s="14" t="s">
        <v>1542</v>
      </c>
      <c r="AA855" s="14" t="s">
        <v>1543</v>
      </c>
      <c r="AB855" s="2"/>
      <c r="AC855" s="78">
        <v>0</v>
      </c>
      <c r="AD855" s="84">
        <f t="shared" si="26"/>
        <v>0</v>
      </c>
      <c r="AE855" s="63"/>
      <c r="AF855" s="63"/>
    </row>
    <row r="856" spans="1:32" s="1" customFormat="1" ht="12" hidden="1" customHeight="1" x14ac:dyDescent="0.25">
      <c r="A856" s="50">
        <v>200227</v>
      </c>
      <c r="B856" s="10" t="s">
        <v>79</v>
      </c>
      <c r="C856" s="50">
        <v>1913</v>
      </c>
      <c r="D856" s="10" t="s">
        <v>1936</v>
      </c>
      <c r="E856" s="10"/>
      <c r="F856" s="53"/>
      <c r="G856" s="10"/>
      <c r="H856" s="10"/>
      <c r="I856" s="50">
        <v>54381</v>
      </c>
      <c r="J856" s="10" t="s">
        <v>1954</v>
      </c>
      <c r="K856" s="11"/>
      <c r="L856" s="12"/>
      <c r="M856" s="12"/>
      <c r="N856" s="12"/>
      <c r="O856" s="12"/>
      <c r="P856" s="12"/>
      <c r="Q856" s="12"/>
      <c r="R856" s="12"/>
      <c r="S856" s="12"/>
      <c r="T856" s="12"/>
      <c r="U856" s="12"/>
      <c r="V856" s="13">
        <v>-331000</v>
      </c>
      <c r="W856" s="12"/>
      <c r="X856" s="95">
        <v>-331000</v>
      </c>
      <c r="Y856" s="73"/>
      <c r="Z856" s="14" t="s">
        <v>1955</v>
      </c>
      <c r="AA856" s="10" t="s">
        <v>1956</v>
      </c>
      <c r="AB856" s="2"/>
      <c r="AC856" s="78">
        <v>0</v>
      </c>
      <c r="AD856" s="84">
        <f t="shared" si="26"/>
        <v>0</v>
      </c>
      <c r="AE856" s="63"/>
      <c r="AF856" s="63"/>
    </row>
    <row r="857" spans="1:32" s="1" customFormat="1" ht="12" hidden="1" customHeight="1" x14ac:dyDescent="0.25">
      <c r="A857" s="49">
        <v>100000</v>
      </c>
      <c r="B857" s="15" t="s">
        <v>0</v>
      </c>
      <c r="C857" s="49">
        <v>1713</v>
      </c>
      <c r="D857" s="15" t="s">
        <v>554</v>
      </c>
      <c r="E857" s="15" t="s">
        <v>256</v>
      </c>
      <c r="F857" s="52" t="s">
        <v>149</v>
      </c>
      <c r="G857" s="15" t="s">
        <v>135</v>
      </c>
      <c r="H857" s="15" t="s">
        <v>143</v>
      </c>
      <c r="I857" s="49">
        <v>54391</v>
      </c>
      <c r="J857" s="15" t="s">
        <v>1544</v>
      </c>
      <c r="K857" s="16">
        <v>6.8</v>
      </c>
      <c r="L857" s="17">
        <v>338934</v>
      </c>
      <c r="M857" s="17">
        <v>192881</v>
      </c>
      <c r="N857" s="17">
        <v>140185</v>
      </c>
      <c r="O857" s="17"/>
      <c r="P857" s="17"/>
      <c r="Q857" s="17"/>
      <c r="R857" s="17"/>
      <c r="S857" s="17"/>
      <c r="T857" s="17"/>
      <c r="U857" s="17"/>
      <c r="V857" s="17"/>
      <c r="W857" s="17"/>
      <c r="X857" s="92">
        <v>672000</v>
      </c>
      <c r="Y857" s="69"/>
      <c r="Z857" s="15" t="s">
        <v>1545</v>
      </c>
      <c r="AA857" s="15" t="s">
        <v>1546</v>
      </c>
      <c r="AB857" s="6" t="s">
        <v>1545</v>
      </c>
      <c r="AC857" s="78">
        <v>0</v>
      </c>
      <c r="AD857" s="84">
        <f t="shared" si="26"/>
        <v>0</v>
      </c>
      <c r="AE857" s="63"/>
      <c r="AF857" s="63"/>
    </row>
    <row r="858" spans="1:32" s="1" customFormat="1" ht="12" hidden="1" customHeight="1" x14ac:dyDescent="0.25">
      <c r="A858" s="50">
        <v>100000</v>
      </c>
      <c r="B858" s="10" t="s">
        <v>0</v>
      </c>
      <c r="C858" s="50">
        <v>1211</v>
      </c>
      <c r="D858" s="10" t="s">
        <v>402</v>
      </c>
      <c r="E858" s="10" t="s">
        <v>161</v>
      </c>
      <c r="F858" s="53" t="s">
        <v>224</v>
      </c>
      <c r="G858" s="10" t="s">
        <v>135</v>
      </c>
      <c r="H858" s="10" t="s">
        <v>225</v>
      </c>
      <c r="I858" s="50">
        <v>54392</v>
      </c>
      <c r="J858" s="2" t="s">
        <v>1547</v>
      </c>
      <c r="K858" s="3">
        <v>1</v>
      </c>
      <c r="L858" s="4">
        <v>148528</v>
      </c>
      <c r="M858" s="4">
        <v>28491</v>
      </c>
      <c r="N858" s="4">
        <v>11610</v>
      </c>
      <c r="O858" s="4">
        <v>2500</v>
      </c>
      <c r="P858" s="4">
        <v>2000</v>
      </c>
      <c r="Q858" s="4"/>
      <c r="R858" s="4"/>
      <c r="S858" s="4"/>
      <c r="T858" s="4"/>
      <c r="U858" s="4"/>
      <c r="V858" s="4"/>
      <c r="W858" s="4"/>
      <c r="X858" s="93">
        <v>193129</v>
      </c>
      <c r="Y858" s="70"/>
      <c r="Z858" s="5" t="s">
        <v>1548</v>
      </c>
      <c r="AA858" s="5" t="s">
        <v>1549</v>
      </c>
      <c r="AB858" s="5" t="s">
        <v>1550</v>
      </c>
      <c r="AC858" s="78">
        <v>0</v>
      </c>
      <c r="AD858" s="84">
        <f t="shared" si="26"/>
        <v>0</v>
      </c>
      <c r="AE858" s="63"/>
      <c r="AF858" s="63"/>
    </row>
    <row r="859" spans="1:32" s="1" customFormat="1" ht="12" hidden="1" customHeight="1" x14ac:dyDescent="0.25">
      <c r="A859" s="49">
        <v>100000</v>
      </c>
      <c r="B859" s="15" t="s">
        <v>0</v>
      </c>
      <c r="C859" s="49">
        <v>211611</v>
      </c>
      <c r="D859" s="15" t="s">
        <v>195</v>
      </c>
      <c r="E859" s="15" t="s">
        <v>161</v>
      </c>
      <c r="F859" s="52" t="s">
        <v>149</v>
      </c>
      <c r="G859" s="15" t="s">
        <v>135</v>
      </c>
      <c r="H859" s="15" t="s">
        <v>150</v>
      </c>
      <c r="I859" s="49">
        <v>54393</v>
      </c>
      <c r="J859" s="6" t="s">
        <v>1551</v>
      </c>
      <c r="K859" s="7">
        <v>6</v>
      </c>
      <c r="L859" s="8">
        <v>229464</v>
      </c>
      <c r="M859" s="8">
        <v>90912</v>
      </c>
      <c r="N859" s="8">
        <v>51795</v>
      </c>
      <c r="O859" s="8">
        <v>316704</v>
      </c>
      <c r="P859" s="8">
        <v>891825</v>
      </c>
      <c r="Q859" s="8">
        <v>3300</v>
      </c>
      <c r="R859" s="8"/>
      <c r="S859" s="8"/>
      <c r="T859" s="8"/>
      <c r="U859" s="8"/>
      <c r="V859" s="8"/>
      <c r="W859" s="8"/>
      <c r="X859" s="94">
        <v>1584000</v>
      </c>
      <c r="Y859" s="71"/>
      <c r="Z859" s="9" t="s">
        <v>1552</v>
      </c>
      <c r="AA859" s="6" t="s">
        <v>1553</v>
      </c>
      <c r="AB859" s="6" t="s">
        <v>1554</v>
      </c>
      <c r="AC859" s="78">
        <v>0</v>
      </c>
      <c r="AD859" s="84">
        <f t="shared" si="26"/>
        <v>0</v>
      </c>
      <c r="AE859" s="63"/>
      <c r="AF859" s="63"/>
    </row>
    <row r="860" spans="1:32" s="1" customFormat="1" ht="12" hidden="1" customHeight="1" x14ac:dyDescent="0.25">
      <c r="A860" s="50">
        <v>100000</v>
      </c>
      <c r="B860" s="10" t="s">
        <v>0</v>
      </c>
      <c r="C860" s="50">
        <v>9912</v>
      </c>
      <c r="D860" s="10" t="s">
        <v>582</v>
      </c>
      <c r="E860" s="10" t="s">
        <v>143</v>
      </c>
      <c r="F860" s="53" t="s">
        <v>149</v>
      </c>
      <c r="G860" s="10" t="s">
        <v>135</v>
      </c>
      <c r="H860" s="10" t="s">
        <v>143</v>
      </c>
      <c r="I860" s="50">
        <v>54394</v>
      </c>
      <c r="J860" s="2" t="s">
        <v>1555</v>
      </c>
      <c r="K860" s="3"/>
      <c r="L860" s="4"/>
      <c r="M860" s="4"/>
      <c r="N860" s="4"/>
      <c r="O860" s="4">
        <v>100000</v>
      </c>
      <c r="P860" s="4"/>
      <c r="Q860" s="4"/>
      <c r="R860" s="4"/>
      <c r="S860" s="4"/>
      <c r="T860" s="4"/>
      <c r="U860" s="4"/>
      <c r="V860" s="4"/>
      <c r="W860" s="4"/>
      <c r="X860" s="93">
        <v>100000</v>
      </c>
      <c r="Y860" s="70"/>
      <c r="Z860" s="5" t="s">
        <v>1556</v>
      </c>
      <c r="AA860" s="2" t="s">
        <v>1557</v>
      </c>
      <c r="AB860" s="2" t="s">
        <v>1557</v>
      </c>
      <c r="AC860" s="78">
        <v>0</v>
      </c>
      <c r="AD860" s="84">
        <f t="shared" si="26"/>
        <v>0</v>
      </c>
      <c r="AE860" s="63"/>
      <c r="AF860" s="63"/>
    </row>
    <row r="861" spans="1:32" s="1" customFormat="1" ht="12" hidden="1" customHeight="1" x14ac:dyDescent="0.25">
      <c r="A861" s="49">
        <v>100000</v>
      </c>
      <c r="B861" s="15" t="s">
        <v>0</v>
      </c>
      <c r="C861" s="49">
        <v>9912</v>
      </c>
      <c r="D861" s="15" t="s">
        <v>582</v>
      </c>
      <c r="E861" s="15" t="s">
        <v>143</v>
      </c>
      <c r="F861" s="52" t="s">
        <v>149</v>
      </c>
      <c r="G861" s="15" t="s">
        <v>135</v>
      </c>
      <c r="H861" s="15" t="s">
        <v>150</v>
      </c>
      <c r="I861" s="49">
        <v>54395</v>
      </c>
      <c r="J861" s="6" t="s">
        <v>1558</v>
      </c>
      <c r="K861" s="7"/>
      <c r="L861" s="8"/>
      <c r="M861" s="8"/>
      <c r="N861" s="8"/>
      <c r="O861" s="8"/>
      <c r="P861" s="8"/>
      <c r="Q861" s="8"/>
      <c r="R861" s="8"/>
      <c r="S861" s="8"/>
      <c r="T861" s="8"/>
      <c r="U861" s="8"/>
      <c r="V861" s="8">
        <v>750000</v>
      </c>
      <c r="W861" s="8"/>
      <c r="X861" s="94">
        <v>750000</v>
      </c>
      <c r="Y861" s="71"/>
      <c r="Z861" s="9" t="s">
        <v>1559</v>
      </c>
      <c r="AA861" s="6" t="s">
        <v>1560</v>
      </c>
      <c r="AB861" s="6" t="s">
        <v>1560</v>
      </c>
      <c r="AC861" s="78">
        <v>0</v>
      </c>
      <c r="AD861" s="84">
        <f t="shared" si="26"/>
        <v>0</v>
      </c>
      <c r="AE861" s="63"/>
      <c r="AF861" s="63"/>
    </row>
    <row r="862" spans="1:32" s="1" customFormat="1" ht="12" hidden="1" customHeight="1" x14ac:dyDescent="0.25">
      <c r="A862" s="50">
        <v>100000</v>
      </c>
      <c r="B862" s="10" t="s">
        <v>0</v>
      </c>
      <c r="C862" s="50">
        <v>9912</v>
      </c>
      <c r="D862" s="10" t="s">
        <v>582</v>
      </c>
      <c r="E862" s="10" t="s">
        <v>143</v>
      </c>
      <c r="F862" s="53" t="s">
        <v>149</v>
      </c>
      <c r="G862" s="10" t="s">
        <v>135</v>
      </c>
      <c r="H862" s="10" t="s">
        <v>150</v>
      </c>
      <c r="I862" s="50">
        <v>54396</v>
      </c>
      <c r="J862" s="2" t="s">
        <v>1561</v>
      </c>
      <c r="K862" s="3"/>
      <c r="L862" s="4"/>
      <c r="M862" s="4"/>
      <c r="N862" s="4"/>
      <c r="O862" s="4"/>
      <c r="P862" s="4"/>
      <c r="Q862" s="4"/>
      <c r="R862" s="4"/>
      <c r="S862" s="4"/>
      <c r="T862" s="4"/>
      <c r="U862" s="4"/>
      <c r="V862" s="4">
        <v>500000</v>
      </c>
      <c r="W862" s="4"/>
      <c r="X862" s="93">
        <v>500000</v>
      </c>
      <c r="Y862" s="70"/>
      <c r="Z862" s="5" t="s">
        <v>1562</v>
      </c>
      <c r="AA862" s="2" t="s">
        <v>1563</v>
      </c>
      <c r="AB862" s="2" t="s">
        <v>1563</v>
      </c>
      <c r="AC862" s="78">
        <v>0</v>
      </c>
      <c r="AD862" s="84">
        <f t="shared" si="26"/>
        <v>0</v>
      </c>
      <c r="AE862" s="63"/>
      <c r="AF862" s="63"/>
    </row>
    <row r="863" spans="1:32" s="1" customFormat="1" ht="12" hidden="1" customHeight="1" x14ac:dyDescent="0.25">
      <c r="A863" s="49">
        <v>100000</v>
      </c>
      <c r="B863" s="15" t="s">
        <v>0</v>
      </c>
      <c r="C863" s="49">
        <v>9912</v>
      </c>
      <c r="D863" s="15" t="s">
        <v>582</v>
      </c>
      <c r="E863" s="15" t="s">
        <v>143</v>
      </c>
      <c r="F863" s="52" t="s">
        <v>149</v>
      </c>
      <c r="G863" s="15" t="s">
        <v>135</v>
      </c>
      <c r="H863" s="15" t="s">
        <v>150</v>
      </c>
      <c r="I863" s="49">
        <v>54397</v>
      </c>
      <c r="J863" s="6" t="s">
        <v>1564</v>
      </c>
      <c r="K863" s="7"/>
      <c r="L863" s="8"/>
      <c r="M863" s="8"/>
      <c r="N863" s="8"/>
      <c r="O863" s="8"/>
      <c r="P863" s="8"/>
      <c r="Q863" s="8"/>
      <c r="R863" s="8"/>
      <c r="S863" s="8"/>
      <c r="T863" s="8"/>
      <c r="U863" s="8"/>
      <c r="V863" s="8">
        <v>2200000</v>
      </c>
      <c r="W863" s="8"/>
      <c r="X863" s="94">
        <v>2200000</v>
      </c>
      <c r="Y863" s="71"/>
      <c r="Z863" s="9" t="s">
        <v>1565</v>
      </c>
      <c r="AA863" s="6" t="s">
        <v>1566</v>
      </c>
      <c r="AB863" s="6" t="s">
        <v>1566</v>
      </c>
      <c r="AC863" s="78">
        <v>0</v>
      </c>
      <c r="AD863" s="84">
        <f t="shared" si="26"/>
        <v>0</v>
      </c>
      <c r="AE863" s="63"/>
      <c r="AF863" s="63"/>
    </row>
    <row r="864" spans="1:32" s="1" customFormat="1" ht="12" hidden="1" customHeight="1" x14ac:dyDescent="0.25">
      <c r="A864" s="50">
        <v>100000</v>
      </c>
      <c r="B864" s="10" t="s">
        <v>0</v>
      </c>
      <c r="C864" s="50">
        <v>9912</v>
      </c>
      <c r="D864" s="10" t="s">
        <v>582</v>
      </c>
      <c r="E864" s="10" t="s">
        <v>143</v>
      </c>
      <c r="F864" s="53" t="s">
        <v>149</v>
      </c>
      <c r="G864" s="10" t="s">
        <v>135</v>
      </c>
      <c r="H864" s="10" t="s">
        <v>150</v>
      </c>
      <c r="I864" s="50">
        <v>54398</v>
      </c>
      <c r="J864" s="10" t="s">
        <v>1567</v>
      </c>
      <c r="K864" s="11"/>
      <c r="L864" s="12"/>
      <c r="M864" s="12"/>
      <c r="N864" s="12"/>
      <c r="O864" s="12"/>
      <c r="P864" s="12"/>
      <c r="Q864" s="12"/>
      <c r="R864" s="12"/>
      <c r="S864" s="12"/>
      <c r="T864" s="12"/>
      <c r="U864" s="12"/>
      <c r="V864" s="12">
        <v>1500000</v>
      </c>
      <c r="W864" s="12"/>
      <c r="X864" s="95">
        <v>1500000</v>
      </c>
      <c r="Y864" s="73"/>
      <c r="Z864" s="10" t="s">
        <v>1568</v>
      </c>
      <c r="AA864" s="10" t="s">
        <v>1569</v>
      </c>
      <c r="AB864" s="2" t="s">
        <v>1569</v>
      </c>
      <c r="AC864" s="78">
        <v>0</v>
      </c>
      <c r="AD864" s="84">
        <f t="shared" si="26"/>
        <v>0</v>
      </c>
      <c r="AE864" s="63"/>
      <c r="AF864" s="63"/>
    </row>
    <row r="865" spans="1:32" s="1" customFormat="1" ht="12" hidden="1" customHeight="1" x14ac:dyDescent="0.25">
      <c r="A865" s="49">
        <v>100000</v>
      </c>
      <c r="B865" s="15" t="s">
        <v>0</v>
      </c>
      <c r="C865" s="49">
        <v>9912</v>
      </c>
      <c r="D865" s="15" t="s">
        <v>582</v>
      </c>
      <c r="E865" s="15" t="s">
        <v>143</v>
      </c>
      <c r="F865" s="52" t="s">
        <v>149</v>
      </c>
      <c r="G865" s="15" t="s">
        <v>135</v>
      </c>
      <c r="H865" s="15" t="s">
        <v>150</v>
      </c>
      <c r="I865" s="49">
        <v>54399</v>
      </c>
      <c r="J865" s="15" t="s">
        <v>1570</v>
      </c>
      <c r="K865" s="16"/>
      <c r="L865" s="17"/>
      <c r="M865" s="17"/>
      <c r="N865" s="17"/>
      <c r="O865" s="17"/>
      <c r="P865" s="17"/>
      <c r="Q865" s="17"/>
      <c r="R865" s="17"/>
      <c r="S865" s="17"/>
      <c r="T865" s="17"/>
      <c r="U865" s="17"/>
      <c r="V865" s="17">
        <v>1171000</v>
      </c>
      <c r="W865" s="17"/>
      <c r="X865" s="92">
        <v>1171000</v>
      </c>
      <c r="Y865" s="69"/>
      <c r="Z865" s="15" t="s">
        <v>1571</v>
      </c>
      <c r="AA865" s="15" t="s">
        <v>1572</v>
      </c>
      <c r="AB865" s="6" t="s">
        <v>1572</v>
      </c>
      <c r="AC865" s="78">
        <v>0</v>
      </c>
      <c r="AD865" s="84">
        <f t="shared" si="26"/>
        <v>0</v>
      </c>
      <c r="AE865" s="63"/>
      <c r="AF865" s="63"/>
    </row>
    <row r="866" spans="1:32" s="1" customFormat="1" ht="12" hidden="1" customHeight="1" x14ac:dyDescent="0.25">
      <c r="A866" s="50">
        <v>100000</v>
      </c>
      <c r="B866" s="10" t="s">
        <v>0</v>
      </c>
      <c r="C866" s="50">
        <v>9912</v>
      </c>
      <c r="D866" s="10" t="s">
        <v>582</v>
      </c>
      <c r="E866" s="10" t="s">
        <v>143</v>
      </c>
      <c r="F866" s="53" t="s">
        <v>149</v>
      </c>
      <c r="G866" s="10" t="s">
        <v>135</v>
      </c>
      <c r="H866" s="10" t="s">
        <v>150</v>
      </c>
      <c r="I866" s="50">
        <v>54400</v>
      </c>
      <c r="J866" s="2" t="s">
        <v>1573</v>
      </c>
      <c r="K866" s="3"/>
      <c r="L866" s="4"/>
      <c r="M866" s="4"/>
      <c r="N866" s="4"/>
      <c r="O866" s="4"/>
      <c r="P866" s="4"/>
      <c r="Q866" s="4"/>
      <c r="R866" s="4"/>
      <c r="S866" s="4"/>
      <c r="T866" s="4"/>
      <c r="U866" s="4"/>
      <c r="V866" s="4">
        <v>1000000</v>
      </c>
      <c r="W866" s="4"/>
      <c r="X866" s="93">
        <v>1000000</v>
      </c>
      <c r="Y866" s="70"/>
      <c r="Z866" s="5" t="s">
        <v>1574</v>
      </c>
      <c r="AA866" s="2" t="s">
        <v>1575</v>
      </c>
      <c r="AB866" s="2" t="s">
        <v>1575</v>
      </c>
      <c r="AC866" s="78">
        <v>0</v>
      </c>
      <c r="AD866" s="84">
        <f t="shared" si="26"/>
        <v>0</v>
      </c>
      <c r="AE866" s="63"/>
      <c r="AF866" s="63"/>
    </row>
    <row r="867" spans="1:32" s="1" customFormat="1" ht="12" hidden="1" customHeight="1" x14ac:dyDescent="0.25">
      <c r="A867" s="49">
        <v>100000</v>
      </c>
      <c r="B867" s="15" t="s">
        <v>0</v>
      </c>
      <c r="C867" s="49">
        <v>1101</v>
      </c>
      <c r="D867" s="15" t="s">
        <v>371</v>
      </c>
      <c r="E867" s="15" t="s">
        <v>161</v>
      </c>
      <c r="F867" s="52" t="s">
        <v>149</v>
      </c>
      <c r="G867" s="15" t="s">
        <v>135</v>
      </c>
      <c r="H867" s="15" t="s">
        <v>143</v>
      </c>
      <c r="I867" s="49">
        <v>54401</v>
      </c>
      <c r="J867" s="15" t="s">
        <v>1576</v>
      </c>
      <c r="K867" s="16">
        <v>5</v>
      </c>
      <c r="L867" s="21">
        <v>-24130</v>
      </c>
      <c r="M867" s="17">
        <v>84035</v>
      </c>
      <c r="N867" s="17">
        <v>47095</v>
      </c>
      <c r="O867" s="17"/>
      <c r="P867" s="17"/>
      <c r="Q867" s="17"/>
      <c r="R867" s="17"/>
      <c r="S867" s="17"/>
      <c r="T867" s="17"/>
      <c r="U867" s="17"/>
      <c r="V867" s="17"/>
      <c r="W867" s="17"/>
      <c r="X867" s="92">
        <v>107000</v>
      </c>
      <c r="Y867" s="69"/>
      <c r="Z867" s="15" t="s">
        <v>1577</v>
      </c>
      <c r="AA867" s="15" t="s">
        <v>1578</v>
      </c>
      <c r="AB867" s="6" t="s">
        <v>1579</v>
      </c>
      <c r="AC867" s="78">
        <v>0</v>
      </c>
      <c r="AD867" s="84">
        <f t="shared" si="26"/>
        <v>0</v>
      </c>
      <c r="AE867" s="63"/>
      <c r="AF867" s="63"/>
    </row>
    <row r="868" spans="1:32" s="1" customFormat="1" ht="12" hidden="1" customHeight="1" x14ac:dyDescent="0.25">
      <c r="A868" s="50">
        <v>100000</v>
      </c>
      <c r="B868" s="10" t="s">
        <v>0</v>
      </c>
      <c r="C868" s="50">
        <v>1102</v>
      </c>
      <c r="D868" s="10" t="s">
        <v>377</v>
      </c>
      <c r="E868" s="10" t="s">
        <v>161</v>
      </c>
      <c r="F868" s="53" t="s">
        <v>149</v>
      </c>
      <c r="G868" s="10" t="s">
        <v>135</v>
      </c>
      <c r="H868" s="10" t="s">
        <v>143</v>
      </c>
      <c r="I868" s="50">
        <v>54402</v>
      </c>
      <c r="J868" s="10" t="s">
        <v>1580</v>
      </c>
      <c r="K868" s="11">
        <v>5</v>
      </c>
      <c r="L868" s="13">
        <v>-24130</v>
      </c>
      <c r="M868" s="12">
        <v>84035</v>
      </c>
      <c r="N868" s="12">
        <v>47095</v>
      </c>
      <c r="O868" s="12"/>
      <c r="P868" s="12"/>
      <c r="Q868" s="12"/>
      <c r="R868" s="12"/>
      <c r="S868" s="12"/>
      <c r="T868" s="12"/>
      <c r="U868" s="12"/>
      <c r="V868" s="12"/>
      <c r="W868" s="12"/>
      <c r="X868" s="95">
        <v>107000</v>
      </c>
      <c r="Y868" s="73"/>
      <c r="Z868" s="10" t="s">
        <v>1579</v>
      </c>
      <c r="AA868" s="10" t="s">
        <v>1578</v>
      </c>
      <c r="AB868" s="2" t="s">
        <v>1579</v>
      </c>
      <c r="AC868" s="78">
        <v>0</v>
      </c>
      <c r="AD868" s="84">
        <f t="shared" si="26"/>
        <v>0</v>
      </c>
      <c r="AE868" s="63"/>
      <c r="AF868" s="63"/>
    </row>
    <row r="869" spans="1:32" s="1" customFormat="1" ht="12" hidden="1" customHeight="1" x14ac:dyDescent="0.25">
      <c r="A869" s="49">
        <v>100000</v>
      </c>
      <c r="B869" s="15" t="s">
        <v>0</v>
      </c>
      <c r="C869" s="49">
        <v>1151</v>
      </c>
      <c r="D869" s="15" t="s">
        <v>1013</v>
      </c>
      <c r="E869" s="15" t="s">
        <v>143</v>
      </c>
      <c r="F869" s="52" t="s">
        <v>143</v>
      </c>
      <c r="G869" s="15" t="s">
        <v>583</v>
      </c>
      <c r="H869" s="15" t="s">
        <v>143</v>
      </c>
      <c r="I869" s="49">
        <v>54403</v>
      </c>
      <c r="J869" s="15" t="s">
        <v>1581</v>
      </c>
      <c r="K869" s="24">
        <v>-8</v>
      </c>
      <c r="L869" s="21">
        <v>-455873</v>
      </c>
      <c r="M869" s="21">
        <v>-336235</v>
      </c>
      <c r="N869" s="21">
        <v>-168892</v>
      </c>
      <c r="O869" s="17"/>
      <c r="P869" s="17"/>
      <c r="Q869" s="17"/>
      <c r="R869" s="17"/>
      <c r="S869" s="17"/>
      <c r="T869" s="17"/>
      <c r="U869" s="17"/>
      <c r="V869" s="17"/>
      <c r="W869" s="17"/>
      <c r="X869" s="84">
        <v>-961000</v>
      </c>
      <c r="Y869" s="47"/>
      <c r="Z869" s="15" t="s">
        <v>1582</v>
      </c>
      <c r="AA869" s="15" t="s">
        <v>1583</v>
      </c>
      <c r="AB869" s="52"/>
      <c r="AC869" s="78">
        <v>0</v>
      </c>
      <c r="AD869" s="84">
        <f t="shared" si="26"/>
        <v>0</v>
      </c>
      <c r="AE869" s="63"/>
      <c r="AF869" s="63"/>
    </row>
    <row r="870" spans="1:32" s="1" customFormat="1" ht="12" hidden="1" customHeight="1" x14ac:dyDescent="0.25">
      <c r="A870" s="50">
        <v>100000</v>
      </c>
      <c r="B870" s="10" t="s">
        <v>0</v>
      </c>
      <c r="C870" s="50">
        <v>1103</v>
      </c>
      <c r="D870" s="10" t="s">
        <v>379</v>
      </c>
      <c r="E870" s="10" t="s">
        <v>161</v>
      </c>
      <c r="F870" s="53" t="s">
        <v>149</v>
      </c>
      <c r="G870" s="10" t="s">
        <v>135</v>
      </c>
      <c r="H870" s="10" t="s">
        <v>143</v>
      </c>
      <c r="I870" s="50">
        <v>54404</v>
      </c>
      <c r="J870" s="10" t="s">
        <v>1584</v>
      </c>
      <c r="K870" s="11">
        <v>5</v>
      </c>
      <c r="L870" s="13">
        <v>-24130</v>
      </c>
      <c r="M870" s="12">
        <v>84035</v>
      </c>
      <c r="N870" s="12">
        <v>47095</v>
      </c>
      <c r="O870" s="12"/>
      <c r="P870" s="12"/>
      <c r="Q870" s="12"/>
      <c r="R870" s="12"/>
      <c r="S870" s="12"/>
      <c r="T870" s="12"/>
      <c r="U870" s="12"/>
      <c r="V870" s="12"/>
      <c r="W870" s="12"/>
      <c r="X870" s="95">
        <v>107000</v>
      </c>
      <c r="Y870" s="73"/>
      <c r="Z870" s="10" t="s">
        <v>1579</v>
      </c>
      <c r="AA870" s="10" t="s">
        <v>1578</v>
      </c>
      <c r="AB870" s="2" t="s">
        <v>1579</v>
      </c>
      <c r="AC870" s="78">
        <v>0</v>
      </c>
      <c r="AD870" s="84">
        <f t="shared" si="26"/>
        <v>0</v>
      </c>
      <c r="AE870" s="63"/>
      <c r="AF870" s="63"/>
    </row>
    <row r="871" spans="1:32" s="1" customFormat="1" ht="12" hidden="1" customHeight="1" x14ac:dyDescent="0.25">
      <c r="A871" s="49">
        <v>100000</v>
      </c>
      <c r="B871" s="15" t="s">
        <v>0</v>
      </c>
      <c r="C871" s="49">
        <v>1104</v>
      </c>
      <c r="D871" s="15" t="s">
        <v>381</v>
      </c>
      <c r="E871" s="15" t="s">
        <v>161</v>
      </c>
      <c r="F871" s="52" t="s">
        <v>149</v>
      </c>
      <c r="G871" s="15" t="s">
        <v>135</v>
      </c>
      <c r="H871" s="15" t="s">
        <v>143</v>
      </c>
      <c r="I871" s="49">
        <v>54405</v>
      </c>
      <c r="J871" s="15" t="s">
        <v>1585</v>
      </c>
      <c r="K871" s="16">
        <v>5</v>
      </c>
      <c r="L871" s="21">
        <v>-24130</v>
      </c>
      <c r="M871" s="17">
        <v>84035</v>
      </c>
      <c r="N871" s="17">
        <v>47095</v>
      </c>
      <c r="O871" s="17"/>
      <c r="P871" s="17"/>
      <c r="Q871" s="17"/>
      <c r="R871" s="17"/>
      <c r="S871" s="17"/>
      <c r="T871" s="17"/>
      <c r="U871" s="17"/>
      <c r="V871" s="17"/>
      <c r="W871" s="17"/>
      <c r="X871" s="92">
        <v>107000</v>
      </c>
      <c r="Y871" s="69"/>
      <c r="Z871" s="15" t="s">
        <v>1579</v>
      </c>
      <c r="AA871" s="15" t="s">
        <v>1578</v>
      </c>
      <c r="AB871" s="6" t="s">
        <v>1579</v>
      </c>
      <c r="AC871" s="78">
        <v>0</v>
      </c>
      <c r="AD871" s="84">
        <f t="shared" si="26"/>
        <v>0</v>
      </c>
      <c r="AE871" s="63"/>
      <c r="AF871" s="63"/>
    </row>
    <row r="872" spans="1:32" s="1" customFormat="1" ht="12" hidden="1" customHeight="1" x14ac:dyDescent="0.25">
      <c r="A872" s="50">
        <v>100000</v>
      </c>
      <c r="B872" s="10" t="s">
        <v>0</v>
      </c>
      <c r="C872" s="50">
        <v>1105</v>
      </c>
      <c r="D872" s="10" t="s">
        <v>383</v>
      </c>
      <c r="E872" s="10" t="s">
        <v>161</v>
      </c>
      <c r="F872" s="53" t="s">
        <v>149</v>
      </c>
      <c r="G872" s="10" t="s">
        <v>135</v>
      </c>
      <c r="H872" s="10" t="s">
        <v>143</v>
      </c>
      <c r="I872" s="50">
        <v>54406</v>
      </c>
      <c r="J872" s="10" t="s">
        <v>1586</v>
      </c>
      <c r="K872" s="11">
        <v>5</v>
      </c>
      <c r="L872" s="13">
        <v>-24130</v>
      </c>
      <c r="M872" s="12">
        <v>84035</v>
      </c>
      <c r="N872" s="12">
        <v>47095</v>
      </c>
      <c r="O872" s="12"/>
      <c r="P872" s="12"/>
      <c r="Q872" s="12"/>
      <c r="R872" s="12"/>
      <c r="S872" s="12"/>
      <c r="T872" s="12"/>
      <c r="U872" s="12"/>
      <c r="V872" s="12"/>
      <c r="W872" s="12"/>
      <c r="X872" s="95">
        <v>107000</v>
      </c>
      <c r="Y872" s="73"/>
      <c r="Z872" s="10" t="s">
        <v>1579</v>
      </c>
      <c r="AA872" s="10" t="s">
        <v>1578</v>
      </c>
      <c r="AB872" s="2" t="s">
        <v>1579</v>
      </c>
      <c r="AC872" s="78">
        <v>0</v>
      </c>
      <c r="AD872" s="84">
        <f t="shared" si="26"/>
        <v>0</v>
      </c>
      <c r="AE872" s="63"/>
      <c r="AF872" s="63"/>
    </row>
    <row r="873" spans="1:32" s="1" customFormat="1" ht="12" hidden="1" customHeight="1" x14ac:dyDescent="0.25">
      <c r="A873" s="49">
        <v>100000</v>
      </c>
      <c r="B873" s="15" t="s">
        <v>0</v>
      </c>
      <c r="C873" s="49">
        <v>1106</v>
      </c>
      <c r="D873" s="15" t="s">
        <v>385</v>
      </c>
      <c r="E873" s="15" t="s">
        <v>161</v>
      </c>
      <c r="F873" s="52" t="s">
        <v>149</v>
      </c>
      <c r="G873" s="15" t="s">
        <v>135</v>
      </c>
      <c r="H873" s="15" t="s">
        <v>143</v>
      </c>
      <c r="I873" s="49">
        <v>54407</v>
      </c>
      <c r="J873" s="15" t="s">
        <v>1587</v>
      </c>
      <c r="K873" s="16">
        <v>5</v>
      </c>
      <c r="L873" s="21">
        <v>-24130</v>
      </c>
      <c r="M873" s="17">
        <v>84035</v>
      </c>
      <c r="N873" s="17">
        <v>47095</v>
      </c>
      <c r="O873" s="17"/>
      <c r="P873" s="17"/>
      <c r="Q873" s="17"/>
      <c r="R873" s="17"/>
      <c r="S873" s="17"/>
      <c r="T873" s="17"/>
      <c r="U873" s="17"/>
      <c r="V873" s="17"/>
      <c r="W873" s="17"/>
      <c r="X873" s="92">
        <v>107000</v>
      </c>
      <c r="Y873" s="69"/>
      <c r="Z873" s="15" t="s">
        <v>1579</v>
      </c>
      <c r="AA873" s="15" t="s">
        <v>1578</v>
      </c>
      <c r="AB873" s="6" t="s">
        <v>1579</v>
      </c>
      <c r="AC873" s="78">
        <v>0</v>
      </c>
      <c r="AD873" s="84">
        <f t="shared" si="26"/>
        <v>0</v>
      </c>
      <c r="AE873" s="63"/>
      <c r="AF873" s="63"/>
    </row>
    <row r="874" spans="1:32" s="1" customFormat="1" ht="12" hidden="1" customHeight="1" x14ac:dyDescent="0.25">
      <c r="A874" s="50">
        <v>100000</v>
      </c>
      <c r="B874" s="10" t="s">
        <v>0</v>
      </c>
      <c r="C874" s="50">
        <v>1107</v>
      </c>
      <c r="D874" s="10" t="s">
        <v>387</v>
      </c>
      <c r="E874" s="10" t="s">
        <v>161</v>
      </c>
      <c r="F874" s="53" t="s">
        <v>149</v>
      </c>
      <c r="G874" s="10" t="s">
        <v>135</v>
      </c>
      <c r="H874" s="10" t="s">
        <v>143</v>
      </c>
      <c r="I874" s="50">
        <v>54408</v>
      </c>
      <c r="J874" s="10" t="s">
        <v>1588</v>
      </c>
      <c r="K874" s="11">
        <v>5</v>
      </c>
      <c r="L874" s="13">
        <v>-24130</v>
      </c>
      <c r="M874" s="12">
        <v>84035</v>
      </c>
      <c r="N874" s="12">
        <v>47095</v>
      </c>
      <c r="O874" s="12"/>
      <c r="P874" s="12"/>
      <c r="Q874" s="12"/>
      <c r="R874" s="12"/>
      <c r="S874" s="12"/>
      <c r="T874" s="12"/>
      <c r="U874" s="12"/>
      <c r="V874" s="12"/>
      <c r="W874" s="12"/>
      <c r="X874" s="95">
        <v>107000</v>
      </c>
      <c r="Y874" s="73"/>
      <c r="Z874" s="10" t="s">
        <v>1579</v>
      </c>
      <c r="AA874" s="10" t="s">
        <v>1578</v>
      </c>
      <c r="AB874" s="2" t="s">
        <v>1579</v>
      </c>
      <c r="AC874" s="78">
        <v>0</v>
      </c>
      <c r="AD874" s="84">
        <f t="shared" si="26"/>
        <v>0</v>
      </c>
      <c r="AE874" s="63"/>
      <c r="AF874" s="63"/>
    </row>
    <row r="875" spans="1:32" s="1" customFormat="1" ht="12" hidden="1" customHeight="1" x14ac:dyDescent="0.25">
      <c r="A875" s="49">
        <v>100000</v>
      </c>
      <c r="B875" s="15" t="s">
        <v>0</v>
      </c>
      <c r="C875" s="49">
        <v>1108</v>
      </c>
      <c r="D875" s="15" t="s">
        <v>389</v>
      </c>
      <c r="E875" s="15" t="s">
        <v>161</v>
      </c>
      <c r="F875" s="52" t="s">
        <v>149</v>
      </c>
      <c r="G875" s="15" t="s">
        <v>135</v>
      </c>
      <c r="H875" s="15" t="s">
        <v>143</v>
      </c>
      <c r="I875" s="49">
        <v>54409</v>
      </c>
      <c r="J875" s="15" t="s">
        <v>1589</v>
      </c>
      <c r="K875" s="16">
        <v>5</v>
      </c>
      <c r="L875" s="21">
        <v>-24130</v>
      </c>
      <c r="M875" s="17">
        <v>84035</v>
      </c>
      <c r="N875" s="17">
        <v>47095</v>
      </c>
      <c r="O875" s="17"/>
      <c r="P875" s="17"/>
      <c r="Q875" s="17"/>
      <c r="R875" s="17"/>
      <c r="S875" s="17"/>
      <c r="T875" s="17"/>
      <c r="U875" s="17"/>
      <c r="V875" s="17"/>
      <c r="W875" s="17"/>
      <c r="X875" s="92">
        <v>107000</v>
      </c>
      <c r="Y875" s="69"/>
      <c r="Z875" s="15" t="s">
        <v>1579</v>
      </c>
      <c r="AA875" s="15" t="s">
        <v>1578</v>
      </c>
      <c r="AB875" s="6" t="s">
        <v>1579</v>
      </c>
      <c r="AC875" s="78">
        <v>0</v>
      </c>
      <c r="AD875" s="84">
        <f t="shared" si="26"/>
        <v>0</v>
      </c>
      <c r="AE875" s="63"/>
      <c r="AF875" s="63"/>
    </row>
    <row r="876" spans="1:32" s="1" customFormat="1" ht="12" hidden="1" customHeight="1" x14ac:dyDescent="0.25">
      <c r="A876" s="50">
        <v>100000</v>
      </c>
      <c r="B876" s="10" t="s">
        <v>0</v>
      </c>
      <c r="C876" s="50">
        <v>1109</v>
      </c>
      <c r="D876" s="10" t="s">
        <v>391</v>
      </c>
      <c r="E876" s="10" t="s">
        <v>161</v>
      </c>
      <c r="F876" s="53" t="s">
        <v>149</v>
      </c>
      <c r="G876" s="10" t="s">
        <v>135</v>
      </c>
      <c r="H876" s="10" t="s">
        <v>143</v>
      </c>
      <c r="I876" s="50">
        <v>54410</v>
      </c>
      <c r="J876" s="10" t="s">
        <v>1590</v>
      </c>
      <c r="K876" s="11">
        <v>5</v>
      </c>
      <c r="L876" s="13">
        <v>-24130</v>
      </c>
      <c r="M876" s="12">
        <v>84035</v>
      </c>
      <c r="N876" s="12">
        <v>47095</v>
      </c>
      <c r="O876" s="12"/>
      <c r="P876" s="12"/>
      <c r="Q876" s="12"/>
      <c r="R876" s="12"/>
      <c r="S876" s="12"/>
      <c r="T876" s="12"/>
      <c r="U876" s="12"/>
      <c r="V876" s="12"/>
      <c r="W876" s="12"/>
      <c r="X876" s="95">
        <v>107000</v>
      </c>
      <c r="Y876" s="73"/>
      <c r="Z876" s="10" t="s">
        <v>1579</v>
      </c>
      <c r="AA876" s="10" t="s">
        <v>1578</v>
      </c>
      <c r="AB876" s="2" t="s">
        <v>1579</v>
      </c>
      <c r="AC876" s="78">
        <v>0</v>
      </c>
      <c r="AD876" s="84">
        <f t="shared" si="26"/>
        <v>0</v>
      </c>
      <c r="AE876" s="63"/>
      <c r="AF876" s="63"/>
    </row>
    <row r="877" spans="1:32" s="1" customFormat="1" ht="12" hidden="1" customHeight="1" x14ac:dyDescent="0.25">
      <c r="A877" s="49">
        <v>100000</v>
      </c>
      <c r="B877" s="15" t="s">
        <v>0</v>
      </c>
      <c r="C877" s="49">
        <v>1151</v>
      </c>
      <c r="D877" s="15" t="s">
        <v>1013</v>
      </c>
      <c r="E877" s="15" t="s">
        <v>143</v>
      </c>
      <c r="F877" s="52" t="s">
        <v>149</v>
      </c>
      <c r="G877" s="15" t="s">
        <v>135</v>
      </c>
      <c r="H877" s="15" t="s">
        <v>143</v>
      </c>
      <c r="I877" s="49">
        <v>54411</v>
      </c>
      <c r="J877" s="15" t="s">
        <v>1591</v>
      </c>
      <c r="K877" s="16">
        <v>3</v>
      </c>
      <c r="L877" s="17">
        <v>98494</v>
      </c>
      <c r="M877" s="17">
        <v>66303</v>
      </c>
      <c r="N877" s="17">
        <v>31203</v>
      </c>
      <c r="O877" s="17"/>
      <c r="P877" s="17"/>
      <c r="Q877" s="17"/>
      <c r="R877" s="17"/>
      <c r="S877" s="17"/>
      <c r="T877" s="17"/>
      <c r="U877" s="17"/>
      <c r="V877" s="17"/>
      <c r="W877" s="17"/>
      <c r="X877" s="92">
        <v>196000</v>
      </c>
      <c r="Y877" s="69"/>
      <c r="Z877" s="15"/>
      <c r="AA877" s="15" t="s">
        <v>1592</v>
      </c>
      <c r="AB877" s="6"/>
      <c r="AC877" s="78">
        <v>0</v>
      </c>
      <c r="AD877" s="84">
        <f t="shared" si="26"/>
        <v>0</v>
      </c>
      <c r="AE877" s="63"/>
      <c r="AF877" s="63"/>
    </row>
    <row r="878" spans="1:32" s="1" customFormat="1" ht="12" hidden="1" customHeight="1" x14ac:dyDescent="0.25">
      <c r="A878" s="50">
        <v>100000</v>
      </c>
      <c r="B878" s="10" t="s">
        <v>0</v>
      </c>
      <c r="C878" s="50">
        <v>1716</v>
      </c>
      <c r="D878" s="10" t="s">
        <v>508</v>
      </c>
      <c r="E878" s="10" t="s">
        <v>161</v>
      </c>
      <c r="F878" s="53" t="s">
        <v>162</v>
      </c>
      <c r="G878" s="10" t="s">
        <v>135</v>
      </c>
      <c r="H878" s="10" t="s">
        <v>509</v>
      </c>
      <c r="I878" s="50">
        <v>54412</v>
      </c>
      <c r="J878" s="10" t="s">
        <v>1593</v>
      </c>
      <c r="K878" s="11"/>
      <c r="L878" s="12"/>
      <c r="M878" s="12"/>
      <c r="N878" s="12"/>
      <c r="O878" s="12"/>
      <c r="P878" s="12">
        <v>1000000</v>
      </c>
      <c r="Q878" s="12"/>
      <c r="R878" s="12"/>
      <c r="S878" s="12"/>
      <c r="T878" s="12"/>
      <c r="U878" s="12"/>
      <c r="V878" s="12"/>
      <c r="W878" s="12"/>
      <c r="X878" s="95">
        <v>1000000</v>
      </c>
      <c r="Y878" s="73"/>
      <c r="Z878" s="14" t="s">
        <v>1594</v>
      </c>
      <c r="AA878" s="10" t="s">
        <v>1595</v>
      </c>
      <c r="AB878" s="2" t="s">
        <v>1595</v>
      </c>
      <c r="AC878" s="78">
        <v>0</v>
      </c>
      <c r="AD878" s="84">
        <f t="shared" si="26"/>
        <v>0</v>
      </c>
      <c r="AE878" s="63"/>
      <c r="AF878" s="63"/>
    </row>
    <row r="879" spans="1:32" s="1" customFormat="1" ht="12" hidden="1" customHeight="1" x14ac:dyDescent="0.25">
      <c r="A879" s="50">
        <v>100000</v>
      </c>
      <c r="B879" s="10" t="s">
        <v>0</v>
      </c>
      <c r="C879" s="50">
        <v>1716</v>
      </c>
      <c r="D879" s="10" t="s">
        <v>508</v>
      </c>
      <c r="E879" s="10" t="s">
        <v>167</v>
      </c>
      <c r="F879" s="53" t="s">
        <v>162</v>
      </c>
      <c r="G879" s="10" t="s">
        <v>135</v>
      </c>
      <c r="H879" s="10" t="s">
        <v>509</v>
      </c>
      <c r="I879" s="50">
        <v>54414</v>
      </c>
      <c r="J879" s="10" t="s">
        <v>1596</v>
      </c>
      <c r="K879" s="11"/>
      <c r="L879" s="12"/>
      <c r="M879" s="12"/>
      <c r="N879" s="12"/>
      <c r="O879" s="12"/>
      <c r="P879" s="12">
        <v>1500000</v>
      </c>
      <c r="Q879" s="12"/>
      <c r="R879" s="12"/>
      <c r="S879" s="12"/>
      <c r="T879" s="12"/>
      <c r="U879" s="12"/>
      <c r="V879" s="12"/>
      <c r="W879" s="12"/>
      <c r="X879" s="95">
        <v>1500000</v>
      </c>
      <c r="Y879" s="73"/>
      <c r="Z879" s="10" t="s">
        <v>1597</v>
      </c>
      <c r="AA879" s="10" t="s">
        <v>1598</v>
      </c>
      <c r="AB879" s="2" t="s">
        <v>1598</v>
      </c>
      <c r="AC879" s="78">
        <v>0</v>
      </c>
      <c r="AD879" s="84">
        <f t="shared" si="26"/>
        <v>0</v>
      </c>
      <c r="AE879" s="63"/>
      <c r="AF879" s="63"/>
    </row>
    <row r="880" spans="1:32" s="1" customFormat="1" ht="12" hidden="1" customHeight="1" x14ac:dyDescent="0.25">
      <c r="A880" s="50">
        <v>100000</v>
      </c>
      <c r="B880" s="10" t="s">
        <v>0</v>
      </c>
      <c r="C880" s="50">
        <v>1716</v>
      </c>
      <c r="D880" s="10" t="s">
        <v>508</v>
      </c>
      <c r="E880" s="10" t="s">
        <v>142</v>
      </c>
      <c r="F880" s="53" t="s">
        <v>162</v>
      </c>
      <c r="G880" s="10" t="s">
        <v>135</v>
      </c>
      <c r="H880" s="10" t="s">
        <v>509</v>
      </c>
      <c r="I880" s="50">
        <v>54416</v>
      </c>
      <c r="J880" s="10" t="s">
        <v>1599</v>
      </c>
      <c r="K880" s="11"/>
      <c r="L880" s="12"/>
      <c r="M880" s="12"/>
      <c r="N880" s="12"/>
      <c r="O880" s="12"/>
      <c r="P880" s="12">
        <v>500000</v>
      </c>
      <c r="Q880" s="12"/>
      <c r="R880" s="12"/>
      <c r="S880" s="12"/>
      <c r="T880" s="12"/>
      <c r="U880" s="12"/>
      <c r="V880" s="12"/>
      <c r="W880" s="12"/>
      <c r="X880" s="95">
        <v>500000</v>
      </c>
      <c r="Y880" s="73"/>
      <c r="Z880" s="10" t="s">
        <v>1600</v>
      </c>
      <c r="AA880" s="10" t="s">
        <v>1601</v>
      </c>
      <c r="AB880" s="2" t="s">
        <v>1601</v>
      </c>
      <c r="AC880" s="78">
        <v>0</v>
      </c>
      <c r="AD880" s="84">
        <f t="shared" si="26"/>
        <v>0</v>
      </c>
      <c r="AE880" s="63"/>
      <c r="AF880" s="63"/>
    </row>
    <row r="881" spans="1:32" s="1" customFormat="1" ht="12" hidden="1" customHeight="1" x14ac:dyDescent="0.25">
      <c r="A881" s="49">
        <v>100000</v>
      </c>
      <c r="B881" s="15" t="s">
        <v>0</v>
      </c>
      <c r="C881" s="49">
        <v>1914</v>
      </c>
      <c r="D881" s="15" t="s">
        <v>304</v>
      </c>
      <c r="E881" s="15" t="s">
        <v>143</v>
      </c>
      <c r="F881" s="52" t="s">
        <v>143</v>
      </c>
      <c r="G881" s="15" t="s">
        <v>135</v>
      </c>
      <c r="H881" s="15" t="s">
        <v>143</v>
      </c>
      <c r="I881" s="49">
        <v>54417</v>
      </c>
      <c r="J881" s="15" t="s">
        <v>1602</v>
      </c>
      <c r="K881" s="7"/>
      <c r="L881" s="8">
        <v>200000</v>
      </c>
      <c r="M881" s="8"/>
      <c r="N881" s="8"/>
      <c r="O881" s="8"/>
      <c r="P881" s="8"/>
      <c r="Q881" s="8"/>
      <c r="R881" s="8"/>
      <c r="S881" s="8"/>
      <c r="T881" s="8"/>
      <c r="U881" s="8"/>
      <c r="V881" s="8"/>
      <c r="W881" s="8"/>
      <c r="X881" s="84">
        <v>200000</v>
      </c>
      <c r="Y881" s="47"/>
      <c r="Z881" s="18" t="s">
        <v>1603</v>
      </c>
      <c r="AA881" s="15" t="s">
        <v>1604</v>
      </c>
      <c r="AB881" s="52"/>
      <c r="AC881" s="78">
        <v>0</v>
      </c>
      <c r="AD881" s="84">
        <f t="shared" si="26"/>
        <v>0</v>
      </c>
      <c r="AE881" s="63"/>
      <c r="AF881" s="63"/>
    </row>
    <row r="882" spans="1:32" s="1" customFormat="1" ht="12" hidden="1" customHeight="1" x14ac:dyDescent="0.25">
      <c r="A882" s="49">
        <v>200205</v>
      </c>
      <c r="B882" s="15" t="s">
        <v>68</v>
      </c>
      <c r="C882" s="49">
        <v>1413</v>
      </c>
      <c r="D882" s="15" t="s">
        <v>1798</v>
      </c>
      <c r="E882" s="15" t="s">
        <v>143</v>
      </c>
      <c r="F882" s="52" t="s">
        <v>348</v>
      </c>
      <c r="G882" s="15" t="s">
        <v>135</v>
      </c>
      <c r="H882" s="15" t="s">
        <v>143</v>
      </c>
      <c r="I882" s="49">
        <v>54418</v>
      </c>
      <c r="J882" s="6" t="s">
        <v>1838</v>
      </c>
      <c r="K882" s="7"/>
      <c r="L882" s="8"/>
      <c r="M882" s="8"/>
      <c r="N882" s="8"/>
      <c r="O882" s="8"/>
      <c r="P882" s="8">
        <v>123000</v>
      </c>
      <c r="Q882" s="8"/>
      <c r="R882" s="8"/>
      <c r="S882" s="8"/>
      <c r="T882" s="8"/>
      <c r="U882" s="8"/>
      <c r="V882" s="8"/>
      <c r="W882" s="8"/>
      <c r="X882" s="94">
        <v>123000</v>
      </c>
      <c r="Y882" s="71"/>
      <c r="Z882" s="9" t="s">
        <v>1839</v>
      </c>
      <c r="AA882" s="6" t="s">
        <v>1840</v>
      </c>
      <c r="AB882" s="6" t="s">
        <v>1840</v>
      </c>
      <c r="AC882" s="78">
        <v>0</v>
      </c>
      <c r="AD882" s="84">
        <f t="shared" si="26"/>
        <v>0</v>
      </c>
      <c r="AE882" s="63"/>
      <c r="AF882" s="63"/>
    </row>
    <row r="883" spans="1:32" s="1" customFormat="1" ht="12" hidden="1" customHeight="1" x14ac:dyDescent="0.25">
      <c r="A883" s="50">
        <v>200205</v>
      </c>
      <c r="B883" s="10" t="s">
        <v>68</v>
      </c>
      <c r="C883" s="50">
        <v>1414</v>
      </c>
      <c r="D883" s="10" t="s">
        <v>1783</v>
      </c>
      <c r="E883" s="10" t="s">
        <v>143</v>
      </c>
      <c r="F883" s="53" t="s">
        <v>143</v>
      </c>
      <c r="G883" s="10" t="s">
        <v>135</v>
      </c>
      <c r="H883" s="10" t="s">
        <v>143</v>
      </c>
      <c r="I883" s="50">
        <v>54419</v>
      </c>
      <c r="J883" s="10" t="s">
        <v>1841</v>
      </c>
      <c r="K883" s="11"/>
      <c r="L883" s="12"/>
      <c r="M883" s="12"/>
      <c r="N883" s="12"/>
      <c r="O883" s="12"/>
      <c r="P883" s="12">
        <v>3877000</v>
      </c>
      <c r="Q883" s="12"/>
      <c r="R883" s="12"/>
      <c r="S883" s="12"/>
      <c r="T883" s="12"/>
      <c r="U883" s="12"/>
      <c r="V883" s="12"/>
      <c r="W883" s="12"/>
      <c r="X883" s="96">
        <v>3877000</v>
      </c>
      <c r="Y883" s="74"/>
      <c r="Z883" s="10" t="s">
        <v>1842</v>
      </c>
      <c r="AA883" s="10" t="s">
        <v>1814</v>
      </c>
      <c r="AB883" s="53" t="s">
        <v>1814</v>
      </c>
      <c r="AC883" s="78">
        <v>0</v>
      </c>
      <c r="AD883" s="84">
        <f t="shared" si="26"/>
        <v>0</v>
      </c>
      <c r="AE883" s="63"/>
      <c r="AF883" s="63"/>
    </row>
    <row r="884" spans="1:32" s="1" customFormat="1" ht="12" hidden="1" customHeight="1" x14ac:dyDescent="0.25">
      <c r="A884" s="49">
        <v>100000</v>
      </c>
      <c r="B884" s="15" t="s">
        <v>0</v>
      </c>
      <c r="C884" s="49">
        <v>9912</v>
      </c>
      <c r="D884" s="15" t="s">
        <v>582</v>
      </c>
      <c r="E884" s="15" t="s">
        <v>143</v>
      </c>
      <c r="F884" s="52" t="s">
        <v>149</v>
      </c>
      <c r="G884" s="15" t="s">
        <v>135</v>
      </c>
      <c r="H884" s="15" t="s">
        <v>150</v>
      </c>
      <c r="I884" s="49">
        <v>54421</v>
      </c>
      <c r="J884" s="15" t="s">
        <v>1605</v>
      </c>
      <c r="K884" s="16"/>
      <c r="L884" s="17"/>
      <c r="M884" s="17"/>
      <c r="N884" s="17"/>
      <c r="O884" s="17"/>
      <c r="P884" s="17"/>
      <c r="Q884" s="17"/>
      <c r="R884" s="17"/>
      <c r="S884" s="17"/>
      <c r="T884" s="17"/>
      <c r="U884" s="17"/>
      <c r="V884" s="17">
        <v>250000</v>
      </c>
      <c r="W884" s="17"/>
      <c r="X884" s="92">
        <v>250000</v>
      </c>
      <c r="Y884" s="69"/>
      <c r="Z884" s="18" t="s">
        <v>1606</v>
      </c>
      <c r="AA884" s="15" t="s">
        <v>1607</v>
      </c>
      <c r="AB884" s="60" t="s">
        <v>1607</v>
      </c>
      <c r="AC884" s="78">
        <v>0</v>
      </c>
      <c r="AD884" s="84">
        <f t="shared" si="26"/>
        <v>0</v>
      </c>
      <c r="AE884" s="63"/>
      <c r="AF884" s="63"/>
    </row>
    <row r="885" spans="1:32" s="1" customFormat="1" ht="12" hidden="1" customHeight="1" x14ac:dyDescent="0.25">
      <c r="A885" s="50">
        <v>100000</v>
      </c>
      <c r="B885" s="10" t="s">
        <v>0</v>
      </c>
      <c r="C885" s="50">
        <v>9912</v>
      </c>
      <c r="D885" s="10" t="s">
        <v>582</v>
      </c>
      <c r="E885" s="10" t="s">
        <v>143</v>
      </c>
      <c r="F885" s="53" t="s">
        <v>149</v>
      </c>
      <c r="G885" s="10" t="s">
        <v>135</v>
      </c>
      <c r="H885" s="10" t="s">
        <v>150</v>
      </c>
      <c r="I885" s="50">
        <v>54422</v>
      </c>
      <c r="J885" s="10" t="s">
        <v>1608</v>
      </c>
      <c r="K885" s="11"/>
      <c r="L885" s="12"/>
      <c r="M885" s="12"/>
      <c r="N885" s="12"/>
      <c r="O885" s="12"/>
      <c r="P885" s="12"/>
      <c r="Q885" s="12"/>
      <c r="R885" s="12"/>
      <c r="S885" s="12"/>
      <c r="T885" s="12"/>
      <c r="U885" s="12"/>
      <c r="V885" s="12">
        <v>350000</v>
      </c>
      <c r="W885" s="12"/>
      <c r="X885" s="95">
        <v>350000</v>
      </c>
      <c r="Y885" s="73"/>
      <c r="Z885" s="14" t="s">
        <v>1609</v>
      </c>
      <c r="AA885" s="10" t="s">
        <v>1610</v>
      </c>
      <c r="AB885" s="2" t="s">
        <v>1611</v>
      </c>
      <c r="AC885" s="78">
        <v>0</v>
      </c>
      <c r="AD885" s="84">
        <f t="shared" si="26"/>
        <v>0</v>
      </c>
      <c r="AE885" s="63"/>
      <c r="AF885" s="63"/>
    </row>
    <row r="886" spans="1:32" s="1" customFormat="1" ht="12" hidden="1" customHeight="1" x14ac:dyDescent="0.25">
      <c r="A886" s="49">
        <v>100000</v>
      </c>
      <c r="B886" s="15" t="s">
        <v>0</v>
      </c>
      <c r="C886" s="49">
        <v>9912</v>
      </c>
      <c r="D886" s="15" t="s">
        <v>582</v>
      </c>
      <c r="E886" s="15" t="s">
        <v>143</v>
      </c>
      <c r="F886" s="52" t="s">
        <v>149</v>
      </c>
      <c r="G886" s="15" t="s">
        <v>135</v>
      </c>
      <c r="H886" s="15" t="s">
        <v>150</v>
      </c>
      <c r="I886" s="49">
        <v>54423</v>
      </c>
      <c r="J886" s="6" t="s">
        <v>1612</v>
      </c>
      <c r="K886" s="7"/>
      <c r="L886" s="8"/>
      <c r="M886" s="8"/>
      <c r="N886" s="8"/>
      <c r="O886" s="8"/>
      <c r="P886" s="8"/>
      <c r="Q886" s="8"/>
      <c r="R886" s="8"/>
      <c r="S886" s="8"/>
      <c r="T886" s="8"/>
      <c r="U886" s="8"/>
      <c r="V886" s="8">
        <v>281300</v>
      </c>
      <c r="W886" s="8"/>
      <c r="X886" s="94">
        <v>281300</v>
      </c>
      <c r="Y886" s="71"/>
      <c r="Z886" s="9" t="s">
        <v>1613</v>
      </c>
      <c r="AA886" s="6" t="s">
        <v>1614</v>
      </c>
      <c r="AB886" s="6" t="s">
        <v>1614</v>
      </c>
      <c r="AC886" s="78">
        <v>0</v>
      </c>
      <c r="AD886" s="84">
        <f t="shared" si="26"/>
        <v>0</v>
      </c>
      <c r="AE886" s="63"/>
      <c r="AF886" s="63"/>
    </row>
    <row r="887" spans="1:32" s="1" customFormat="1" ht="12" hidden="1" customHeight="1" x14ac:dyDescent="0.25">
      <c r="A887" s="50">
        <v>100000</v>
      </c>
      <c r="B887" s="10" t="s">
        <v>0</v>
      </c>
      <c r="C887" s="50">
        <v>9912</v>
      </c>
      <c r="D887" s="10" t="s">
        <v>582</v>
      </c>
      <c r="E887" s="10" t="s">
        <v>143</v>
      </c>
      <c r="F887" s="53" t="s">
        <v>149</v>
      </c>
      <c r="G887" s="10" t="s">
        <v>135</v>
      </c>
      <c r="H887" s="10" t="s">
        <v>150</v>
      </c>
      <c r="I887" s="50">
        <v>54424</v>
      </c>
      <c r="J887" s="2" t="s">
        <v>1615</v>
      </c>
      <c r="K887" s="3"/>
      <c r="L887" s="4"/>
      <c r="M887" s="4"/>
      <c r="N887" s="4"/>
      <c r="O887" s="4"/>
      <c r="P887" s="4"/>
      <c r="Q887" s="4"/>
      <c r="R887" s="4"/>
      <c r="S887" s="4"/>
      <c r="T887" s="4"/>
      <c r="U887" s="4"/>
      <c r="V887" s="4">
        <v>1080000</v>
      </c>
      <c r="W887" s="4"/>
      <c r="X887" s="93">
        <v>1080000</v>
      </c>
      <c r="Y887" s="70"/>
      <c r="Z887" s="5" t="s">
        <v>1616</v>
      </c>
      <c r="AA887" s="2" t="s">
        <v>1617</v>
      </c>
      <c r="AB887" s="2" t="s">
        <v>1617</v>
      </c>
      <c r="AC887" s="78">
        <v>0</v>
      </c>
      <c r="AD887" s="84">
        <f t="shared" si="26"/>
        <v>0</v>
      </c>
      <c r="AE887" s="63"/>
      <c r="AF887" s="63"/>
    </row>
    <row r="888" spans="1:32" s="1" customFormat="1" ht="12" customHeight="1" x14ac:dyDescent="0.25">
      <c r="A888" s="49">
        <v>100000</v>
      </c>
      <c r="B888" s="15" t="s">
        <v>0</v>
      </c>
      <c r="C888" s="49">
        <v>9912</v>
      </c>
      <c r="D888" s="15" t="s">
        <v>582</v>
      </c>
      <c r="E888" s="15" t="s">
        <v>143</v>
      </c>
      <c r="F888" s="52" t="s">
        <v>134</v>
      </c>
      <c r="G888" s="52" t="s">
        <v>573</v>
      </c>
      <c r="H888" s="15" t="s">
        <v>136</v>
      </c>
      <c r="I888" s="49">
        <v>54425</v>
      </c>
      <c r="J888" s="15" t="s">
        <v>1618</v>
      </c>
      <c r="K888" s="16"/>
      <c r="L888" s="17"/>
      <c r="M888" s="17"/>
      <c r="N888" s="17"/>
      <c r="O888" s="17"/>
      <c r="P888" s="17"/>
      <c r="Q888" s="17"/>
      <c r="R888" s="17"/>
      <c r="S888" s="17"/>
      <c r="T888" s="17"/>
      <c r="U888" s="17"/>
      <c r="V888" s="17">
        <v>1100000</v>
      </c>
      <c r="W888" s="17"/>
      <c r="X888" s="92">
        <v>1100000</v>
      </c>
      <c r="Y888" s="69"/>
      <c r="Z888" s="15" t="s">
        <v>1619</v>
      </c>
      <c r="AA888" s="15" t="s">
        <v>1620</v>
      </c>
      <c r="AB888" s="52" t="s">
        <v>1080</v>
      </c>
      <c r="AC888" s="78">
        <v>1</v>
      </c>
      <c r="AD888" s="84">
        <f>X888*AC888</f>
        <v>1100000</v>
      </c>
      <c r="AE888" s="85" t="s">
        <v>3806</v>
      </c>
      <c r="AF888" s="85" t="s">
        <v>3816</v>
      </c>
    </row>
    <row r="889" spans="1:32" s="1" customFormat="1" ht="12" hidden="1" customHeight="1" x14ac:dyDescent="0.25">
      <c r="A889" s="50">
        <v>100000</v>
      </c>
      <c r="B889" s="10" t="s">
        <v>0</v>
      </c>
      <c r="C889" s="50">
        <v>9912</v>
      </c>
      <c r="D889" s="10" t="s">
        <v>582</v>
      </c>
      <c r="E889" s="10" t="s">
        <v>143</v>
      </c>
      <c r="F889" s="53" t="s">
        <v>149</v>
      </c>
      <c r="G889" s="10" t="s">
        <v>135</v>
      </c>
      <c r="H889" s="10" t="s">
        <v>150</v>
      </c>
      <c r="I889" s="50">
        <v>54426</v>
      </c>
      <c r="J889" s="10" t="s">
        <v>1621</v>
      </c>
      <c r="K889" s="11"/>
      <c r="L889" s="12"/>
      <c r="M889" s="12"/>
      <c r="N889" s="12"/>
      <c r="O889" s="12"/>
      <c r="P889" s="12"/>
      <c r="Q889" s="12"/>
      <c r="R889" s="12"/>
      <c r="S889" s="12"/>
      <c r="T889" s="12"/>
      <c r="U889" s="12"/>
      <c r="V889" s="12">
        <v>500000</v>
      </c>
      <c r="W889" s="12"/>
      <c r="X889" s="95">
        <v>500000</v>
      </c>
      <c r="Y889" s="73"/>
      <c r="Z889" s="10" t="s">
        <v>1622</v>
      </c>
      <c r="AA889" s="10" t="s">
        <v>1623</v>
      </c>
      <c r="AB889" s="2" t="s">
        <v>1623</v>
      </c>
      <c r="AC889" s="78">
        <v>0</v>
      </c>
      <c r="AD889" s="84">
        <f>(X889+Y889)*AC889</f>
        <v>0</v>
      </c>
      <c r="AE889" s="63"/>
      <c r="AF889" s="63"/>
    </row>
    <row r="890" spans="1:32" s="1" customFormat="1" ht="12" customHeight="1" x14ac:dyDescent="0.25">
      <c r="A890" s="49">
        <v>100000</v>
      </c>
      <c r="B890" s="15" t="s">
        <v>0</v>
      </c>
      <c r="C890" s="49">
        <v>9912</v>
      </c>
      <c r="D890" s="15" t="s">
        <v>582</v>
      </c>
      <c r="E890" s="15" t="s">
        <v>143</v>
      </c>
      <c r="F890" s="52" t="s">
        <v>149</v>
      </c>
      <c r="G890" s="15" t="s">
        <v>135</v>
      </c>
      <c r="H890" s="15" t="s">
        <v>150</v>
      </c>
      <c r="I890" s="49">
        <v>54427</v>
      </c>
      <c r="J890" s="15" t="s">
        <v>1624</v>
      </c>
      <c r="K890" s="16"/>
      <c r="L890" s="17"/>
      <c r="M890" s="17"/>
      <c r="N890" s="17"/>
      <c r="O890" s="17"/>
      <c r="P890" s="17"/>
      <c r="Q890" s="17"/>
      <c r="R890" s="17"/>
      <c r="S890" s="17"/>
      <c r="T890" s="17"/>
      <c r="U890" s="17"/>
      <c r="V890" s="17">
        <v>250000</v>
      </c>
      <c r="W890" s="17"/>
      <c r="X890" s="92">
        <v>250000</v>
      </c>
      <c r="Y890" s="69"/>
      <c r="Z890" s="18" t="s">
        <v>1625</v>
      </c>
      <c r="AA890" s="15" t="s">
        <v>1626</v>
      </c>
      <c r="AB890" s="52" t="s">
        <v>1627</v>
      </c>
      <c r="AC890" s="78">
        <v>1</v>
      </c>
      <c r="AD890" s="84">
        <f>X890*AC890</f>
        <v>250000</v>
      </c>
      <c r="AE890" s="85" t="s">
        <v>3824</v>
      </c>
      <c r="AF890" s="85" t="s">
        <v>2996</v>
      </c>
    </row>
    <row r="891" spans="1:32" s="1" customFormat="1" ht="12" hidden="1" customHeight="1" x14ac:dyDescent="0.25">
      <c r="A891" s="50">
        <v>100000</v>
      </c>
      <c r="B891" s="10" t="s">
        <v>0</v>
      </c>
      <c r="C891" s="50">
        <v>9912</v>
      </c>
      <c r="D891" s="10" t="s">
        <v>582</v>
      </c>
      <c r="E891" s="10" t="s">
        <v>143</v>
      </c>
      <c r="F891" s="53" t="s">
        <v>149</v>
      </c>
      <c r="G891" s="10" t="s">
        <v>135</v>
      </c>
      <c r="H891" s="10" t="s">
        <v>150</v>
      </c>
      <c r="I891" s="50">
        <v>54428</v>
      </c>
      <c r="J891" s="10" t="s">
        <v>1628</v>
      </c>
      <c r="K891" s="11"/>
      <c r="L891" s="12"/>
      <c r="M891" s="12"/>
      <c r="N891" s="12"/>
      <c r="O891" s="12"/>
      <c r="P891" s="12"/>
      <c r="Q891" s="12"/>
      <c r="R891" s="12"/>
      <c r="S891" s="12"/>
      <c r="T891" s="12"/>
      <c r="U891" s="12"/>
      <c r="V891" s="12">
        <v>100000</v>
      </c>
      <c r="W891" s="12"/>
      <c r="X891" s="95">
        <v>100000</v>
      </c>
      <c r="Y891" s="73"/>
      <c r="Z891" s="14" t="s">
        <v>1629</v>
      </c>
      <c r="AA891" s="10" t="s">
        <v>1630</v>
      </c>
      <c r="AB891" s="2" t="s">
        <v>1630</v>
      </c>
      <c r="AC891" s="78">
        <v>0</v>
      </c>
      <c r="AD891" s="84">
        <f t="shared" ref="AD891:AD913" si="27">(X891+Y891)*AC891</f>
        <v>0</v>
      </c>
      <c r="AE891" s="63"/>
      <c r="AF891" s="63"/>
    </row>
    <row r="892" spans="1:32" s="1" customFormat="1" ht="12" hidden="1" customHeight="1" x14ac:dyDescent="0.25">
      <c r="A892" s="49">
        <v>100000</v>
      </c>
      <c r="B892" s="15" t="s">
        <v>0</v>
      </c>
      <c r="C892" s="49">
        <v>9912</v>
      </c>
      <c r="D892" s="15" t="s">
        <v>582</v>
      </c>
      <c r="E892" s="15" t="s">
        <v>143</v>
      </c>
      <c r="F892" s="52" t="s">
        <v>348</v>
      </c>
      <c r="G892" s="15" t="s">
        <v>135</v>
      </c>
      <c r="H892" s="15" t="s">
        <v>143</v>
      </c>
      <c r="I892" s="49">
        <v>54430</v>
      </c>
      <c r="J892" s="15" t="s">
        <v>1631</v>
      </c>
      <c r="K892" s="16"/>
      <c r="L892" s="17"/>
      <c r="M892" s="17"/>
      <c r="N892" s="17"/>
      <c r="O892" s="17"/>
      <c r="P892" s="17"/>
      <c r="Q892" s="17"/>
      <c r="R892" s="17"/>
      <c r="S892" s="17"/>
      <c r="T892" s="17"/>
      <c r="U892" s="17"/>
      <c r="V892" s="17">
        <v>1500000</v>
      </c>
      <c r="W892" s="17"/>
      <c r="X892" s="92">
        <v>1500000</v>
      </c>
      <c r="Y892" s="69"/>
      <c r="Z892" s="15" t="s">
        <v>1632</v>
      </c>
      <c r="AA892" s="15" t="s">
        <v>1633</v>
      </c>
      <c r="AB892" s="6" t="s">
        <v>1633</v>
      </c>
      <c r="AC892" s="78">
        <v>0</v>
      </c>
      <c r="AD892" s="84">
        <f t="shared" si="27"/>
        <v>0</v>
      </c>
      <c r="AE892" s="63"/>
      <c r="AF892" s="63"/>
    </row>
    <row r="893" spans="1:32" s="1" customFormat="1" ht="12" hidden="1" customHeight="1" x14ac:dyDescent="0.25">
      <c r="A893" s="50">
        <v>100000</v>
      </c>
      <c r="B893" s="10" t="s">
        <v>0</v>
      </c>
      <c r="C893" s="50">
        <v>1316</v>
      </c>
      <c r="D893" s="10" t="s">
        <v>667</v>
      </c>
      <c r="E893" s="10" t="s">
        <v>143</v>
      </c>
      <c r="F893" s="53" t="s">
        <v>143</v>
      </c>
      <c r="G893" s="10" t="s">
        <v>583</v>
      </c>
      <c r="H893" s="10" t="s">
        <v>143</v>
      </c>
      <c r="I893" s="50">
        <v>54431</v>
      </c>
      <c r="J893" s="10" t="s">
        <v>1634</v>
      </c>
      <c r="K893" s="11"/>
      <c r="L893" s="12"/>
      <c r="M893" s="12"/>
      <c r="N893" s="12"/>
      <c r="O893" s="12"/>
      <c r="P893" s="12">
        <v>3570000</v>
      </c>
      <c r="Q893" s="12"/>
      <c r="R893" s="12"/>
      <c r="S893" s="12"/>
      <c r="T893" s="12"/>
      <c r="U893" s="12"/>
      <c r="V893" s="12"/>
      <c r="W893" s="12"/>
      <c r="X893" s="96">
        <v>3570000</v>
      </c>
      <c r="Y893" s="74"/>
      <c r="Z893" s="10" t="s">
        <v>1635</v>
      </c>
      <c r="AA893" s="10" t="s">
        <v>1636</v>
      </c>
      <c r="AB893" s="53" t="s">
        <v>1636</v>
      </c>
      <c r="AC893" s="78">
        <v>0</v>
      </c>
      <c r="AD893" s="84">
        <f t="shared" si="27"/>
        <v>0</v>
      </c>
      <c r="AE893" s="63"/>
      <c r="AF893" s="63"/>
    </row>
    <row r="894" spans="1:32" s="1" customFormat="1" ht="12" hidden="1" customHeight="1" x14ac:dyDescent="0.25">
      <c r="A894" s="49">
        <v>100000</v>
      </c>
      <c r="B894" s="15" t="s">
        <v>0</v>
      </c>
      <c r="C894" s="49">
        <v>1316</v>
      </c>
      <c r="D894" s="15" t="s">
        <v>667</v>
      </c>
      <c r="E894" s="15" t="s">
        <v>143</v>
      </c>
      <c r="F894" s="52" t="s">
        <v>143</v>
      </c>
      <c r="G894" s="15" t="s">
        <v>583</v>
      </c>
      <c r="H894" s="15" t="s">
        <v>143</v>
      </c>
      <c r="I894" s="49">
        <v>54432</v>
      </c>
      <c r="J894" s="15" t="s">
        <v>1637</v>
      </c>
      <c r="K894" s="16"/>
      <c r="L894" s="17"/>
      <c r="M894" s="17"/>
      <c r="N894" s="17"/>
      <c r="O894" s="17"/>
      <c r="P894" s="17">
        <v>695000</v>
      </c>
      <c r="Q894" s="17"/>
      <c r="R894" s="17"/>
      <c r="S894" s="17"/>
      <c r="T894" s="17"/>
      <c r="U894" s="17"/>
      <c r="V894" s="17"/>
      <c r="W894" s="17"/>
      <c r="X894" s="84">
        <v>695000</v>
      </c>
      <c r="Y894" s="47"/>
      <c r="Z894" s="15" t="s">
        <v>1638</v>
      </c>
      <c r="AA894" s="15" t="s">
        <v>1639</v>
      </c>
      <c r="AB894" s="52" t="s">
        <v>1639</v>
      </c>
      <c r="AC894" s="78">
        <v>0</v>
      </c>
      <c r="AD894" s="84">
        <f t="shared" si="27"/>
        <v>0</v>
      </c>
      <c r="AE894" s="63"/>
      <c r="AF894" s="63"/>
    </row>
    <row r="895" spans="1:32" s="1" customFormat="1" ht="12" hidden="1" customHeight="1" x14ac:dyDescent="0.25">
      <c r="A895" s="50">
        <v>100000</v>
      </c>
      <c r="B895" s="10" t="s">
        <v>0</v>
      </c>
      <c r="C895" s="50">
        <v>1419</v>
      </c>
      <c r="D895" s="10" t="s">
        <v>1146</v>
      </c>
      <c r="E895" s="10" t="s">
        <v>143</v>
      </c>
      <c r="F895" s="53" t="s">
        <v>149</v>
      </c>
      <c r="G895" s="10" t="s">
        <v>135</v>
      </c>
      <c r="H895" s="10" t="s">
        <v>143</v>
      </c>
      <c r="I895" s="50">
        <v>54433</v>
      </c>
      <c r="J895" s="10" t="s">
        <v>1640</v>
      </c>
      <c r="K895" s="11">
        <v>2</v>
      </c>
      <c r="L895" s="12">
        <v>139972</v>
      </c>
      <c r="M895" s="12">
        <v>49496</v>
      </c>
      <c r="N895" s="12">
        <v>21784</v>
      </c>
      <c r="O895" s="12"/>
      <c r="P895" s="12"/>
      <c r="Q895" s="12"/>
      <c r="R895" s="12"/>
      <c r="S895" s="12"/>
      <c r="T895" s="12"/>
      <c r="U895" s="12"/>
      <c r="V895" s="12"/>
      <c r="W895" s="12"/>
      <c r="X895" s="95">
        <v>211252</v>
      </c>
      <c r="Y895" s="73"/>
      <c r="Z895" s="14" t="s">
        <v>1641</v>
      </c>
      <c r="AA895" s="10" t="s">
        <v>1642</v>
      </c>
      <c r="AB895" s="2"/>
      <c r="AC895" s="78">
        <v>0</v>
      </c>
      <c r="AD895" s="84">
        <f t="shared" si="27"/>
        <v>0</v>
      </c>
      <c r="AE895" s="63"/>
      <c r="AF895" s="63"/>
    </row>
    <row r="896" spans="1:32" s="1" customFormat="1" ht="12" hidden="1" customHeight="1" x14ac:dyDescent="0.25">
      <c r="A896" s="49">
        <v>100000</v>
      </c>
      <c r="B896" s="15" t="s">
        <v>0</v>
      </c>
      <c r="C896" s="49">
        <v>110111</v>
      </c>
      <c r="D896" s="15" t="s">
        <v>430</v>
      </c>
      <c r="E896" s="15" t="s">
        <v>161</v>
      </c>
      <c r="F896" s="52" t="s">
        <v>149</v>
      </c>
      <c r="G896" s="15" t="s">
        <v>431</v>
      </c>
      <c r="H896" s="15" t="s">
        <v>143</v>
      </c>
      <c r="I896" s="49">
        <v>54434</v>
      </c>
      <c r="J896" s="15" t="s">
        <v>1643</v>
      </c>
      <c r="K896" s="16"/>
      <c r="L896" s="17"/>
      <c r="M896" s="17"/>
      <c r="N896" s="17"/>
      <c r="O896" s="17"/>
      <c r="P896" s="17">
        <v>22391</v>
      </c>
      <c r="Q896" s="17"/>
      <c r="R896" s="17"/>
      <c r="S896" s="17"/>
      <c r="T896" s="17"/>
      <c r="U896" s="17"/>
      <c r="V896" s="17"/>
      <c r="W896" s="17"/>
      <c r="X896" s="92">
        <v>22391</v>
      </c>
      <c r="Y896" s="69"/>
      <c r="Z896" s="15" t="s">
        <v>1644</v>
      </c>
      <c r="AA896" s="15" t="s">
        <v>434</v>
      </c>
      <c r="AB896" s="6" t="s">
        <v>1645</v>
      </c>
      <c r="AC896" s="78">
        <v>0</v>
      </c>
      <c r="AD896" s="84">
        <f t="shared" si="27"/>
        <v>0</v>
      </c>
      <c r="AE896" s="63"/>
      <c r="AF896" s="63"/>
    </row>
    <row r="897" spans="1:32" s="1" customFormat="1" ht="12" hidden="1" customHeight="1" x14ac:dyDescent="0.25">
      <c r="A897" s="49">
        <v>200109</v>
      </c>
      <c r="B897" s="15" t="s">
        <v>65</v>
      </c>
      <c r="C897" s="49">
        <v>171418</v>
      </c>
      <c r="D897" s="15" t="s">
        <v>1747</v>
      </c>
      <c r="E897" s="15" t="s">
        <v>143</v>
      </c>
      <c r="F897" s="52" t="s">
        <v>149</v>
      </c>
      <c r="G897" s="15" t="s">
        <v>431</v>
      </c>
      <c r="H897" s="15" t="s">
        <v>143</v>
      </c>
      <c r="I897" s="49">
        <v>54436</v>
      </c>
      <c r="J897" s="15" t="s">
        <v>1755</v>
      </c>
      <c r="K897" s="16"/>
      <c r="L897" s="17"/>
      <c r="M897" s="17"/>
      <c r="N897" s="17"/>
      <c r="O897" s="17"/>
      <c r="P897" s="17"/>
      <c r="Q897" s="17"/>
      <c r="R897" s="17"/>
      <c r="S897" s="17"/>
      <c r="T897" s="17"/>
      <c r="U897" s="17"/>
      <c r="V897" s="17">
        <v>1289149</v>
      </c>
      <c r="W897" s="17"/>
      <c r="X897" s="92">
        <v>1289149</v>
      </c>
      <c r="Y897" s="69"/>
      <c r="Z897" s="15" t="s">
        <v>1756</v>
      </c>
      <c r="AA897" s="15" t="s">
        <v>1756</v>
      </c>
      <c r="AB897" s="6" t="s">
        <v>1757</v>
      </c>
      <c r="AC897" s="78">
        <v>0</v>
      </c>
      <c r="AD897" s="84">
        <f t="shared" si="27"/>
        <v>0</v>
      </c>
      <c r="AE897" s="63"/>
      <c r="AF897" s="63"/>
    </row>
    <row r="898" spans="1:32" s="1" customFormat="1" ht="12" hidden="1" customHeight="1" x14ac:dyDescent="0.25">
      <c r="A898" s="50">
        <v>200111</v>
      </c>
      <c r="B898" s="10" t="s">
        <v>66</v>
      </c>
      <c r="C898" s="50">
        <v>171417</v>
      </c>
      <c r="D898" s="10" t="s">
        <v>1758</v>
      </c>
      <c r="E898" s="10" t="s">
        <v>143</v>
      </c>
      <c r="F898" s="53" t="s">
        <v>149</v>
      </c>
      <c r="G898" s="10" t="s">
        <v>431</v>
      </c>
      <c r="H898" s="10" t="s">
        <v>143</v>
      </c>
      <c r="I898" s="50">
        <v>54437</v>
      </c>
      <c r="J898" s="10" t="s">
        <v>1768</v>
      </c>
      <c r="K898" s="11"/>
      <c r="L898" s="12"/>
      <c r="M898" s="12"/>
      <c r="N898" s="12"/>
      <c r="O898" s="12"/>
      <c r="P898" s="12"/>
      <c r="Q898" s="12"/>
      <c r="R898" s="12"/>
      <c r="S898" s="12"/>
      <c r="T898" s="12"/>
      <c r="U898" s="12"/>
      <c r="V898" s="12">
        <v>904576</v>
      </c>
      <c r="W898" s="12"/>
      <c r="X898" s="95">
        <v>904576</v>
      </c>
      <c r="Y898" s="73"/>
      <c r="Z898" s="10" t="s">
        <v>1756</v>
      </c>
      <c r="AA898" s="10" t="s">
        <v>1756</v>
      </c>
      <c r="AB898" s="2" t="s">
        <v>1757</v>
      </c>
      <c r="AC898" s="78">
        <v>0</v>
      </c>
      <c r="AD898" s="84">
        <f t="shared" si="27"/>
        <v>0</v>
      </c>
      <c r="AE898" s="63"/>
      <c r="AF898" s="63"/>
    </row>
    <row r="899" spans="1:32" s="1" customFormat="1" ht="12" hidden="1" customHeight="1" x14ac:dyDescent="0.25">
      <c r="A899" s="50">
        <v>100000</v>
      </c>
      <c r="B899" s="10" t="s">
        <v>0</v>
      </c>
      <c r="C899" s="50">
        <v>1211</v>
      </c>
      <c r="D899" s="10" t="s">
        <v>402</v>
      </c>
      <c r="E899" s="10" t="s">
        <v>143</v>
      </c>
      <c r="F899" s="53" t="s">
        <v>143</v>
      </c>
      <c r="G899" s="10" t="s">
        <v>135</v>
      </c>
      <c r="H899" s="10" t="s">
        <v>143</v>
      </c>
      <c r="I899" s="50">
        <v>54441</v>
      </c>
      <c r="J899" s="10" t="s">
        <v>1646</v>
      </c>
      <c r="K899" s="11"/>
      <c r="L899" s="12">
        <v>1300871</v>
      </c>
      <c r="M899" s="12"/>
      <c r="N899" s="12"/>
      <c r="O899" s="12"/>
      <c r="P899" s="12"/>
      <c r="Q899" s="12"/>
      <c r="R899" s="12"/>
      <c r="S899" s="12"/>
      <c r="T899" s="12"/>
      <c r="U899" s="12"/>
      <c r="V899" s="12"/>
      <c r="W899" s="12"/>
      <c r="X899" s="96">
        <v>1300871</v>
      </c>
      <c r="Y899" s="74"/>
      <c r="Z899" s="10"/>
      <c r="AA899" s="10" t="s">
        <v>1162</v>
      </c>
      <c r="AB899" s="53"/>
      <c r="AC899" s="78">
        <v>0</v>
      </c>
      <c r="AD899" s="84">
        <f t="shared" si="27"/>
        <v>0</v>
      </c>
      <c r="AE899" s="63"/>
      <c r="AF899" s="63"/>
    </row>
    <row r="900" spans="1:32" s="1" customFormat="1" ht="12" hidden="1" customHeight="1" x14ac:dyDescent="0.25">
      <c r="A900" s="49">
        <v>100000</v>
      </c>
      <c r="B900" s="15" t="s">
        <v>0</v>
      </c>
      <c r="C900" s="49">
        <v>110211</v>
      </c>
      <c r="D900" s="15" t="s">
        <v>436</v>
      </c>
      <c r="E900" s="15" t="s">
        <v>142</v>
      </c>
      <c r="F900" s="52" t="s">
        <v>149</v>
      </c>
      <c r="G900" s="15" t="s">
        <v>431</v>
      </c>
      <c r="H900" s="15" t="s">
        <v>143</v>
      </c>
      <c r="I900" s="49">
        <v>54442</v>
      </c>
      <c r="J900" s="15" t="s">
        <v>1647</v>
      </c>
      <c r="K900" s="16"/>
      <c r="L900" s="17"/>
      <c r="M900" s="17"/>
      <c r="N900" s="17"/>
      <c r="O900" s="17"/>
      <c r="P900" s="17">
        <v>50000</v>
      </c>
      <c r="Q900" s="17"/>
      <c r="R900" s="17"/>
      <c r="S900" s="17"/>
      <c r="T900" s="17"/>
      <c r="U900" s="17"/>
      <c r="V900" s="17"/>
      <c r="W900" s="17"/>
      <c r="X900" s="92">
        <v>50000</v>
      </c>
      <c r="Y900" s="69"/>
      <c r="Z900" s="15" t="s">
        <v>1644</v>
      </c>
      <c r="AA900" s="15" t="s">
        <v>434</v>
      </c>
      <c r="AB900" s="6" t="s">
        <v>1645</v>
      </c>
      <c r="AC900" s="78">
        <v>0</v>
      </c>
      <c r="AD900" s="84">
        <f t="shared" si="27"/>
        <v>0</v>
      </c>
      <c r="AE900" s="63"/>
      <c r="AF900" s="63"/>
    </row>
    <row r="901" spans="1:32" s="1" customFormat="1" ht="12" hidden="1" customHeight="1" x14ac:dyDescent="0.25">
      <c r="A901" s="50">
        <v>100000</v>
      </c>
      <c r="B901" s="10" t="s">
        <v>0</v>
      </c>
      <c r="C901" s="50">
        <v>110211</v>
      </c>
      <c r="D901" s="10" t="s">
        <v>436</v>
      </c>
      <c r="E901" s="10" t="s">
        <v>161</v>
      </c>
      <c r="F901" s="53" t="s">
        <v>149</v>
      </c>
      <c r="G901" s="10" t="s">
        <v>431</v>
      </c>
      <c r="H901" s="10" t="s">
        <v>143</v>
      </c>
      <c r="I901" s="50">
        <v>54443</v>
      </c>
      <c r="J901" s="10" t="s">
        <v>1648</v>
      </c>
      <c r="K901" s="11"/>
      <c r="L901" s="12"/>
      <c r="M901" s="12"/>
      <c r="N901" s="12"/>
      <c r="O901" s="12"/>
      <c r="P901" s="12">
        <v>76853</v>
      </c>
      <c r="Q901" s="12"/>
      <c r="R901" s="12"/>
      <c r="S901" s="12"/>
      <c r="T901" s="12"/>
      <c r="U901" s="12"/>
      <c r="V901" s="12"/>
      <c r="W901" s="12"/>
      <c r="X901" s="95">
        <v>76853</v>
      </c>
      <c r="Y901" s="73"/>
      <c r="Z901" s="10" t="s">
        <v>1649</v>
      </c>
      <c r="AA901" s="10" t="s">
        <v>434</v>
      </c>
      <c r="AB901" s="2" t="s">
        <v>1645</v>
      </c>
      <c r="AC901" s="78">
        <v>0</v>
      </c>
      <c r="AD901" s="84">
        <f t="shared" si="27"/>
        <v>0</v>
      </c>
      <c r="AE901" s="63"/>
      <c r="AF901" s="63"/>
    </row>
    <row r="902" spans="1:32" s="1" customFormat="1" ht="12" hidden="1" customHeight="1" x14ac:dyDescent="0.25">
      <c r="A902" s="49">
        <v>100000</v>
      </c>
      <c r="B902" s="15" t="s">
        <v>0</v>
      </c>
      <c r="C902" s="49">
        <v>110311</v>
      </c>
      <c r="D902" s="15" t="s">
        <v>1650</v>
      </c>
      <c r="E902" s="15" t="s">
        <v>161</v>
      </c>
      <c r="F902" s="52" t="s">
        <v>149</v>
      </c>
      <c r="G902" s="15" t="s">
        <v>431</v>
      </c>
      <c r="H902" s="15" t="s">
        <v>143</v>
      </c>
      <c r="I902" s="49">
        <v>54444</v>
      </c>
      <c r="J902" s="15" t="s">
        <v>1651</v>
      </c>
      <c r="K902" s="16"/>
      <c r="L902" s="17"/>
      <c r="M902" s="17"/>
      <c r="N902" s="17"/>
      <c r="O902" s="17"/>
      <c r="P902" s="17">
        <v>100000</v>
      </c>
      <c r="Q902" s="17"/>
      <c r="R902" s="17"/>
      <c r="S902" s="17"/>
      <c r="T902" s="17"/>
      <c r="U902" s="17"/>
      <c r="V902" s="17"/>
      <c r="W902" s="17"/>
      <c r="X902" s="92">
        <v>100000</v>
      </c>
      <c r="Y902" s="69"/>
      <c r="Z902" s="15" t="s">
        <v>1649</v>
      </c>
      <c r="AA902" s="15" t="s">
        <v>434</v>
      </c>
      <c r="AB902" s="6" t="s">
        <v>1645</v>
      </c>
      <c r="AC902" s="78">
        <v>0</v>
      </c>
      <c r="AD902" s="84">
        <f t="shared" si="27"/>
        <v>0</v>
      </c>
      <c r="AE902" s="63"/>
      <c r="AF902" s="63"/>
    </row>
    <row r="903" spans="1:32" s="1" customFormat="1" ht="12" hidden="1" customHeight="1" x14ac:dyDescent="0.25">
      <c r="A903" s="50">
        <v>100000</v>
      </c>
      <c r="B903" s="10" t="s">
        <v>0</v>
      </c>
      <c r="C903" s="50">
        <v>110311</v>
      </c>
      <c r="D903" s="10" t="s">
        <v>1650</v>
      </c>
      <c r="E903" s="10" t="s">
        <v>142</v>
      </c>
      <c r="F903" s="53" t="s">
        <v>149</v>
      </c>
      <c r="G903" s="10" t="s">
        <v>431</v>
      </c>
      <c r="H903" s="10" t="s">
        <v>143</v>
      </c>
      <c r="I903" s="50">
        <v>54445</v>
      </c>
      <c r="J903" s="10" t="s">
        <v>1652</v>
      </c>
      <c r="K903" s="11"/>
      <c r="L903" s="12"/>
      <c r="M903" s="12"/>
      <c r="N903" s="12"/>
      <c r="O903" s="12"/>
      <c r="P903" s="12">
        <v>50000</v>
      </c>
      <c r="Q903" s="12"/>
      <c r="R903" s="12"/>
      <c r="S903" s="12"/>
      <c r="T903" s="12"/>
      <c r="U903" s="12"/>
      <c r="V903" s="12"/>
      <c r="W903" s="12"/>
      <c r="X903" s="95">
        <v>50000</v>
      </c>
      <c r="Y903" s="73"/>
      <c r="Z903" s="10" t="s">
        <v>1644</v>
      </c>
      <c r="AA903" s="10" t="s">
        <v>434</v>
      </c>
      <c r="AB903" s="2" t="s">
        <v>1645</v>
      </c>
      <c r="AC903" s="78">
        <v>0</v>
      </c>
      <c r="AD903" s="84">
        <f t="shared" si="27"/>
        <v>0</v>
      </c>
      <c r="AE903" s="63"/>
      <c r="AF903" s="63"/>
    </row>
    <row r="904" spans="1:32" s="1" customFormat="1" ht="12" hidden="1" customHeight="1" x14ac:dyDescent="0.25">
      <c r="A904" s="49">
        <v>100000</v>
      </c>
      <c r="B904" s="15" t="s">
        <v>0</v>
      </c>
      <c r="C904" s="49">
        <v>110411</v>
      </c>
      <c r="D904" s="15" t="s">
        <v>438</v>
      </c>
      <c r="E904" s="15" t="s">
        <v>161</v>
      </c>
      <c r="F904" s="52" t="s">
        <v>149</v>
      </c>
      <c r="G904" s="15" t="s">
        <v>431</v>
      </c>
      <c r="H904" s="15" t="s">
        <v>143</v>
      </c>
      <c r="I904" s="49">
        <v>54446</v>
      </c>
      <c r="J904" s="15" t="s">
        <v>1653</v>
      </c>
      <c r="K904" s="16"/>
      <c r="L904" s="17"/>
      <c r="M904" s="17"/>
      <c r="N904" s="17"/>
      <c r="O904" s="17"/>
      <c r="P904" s="17">
        <v>31588</v>
      </c>
      <c r="Q904" s="17"/>
      <c r="R904" s="17"/>
      <c r="S904" s="17"/>
      <c r="T904" s="17"/>
      <c r="U904" s="17"/>
      <c r="V904" s="17"/>
      <c r="W904" s="17"/>
      <c r="X904" s="92">
        <v>31588</v>
      </c>
      <c r="Y904" s="69"/>
      <c r="Z904" s="15" t="s">
        <v>1644</v>
      </c>
      <c r="AA904" s="15" t="s">
        <v>434</v>
      </c>
      <c r="AB904" s="6" t="s">
        <v>1645</v>
      </c>
      <c r="AC904" s="78">
        <v>0</v>
      </c>
      <c r="AD904" s="84">
        <f t="shared" si="27"/>
        <v>0</v>
      </c>
      <c r="AE904" s="63"/>
      <c r="AF904" s="63"/>
    </row>
    <row r="905" spans="1:32" s="1" customFormat="1" ht="12" hidden="1" customHeight="1" x14ac:dyDescent="0.25">
      <c r="A905" s="50">
        <v>100000</v>
      </c>
      <c r="B905" s="10" t="s">
        <v>0</v>
      </c>
      <c r="C905" s="50">
        <v>110511</v>
      </c>
      <c r="D905" s="10" t="s">
        <v>440</v>
      </c>
      <c r="E905" s="10" t="s">
        <v>161</v>
      </c>
      <c r="F905" s="53" t="s">
        <v>149</v>
      </c>
      <c r="G905" s="10" t="s">
        <v>431</v>
      </c>
      <c r="H905" s="10" t="s">
        <v>143</v>
      </c>
      <c r="I905" s="50">
        <v>54447</v>
      </c>
      <c r="J905" s="10" t="s">
        <v>1654</v>
      </c>
      <c r="K905" s="11"/>
      <c r="L905" s="12"/>
      <c r="M905" s="12"/>
      <c r="N905" s="12"/>
      <c r="O905" s="12"/>
      <c r="P905" s="12">
        <v>28420</v>
      </c>
      <c r="Q905" s="12"/>
      <c r="R905" s="12"/>
      <c r="S905" s="12"/>
      <c r="T905" s="12"/>
      <c r="U905" s="12"/>
      <c r="V905" s="12"/>
      <c r="W905" s="12"/>
      <c r="X905" s="95">
        <v>28420</v>
      </c>
      <c r="Y905" s="73"/>
      <c r="Z905" s="10" t="s">
        <v>1644</v>
      </c>
      <c r="AA905" s="10" t="s">
        <v>434</v>
      </c>
      <c r="AB905" s="2" t="s">
        <v>1645</v>
      </c>
      <c r="AC905" s="78">
        <v>0</v>
      </c>
      <c r="AD905" s="84">
        <f t="shared" si="27"/>
        <v>0</v>
      </c>
      <c r="AE905" s="63"/>
      <c r="AF905" s="63"/>
    </row>
    <row r="906" spans="1:32" s="1" customFormat="1" ht="12" hidden="1" customHeight="1" x14ac:dyDescent="0.25">
      <c r="A906" s="49">
        <v>100000</v>
      </c>
      <c r="B906" s="15" t="s">
        <v>0</v>
      </c>
      <c r="C906" s="49">
        <v>110711</v>
      </c>
      <c r="D906" s="15" t="s">
        <v>444</v>
      </c>
      <c r="E906" s="15" t="s">
        <v>161</v>
      </c>
      <c r="F906" s="52" t="s">
        <v>149</v>
      </c>
      <c r="G906" s="15" t="s">
        <v>431</v>
      </c>
      <c r="H906" s="15" t="s">
        <v>143</v>
      </c>
      <c r="I906" s="49">
        <v>54449</v>
      </c>
      <c r="J906" s="15" t="s">
        <v>1655</v>
      </c>
      <c r="K906" s="16"/>
      <c r="L906" s="17"/>
      <c r="M906" s="17"/>
      <c r="N906" s="17"/>
      <c r="O906" s="17"/>
      <c r="P906" s="17">
        <v>74803</v>
      </c>
      <c r="Q906" s="17"/>
      <c r="R906" s="17"/>
      <c r="S906" s="17"/>
      <c r="T906" s="17"/>
      <c r="U906" s="17"/>
      <c r="V906" s="17"/>
      <c r="W906" s="17"/>
      <c r="X906" s="92">
        <v>74803</v>
      </c>
      <c r="Y906" s="69"/>
      <c r="Z906" s="15" t="s">
        <v>1649</v>
      </c>
      <c r="AA906" s="15" t="s">
        <v>434</v>
      </c>
      <c r="AB906" s="6" t="s">
        <v>1645</v>
      </c>
      <c r="AC906" s="78">
        <v>0</v>
      </c>
      <c r="AD906" s="84">
        <f t="shared" si="27"/>
        <v>0</v>
      </c>
      <c r="AE906" s="63"/>
      <c r="AF906" s="63"/>
    </row>
    <row r="907" spans="1:32" s="1" customFormat="1" ht="12" hidden="1" customHeight="1" x14ac:dyDescent="0.25">
      <c r="A907" s="50">
        <v>100000</v>
      </c>
      <c r="B907" s="10" t="s">
        <v>0</v>
      </c>
      <c r="C907" s="50">
        <v>110711</v>
      </c>
      <c r="D907" s="10" t="s">
        <v>444</v>
      </c>
      <c r="E907" s="10" t="s">
        <v>142</v>
      </c>
      <c r="F907" s="53" t="s">
        <v>149</v>
      </c>
      <c r="G907" s="10" t="s">
        <v>431</v>
      </c>
      <c r="H907" s="10" t="s">
        <v>143</v>
      </c>
      <c r="I907" s="50">
        <v>54450</v>
      </c>
      <c r="J907" s="10" t="s">
        <v>1656</v>
      </c>
      <c r="K907" s="11"/>
      <c r="L907" s="12"/>
      <c r="M907" s="12"/>
      <c r="N907" s="12"/>
      <c r="O907" s="12"/>
      <c r="P907" s="12">
        <v>50000</v>
      </c>
      <c r="Q907" s="12"/>
      <c r="R907" s="12"/>
      <c r="S907" s="12"/>
      <c r="T907" s="12"/>
      <c r="U907" s="12"/>
      <c r="V907" s="12"/>
      <c r="W907" s="12"/>
      <c r="X907" s="95">
        <v>50000</v>
      </c>
      <c r="Y907" s="73"/>
      <c r="Z907" s="10" t="s">
        <v>1644</v>
      </c>
      <c r="AA907" s="10" t="s">
        <v>434</v>
      </c>
      <c r="AB907" s="2" t="s">
        <v>1645</v>
      </c>
      <c r="AC907" s="78">
        <v>0</v>
      </c>
      <c r="AD907" s="84">
        <f t="shared" si="27"/>
        <v>0</v>
      </c>
      <c r="AE907" s="63"/>
      <c r="AF907" s="63"/>
    </row>
    <row r="908" spans="1:32" s="1" customFormat="1" ht="12" hidden="1" customHeight="1" x14ac:dyDescent="0.25">
      <c r="A908" s="49">
        <v>100000</v>
      </c>
      <c r="B908" s="15" t="s">
        <v>0</v>
      </c>
      <c r="C908" s="49">
        <v>110911</v>
      </c>
      <c r="D908" s="15" t="s">
        <v>448</v>
      </c>
      <c r="E908" s="15" t="s">
        <v>161</v>
      </c>
      <c r="F908" s="52" t="s">
        <v>149</v>
      </c>
      <c r="G908" s="15" t="s">
        <v>431</v>
      </c>
      <c r="H908" s="15" t="s">
        <v>143</v>
      </c>
      <c r="I908" s="49">
        <v>54451</v>
      </c>
      <c r="J908" s="15" t="s">
        <v>1657</v>
      </c>
      <c r="K908" s="16"/>
      <c r="L908" s="17"/>
      <c r="M908" s="17"/>
      <c r="N908" s="17"/>
      <c r="O908" s="17"/>
      <c r="P908" s="17">
        <v>100000</v>
      </c>
      <c r="Q908" s="17"/>
      <c r="R908" s="17"/>
      <c r="S908" s="17"/>
      <c r="T908" s="17"/>
      <c r="U908" s="17"/>
      <c r="V908" s="17"/>
      <c r="W908" s="17"/>
      <c r="X908" s="92">
        <v>100000</v>
      </c>
      <c r="Y908" s="69"/>
      <c r="Z908" s="15" t="s">
        <v>1649</v>
      </c>
      <c r="AA908" s="15" t="s">
        <v>434</v>
      </c>
      <c r="AB908" s="6" t="s">
        <v>1645</v>
      </c>
      <c r="AC908" s="78">
        <v>0</v>
      </c>
      <c r="AD908" s="84">
        <f t="shared" si="27"/>
        <v>0</v>
      </c>
      <c r="AE908" s="63"/>
      <c r="AF908" s="63"/>
    </row>
    <row r="909" spans="1:32" s="1" customFormat="1" ht="12" hidden="1" customHeight="1" x14ac:dyDescent="0.25">
      <c r="A909" s="50">
        <v>100000</v>
      </c>
      <c r="B909" s="10" t="s">
        <v>0</v>
      </c>
      <c r="C909" s="50">
        <v>110911</v>
      </c>
      <c r="D909" s="10" t="s">
        <v>448</v>
      </c>
      <c r="E909" s="10" t="s">
        <v>142</v>
      </c>
      <c r="F909" s="53" t="s">
        <v>149</v>
      </c>
      <c r="G909" s="10" t="s">
        <v>431</v>
      </c>
      <c r="H909" s="10" t="s">
        <v>143</v>
      </c>
      <c r="I909" s="50">
        <v>54452</v>
      </c>
      <c r="J909" s="10" t="s">
        <v>1658</v>
      </c>
      <c r="K909" s="11"/>
      <c r="L909" s="12"/>
      <c r="M909" s="12"/>
      <c r="N909" s="12"/>
      <c r="O909" s="12"/>
      <c r="P909" s="12">
        <v>50000</v>
      </c>
      <c r="Q909" s="12"/>
      <c r="R909" s="12"/>
      <c r="S909" s="12"/>
      <c r="T909" s="12"/>
      <c r="U909" s="12"/>
      <c r="V909" s="12"/>
      <c r="W909" s="12"/>
      <c r="X909" s="95">
        <v>50000</v>
      </c>
      <c r="Y909" s="73"/>
      <c r="Z909" s="10" t="s">
        <v>1644</v>
      </c>
      <c r="AA909" s="10" t="s">
        <v>434</v>
      </c>
      <c r="AB909" s="2" t="s">
        <v>1645</v>
      </c>
      <c r="AC909" s="78">
        <v>0</v>
      </c>
      <c r="AD909" s="84">
        <f t="shared" si="27"/>
        <v>0</v>
      </c>
      <c r="AE909" s="63"/>
      <c r="AF909" s="63"/>
    </row>
    <row r="910" spans="1:32" s="1" customFormat="1" ht="12" hidden="1" customHeight="1" x14ac:dyDescent="0.25">
      <c r="A910" s="49">
        <v>100000</v>
      </c>
      <c r="B910" s="15" t="s">
        <v>0</v>
      </c>
      <c r="C910" s="49">
        <v>171413</v>
      </c>
      <c r="D910" s="15" t="s">
        <v>625</v>
      </c>
      <c r="E910" s="15" t="s">
        <v>143</v>
      </c>
      <c r="F910" s="52" t="s">
        <v>149</v>
      </c>
      <c r="G910" s="15" t="s">
        <v>135</v>
      </c>
      <c r="H910" s="15" t="s">
        <v>143</v>
      </c>
      <c r="I910" s="49">
        <v>54455</v>
      </c>
      <c r="J910" s="15" t="s">
        <v>1659</v>
      </c>
      <c r="K910" s="16"/>
      <c r="L910" s="17"/>
      <c r="M910" s="17"/>
      <c r="N910" s="17"/>
      <c r="O910" s="17"/>
      <c r="P910" s="17">
        <v>42000</v>
      </c>
      <c r="Q910" s="17"/>
      <c r="R910" s="17"/>
      <c r="S910" s="17"/>
      <c r="T910" s="17"/>
      <c r="U910" s="17"/>
      <c r="V910" s="17"/>
      <c r="W910" s="17"/>
      <c r="X910" s="92">
        <v>42000</v>
      </c>
      <c r="Y910" s="69"/>
      <c r="Z910" s="15" t="s">
        <v>1660</v>
      </c>
      <c r="AA910" s="15" t="s">
        <v>1660</v>
      </c>
      <c r="AB910" s="6" t="s">
        <v>1660</v>
      </c>
      <c r="AC910" s="78">
        <v>0</v>
      </c>
      <c r="AD910" s="84">
        <f t="shared" si="27"/>
        <v>0</v>
      </c>
      <c r="AE910" s="63"/>
      <c r="AF910" s="63"/>
    </row>
    <row r="911" spans="1:32" s="1" customFormat="1" ht="12" hidden="1" customHeight="1" x14ac:dyDescent="0.25">
      <c r="A911" s="50">
        <v>100000</v>
      </c>
      <c r="B911" s="10" t="s">
        <v>0</v>
      </c>
      <c r="C911" s="50">
        <v>171413</v>
      </c>
      <c r="D911" s="10" t="s">
        <v>625</v>
      </c>
      <c r="E911" s="10" t="s">
        <v>143</v>
      </c>
      <c r="F911" s="53" t="s">
        <v>149</v>
      </c>
      <c r="G911" s="10" t="s">
        <v>135</v>
      </c>
      <c r="H911" s="10" t="s">
        <v>143</v>
      </c>
      <c r="I911" s="50">
        <v>54456</v>
      </c>
      <c r="J911" s="10" t="s">
        <v>1661</v>
      </c>
      <c r="K911" s="11"/>
      <c r="L911" s="12"/>
      <c r="M911" s="12"/>
      <c r="N911" s="12"/>
      <c r="O911" s="12"/>
      <c r="P911" s="12">
        <v>100000</v>
      </c>
      <c r="Q911" s="12"/>
      <c r="R911" s="12"/>
      <c r="S911" s="12"/>
      <c r="T911" s="12"/>
      <c r="U911" s="12"/>
      <c r="V911" s="12"/>
      <c r="W911" s="12"/>
      <c r="X911" s="95">
        <v>100000</v>
      </c>
      <c r="Y911" s="73"/>
      <c r="Z911" s="10" t="s">
        <v>1662</v>
      </c>
      <c r="AA911" s="10" t="s">
        <v>1663</v>
      </c>
      <c r="AB911" s="2" t="s">
        <v>1663</v>
      </c>
      <c r="AC911" s="78">
        <v>0</v>
      </c>
      <c r="AD911" s="84">
        <f t="shared" si="27"/>
        <v>0</v>
      </c>
      <c r="AE911" s="63"/>
      <c r="AF911" s="63"/>
    </row>
    <row r="912" spans="1:32" s="1" customFormat="1" ht="12" hidden="1" customHeight="1" x14ac:dyDescent="0.25">
      <c r="A912" s="49">
        <v>100000</v>
      </c>
      <c r="B912" s="15" t="s">
        <v>0</v>
      </c>
      <c r="C912" s="49">
        <v>1314</v>
      </c>
      <c r="D912" s="15" t="s">
        <v>826</v>
      </c>
      <c r="E912" s="15" t="s">
        <v>161</v>
      </c>
      <c r="F912" s="52" t="s">
        <v>149</v>
      </c>
      <c r="G912" s="15" t="s">
        <v>143</v>
      </c>
      <c r="H912" s="15" t="s">
        <v>143</v>
      </c>
      <c r="I912" s="49">
        <v>54458</v>
      </c>
      <c r="J912" s="15" t="s">
        <v>1664</v>
      </c>
      <c r="K912" s="16"/>
      <c r="L912" s="17"/>
      <c r="M912" s="17"/>
      <c r="N912" s="17"/>
      <c r="O912" s="17"/>
      <c r="P912" s="17">
        <v>500000</v>
      </c>
      <c r="Q912" s="17"/>
      <c r="R912" s="17"/>
      <c r="S912" s="17"/>
      <c r="T912" s="17"/>
      <c r="U912" s="17"/>
      <c r="V912" s="17"/>
      <c r="W912" s="17"/>
      <c r="X912" s="92">
        <v>500000</v>
      </c>
      <c r="Y912" s="69"/>
      <c r="Z912" s="15" t="s">
        <v>1665</v>
      </c>
      <c r="AA912" s="15" t="s">
        <v>1665</v>
      </c>
      <c r="AB912" s="6"/>
      <c r="AC912" s="78">
        <v>0</v>
      </c>
      <c r="AD912" s="84">
        <f t="shared" si="27"/>
        <v>0</v>
      </c>
      <c r="AE912" s="63"/>
      <c r="AF912" s="63"/>
    </row>
    <row r="913" spans="1:32" s="1" customFormat="1" ht="12" hidden="1" customHeight="1" x14ac:dyDescent="0.25">
      <c r="A913" s="50">
        <v>100000</v>
      </c>
      <c r="B913" s="10" t="s">
        <v>0</v>
      </c>
      <c r="C913" s="50">
        <v>1316</v>
      </c>
      <c r="D913" s="10" t="s">
        <v>667</v>
      </c>
      <c r="E913" s="10" t="s">
        <v>143</v>
      </c>
      <c r="F913" s="53" t="s">
        <v>162</v>
      </c>
      <c r="G913" s="10" t="s">
        <v>135</v>
      </c>
      <c r="H913" s="10" t="s">
        <v>156</v>
      </c>
      <c r="I913" s="50">
        <v>54461</v>
      </c>
      <c r="J913" s="10" t="s">
        <v>1666</v>
      </c>
      <c r="K913" s="11"/>
      <c r="L913" s="12"/>
      <c r="M913" s="12"/>
      <c r="N913" s="12"/>
      <c r="O913" s="12"/>
      <c r="P913" s="12">
        <v>200000</v>
      </c>
      <c r="Q913" s="12"/>
      <c r="R913" s="12"/>
      <c r="S913" s="12"/>
      <c r="T913" s="12"/>
      <c r="U913" s="12"/>
      <c r="V913" s="12"/>
      <c r="W913" s="12"/>
      <c r="X913" s="95">
        <v>200000</v>
      </c>
      <c r="Y913" s="73"/>
      <c r="Z913" s="14" t="s">
        <v>1667</v>
      </c>
      <c r="AA913" s="10" t="s">
        <v>1668</v>
      </c>
      <c r="AB913" s="2"/>
      <c r="AC913" s="78">
        <v>0</v>
      </c>
      <c r="AD913" s="84">
        <f t="shared" si="27"/>
        <v>0</v>
      </c>
      <c r="AE913" s="63"/>
      <c r="AF913" s="63"/>
    </row>
    <row r="914" spans="1:32" s="1" customFormat="1" ht="12" hidden="1" customHeight="1" x14ac:dyDescent="0.25">
      <c r="D914" s="68"/>
      <c r="F914" s="68"/>
      <c r="G914" s="68"/>
      <c r="X914" s="92"/>
      <c r="Y914" s="69"/>
      <c r="AB914" s="55"/>
      <c r="AC914" s="78">
        <v>0</v>
      </c>
      <c r="AD914" s="84"/>
    </row>
    <row r="916" spans="1:32" ht="12" customHeight="1" x14ac:dyDescent="0.25">
      <c r="AC916" s="87"/>
    </row>
    <row r="918" spans="1:32" ht="12" customHeight="1" x14ac:dyDescent="0.25">
      <c r="AC918" s="88"/>
    </row>
  </sheetData>
  <autoFilter ref="A2:AF914" xr:uid="{992A3080-AD4E-4222-BD84-1F898A109131}">
    <filterColumn colId="28">
      <filters>
        <filter val="10%"/>
        <filter val="100%"/>
        <filter val="50%"/>
      </filters>
    </filterColumn>
    <sortState xmlns:xlrd2="http://schemas.microsoft.com/office/spreadsheetml/2017/richdata2" ref="A3:AF914">
      <sortCondition ref="I2:I914"/>
    </sortState>
  </autoFilter>
  <sortState xmlns:xlrd2="http://schemas.microsoft.com/office/spreadsheetml/2017/richdata2" ref="A3:AB913">
    <sortCondition ref="I3:I913"/>
  </sortState>
  <pageMargins left="0.7" right="0.7" top="0.75" bottom="0.75" header="0.3" footer="0.3"/>
  <pageSetup paperSize="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F4653-75B5-499A-866B-D72366D60CB1}">
  <sheetPr filterMode="1"/>
  <dimension ref="A1:AK833"/>
  <sheetViews>
    <sheetView zoomScale="80" zoomScaleNormal="80" workbookViewId="0">
      <pane ySplit="1" topLeftCell="A2" activePane="bottomLeft" state="frozen"/>
      <selection pane="bottomLeft" activeCell="F850" sqref="F850"/>
    </sheetView>
  </sheetViews>
  <sheetFormatPr defaultRowHeight="12.5" x14ac:dyDescent="0.25"/>
  <cols>
    <col min="2" max="2" width="15.453125" customWidth="1"/>
    <col min="3" max="3" width="16" style="44" bestFit="1" customWidth="1"/>
    <col min="4" max="4" width="14.81640625" style="44" bestFit="1" customWidth="1"/>
    <col min="5" max="5" width="51.26953125" style="45" customWidth="1"/>
    <col min="6" max="6" width="35.54296875" style="45" customWidth="1"/>
    <col min="7" max="7" width="32.1796875" style="45" customWidth="1"/>
    <col min="8" max="8" width="14.26953125" style="46" customWidth="1"/>
    <col min="9" max="12" width="14.26953125" style="45" customWidth="1"/>
  </cols>
  <sheetData>
    <row r="1" spans="1:37" s="31" customFormat="1" ht="46" x14ac:dyDescent="0.25">
      <c r="A1" s="28" t="s">
        <v>125</v>
      </c>
      <c r="B1" s="28" t="s">
        <v>120</v>
      </c>
      <c r="C1" s="29" t="s">
        <v>13</v>
      </c>
      <c r="D1" s="29" t="s">
        <v>14</v>
      </c>
      <c r="E1" s="28" t="s">
        <v>128</v>
      </c>
      <c r="F1" s="28" t="s">
        <v>129</v>
      </c>
      <c r="G1" s="28" t="s">
        <v>130</v>
      </c>
      <c r="H1" s="26" t="s">
        <v>2943</v>
      </c>
      <c r="I1" s="27" t="s">
        <v>2944</v>
      </c>
      <c r="J1" s="28" t="s">
        <v>2945</v>
      </c>
      <c r="K1" s="28" t="s">
        <v>2946</v>
      </c>
      <c r="L1" s="28" t="s">
        <v>2947</v>
      </c>
      <c r="M1" s="28" t="s">
        <v>117</v>
      </c>
      <c r="N1" s="28" t="s">
        <v>118</v>
      </c>
      <c r="O1" s="28" t="s">
        <v>119</v>
      </c>
      <c r="P1" s="28" t="s">
        <v>121</v>
      </c>
      <c r="Q1" s="28" t="s">
        <v>122</v>
      </c>
      <c r="R1" s="28" t="s">
        <v>123</v>
      </c>
      <c r="S1" s="27" t="s">
        <v>124</v>
      </c>
      <c r="T1" s="28" t="s">
        <v>126</v>
      </c>
      <c r="U1" s="28" t="s">
        <v>127</v>
      </c>
      <c r="V1" s="28" t="s">
        <v>1</v>
      </c>
      <c r="W1" s="28" t="s">
        <v>2</v>
      </c>
      <c r="X1" s="28" t="s">
        <v>3</v>
      </c>
      <c r="Y1" s="28" t="s">
        <v>4</v>
      </c>
      <c r="Z1" s="28" t="s">
        <v>5</v>
      </c>
      <c r="AA1" s="28" t="s">
        <v>6</v>
      </c>
      <c r="AB1" s="28" t="s">
        <v>7</v>
      </c>
      <c r="AC1" s="28" t="s">
        <v>8</v>
      </c>
      <c r="AD1" s="28" t="s">
        <v>9</v>
      </c>
      <c r="AE1" s="28" t="s">
        <v>10</v>
      </c>
      <c r="AF1" s="28" t="s">
        <v>11</v>
      </c>
      <c r="AG1" s="28" t="s">
        <v>12</v>
      </c>
      <c r="AH1" s="28"/>
      <c r="AI1" s="28"/>
      <c r="AJ1" s="28" t="s">
        <v>131</v>
      </c>
      <c r="AK1" s="30"/>
    </row>
    <row r="2" spans="1:37" s="40" customFormat="1" ht="92" hidden="1" x14ac:dyDescent="0.25">
      <c r="A2" s="32">
        <v>51204</v>
      </c>
      <c r="B2" s="33" t="s">
        <v>2469</v>
      </c>
      <c r="C2" s="34">
        <v>6000</v>
      </c>
      <c r="D2" s="34"/>
      <c r="E2" s="35" t="s">
        <v>2471</v>
      </c>
      <c r="F2" s="33" t="s">
        <v>2948</v>
      </c>
      <c r="G2" s="33" t="s">
        <v>2473</v>
      </c>
      <c r="H2" s="36">
        <v>0</v>
      </c>
      <c r="I2" s="37">
        <f t="shared" ref="I2:I65" si="0">SUM(C2*H2)</f>
        <v>0</v>
      </c>
      <c r="J2" s="33"/>
      <c r="K2" s="33"/>
      <c r="L2" s="33"/>
      <c r="M2" s="32">
        <v>700033</v>
      </c>
      <c r="N2" s="33" t="s">
        <v>107</v>
      </c>
      <c r="O2" s="32">
        <v>2111</v>
      </c>
      <c r="P2" s="33" t="s">
        <v>161</v>
      </c>
      <c r="Q2" s="33" t="s">
        <v>143</v>
      </c>
      <c r="R2" s="33" t="s">
        <v>135</v>
      </c>
      <c r="S2" s="33" t="s">
        <v>225</v>
      </c>
      <c r="T2" s="33" t="s">
        <v>2470</v>
      </c>
      <c r="U2" s="38"/>
      <c r="V2" s="39"/>
      <c r="W2" s="39"/>
      <c r="X2" s="39"/>
      <c r="Y2" s="39"/>
      <c r="Z2" s="39">
        <v>6000</v>
      </c>
      <c r="AA2" s="39"/>
      <c r="AB2" s="39"/>
      <c r="AC2" s="39"/>
      <c r="AD2" s="39"/>
      <c r="AE2" s="39"/>
      <c r="AF2" s="39"/>
      <c r="AG2" s="39"/>
      <c r="AH2" s="33"/>
      <c r="AI2" s="33"/>
      <c r="AJ2" s="33"/>
    </row>
    <row r="3" spans="1:37" s="40" customFormat="1" ht="92" hidden="1" x14ac:dyDescent="0.25">
      <c r="A3" s="32">
        <v>51205</v>
      </c>
      <c r="B3" s="33" t="s">
        <v>2469</v>
      </c>
      <c r="C3" s="34">
        <v>75000</v>
      </c>
      <c r="D3" s="34"/>
      <c r="E3" s="35" t="s">
        <v>2475</v>
      </c>
      <c r="F3" s="33" t="s">
        <v>2476</v>
      </c>
      <c r="G3" s="33" t="s">
        <v>2477</v>
      </c>
      <c r="H3" s="36">
        <v>0</v>
      </c>
      <c r="I3" s="37">
        <f t="shared" si="0"/>
        <v>0</v>
      </c>
      <c r="J3" s="33"/>
      <c r="K3" s="33"/>
      <c r="L3" s="33"/>
      <c r="M3" s="32">
        <v>700033</v>
      </c>
      <c r="N3" s="33" t="s">
        <v>107</v>
      </c>
      <c r="O3" s="32">
        <v>2111</v>
      </c>
      <c r="P3" s="33" t="s">
        <v>142</v>
      </c>
      <c r="Q3" s="33" t="s">
        <v>224</v>
      </c>
      <c r="R3" s="33" t="s">
        <v>135</v>
      </c>
      <c r="S3" s="33" t="s">
        <v>225</v>
      </c>
      <c r="T3" s="33" t="s">
        <v>2474</v>
      </c>
      <c r="U3" s="38"/>
      <c r="V3" s="39"/>
      <c r="W3" s="39"/>
      <c r="X3" s="39"/>
      <c r="Y3" s="39"/>
      <c r="Z3" s="39">
        <v>75000</v>
      </c>
      <c r="AA3" s="39"/>
      <c r="AB3" s="39"/>
      <c r="AC3" s="39"/>
      <c r="AD3" s="39"/>
      <c r="AE3" s="39"/>
      <c r="AF3" s="39"/>
      <c r="AG3" s="39"/>
      <c r="AH3" s="33"/>
      <c r="AI3" s="33"/>
      <c r="AJ3" s="33"/>
    </row>
    <row r="4" spans="1:37" s="40" customFormat="1" ht="69" hidden="1" x14ac:dyDescent="0.25">
      <c r="A4" s="32">
        <v>51325</v>
      </c>
      <c r="B4" s="33" t="s">
        <v>141</v>
      </c>
      <c r="C4" s="34">
        <v>166181</v>
      </c>
      <c r="D4" s="34"/>
      <c r="E4" s="35" t="s">
        <v>2949</v>
      </c>
      <c r="F4" s="33" t="s">
        <v>2950</v>
      </c>
      <c r="G4" s="33" t="s">
        <v>2951</v>
      </c>
      <c r="H4" s="36">
        <v>0</v>
      </c>
      <c r="I4" s="37">
        <f t="shared" si="0"/>
        <v>0</v>
      </c>
      <c r="J4" s="33"/>
      <c r="K4" s="33"/>
      <c r="L4" s="33"/>
      <c r="M4" s="32">
        <v>100000</v>
      </c>
      <c r="N4" s="33" t="s">
        <v>0</v>
      </c>
      <c r="O4" s="32">
        <v>1915</v>
      </c>
      <c r="P4" s="33" t="s">
        <v>161</v>
      </c>
      <c r="Q4" s="33" t="s">
        <v>143</v>
      </c>
      <c r="R4" s="33" t="s">
        <v>135</v>
      </c>
      <c r="S4" s="33" t="s">
        <v>143</v>
      </c>
      <c r="T4" s="33" t="s">
        <v>2952</v>
      </c>
      <c r="U4" s="38">
        <v>1</v>
      </c>
      <c r="V4" s="39">
        <v>130000</v>
      </c>
      <c r="W4" s="39">
        <v>25071</v>
      </c>
      <c r="X4" s="39">
        <v>11110</v>
      </c>
      <c r="Y4" s="39"/>
      <c r="Z4" s="39"/>
      <c r="AA4" s="39"/>
      <c r="AB4" s="39"/>
      <c r="AC4" s="39"/>
      <c r="AD4" s="39"/>
      <c r="AE4" s="39"/>
      <c r="AF4" s="39"/>
      <c r="AG4" s="39"/>
      <c r="AH4" s="33"/>
      <c r="AI4" s="35"/>
      <c r="AJ4" s="33"/>
    </row>
    <row r="5" spans="1:37" s="40" customFormat="1" ht="92" hidden="1" x14ac:dyDescent="0.25">
      <c r="A5" s="32">
        <v>51377</v>
      </c>
      <c r="B5" s="33" t="s">
        <v>2469</v>
      </c>
      <c r="C5" s="34">
        <v>20000</v>
      </c>
      <c r="D5" s="34"/>
      <c r="E5" s="35" t="s">
        <v>2479</v>
      </c>
      <c r="F5" s="33" t="s">
        <v>2480</v>
      </c>
      <c r="G5" s="33" t="s">
        <v>2481</v>
      </c>
      <c r="H5" s="36">
        <v>0</v>
      </c>
      <c r="I5" s="37">
        <f t="shared" si="0"/>
        <v>0</v>
      </c>
      <c r="J5" s="33"/>
      <c r="K5" s="33"/>
      <c r="L5" s="33"/>
      <c r="M5" s="32">
        <v>700033</v>
      </c>
      <c r="N5" s="33" t="s">
        <v>107</v>
      </c>
      <c r="O5" s="32">
        <v>2111</v>
      </c>
      <c r="P5" s="33" t="s">
        <v>167</v>
      </c>
      <c r="Q5" s="33" t="s">
        <v>224</v>
      </c>
      <c r="R5" s="33" t="s">
        <v>135</v>
      </c>
      <c r="S5" s="33" t="s">
        <v>225</v>
      </c>
      <c r="T5" s="33" t="s">
        <v>2478</v>
      </c>
      <c r="U5" s="38"/>
      <c r="V5" s="39"/>
      <c r="W5" s="39"/>
      <c r="X5" s="39"/>
      <c r="Y5" s="39"/>
      <c r="Z5" s="39">
        <v>20000</v>
      </c>
      <c r="AA5" s="39"/>
      <c r="AB5" s="39"/>
      <c r="AC5" s="39"/>
      <c r="AD5" s="39"/>
      <c r="AE5" s="39"/>
      <c r="AF5" s="39"/>
      <c r="AG5" s="39"/>
      <c r="AH5" s="33"/>
      <c r="AI5" s="33"/>
      <c r="AJ5" s="33"/>
    </row>
    <row r="6" spans="1:37" s="40" customFormat="1" ht="126.5" x14ac:dyDescent="0.25">
      <c r="A6" s="32">
        <v>51381</v>
      </c>
      <c r="B6" s="33" t="s">
        <v>2469</v>
      </c>
      <c r="C6" s="34">
        <v>65513</v>
      </c>
      <c r="D6" s="34"/>
      <c r="E6" s="35" t="s">
        <v>2483</v>
      </c>
      <c r="F6" s="33" t="s">
        <v>2953</v>
      </c>
      <c r="G6" s="33" t="s">
        <v>2485</v>
      </c>
      <c r="H6" s="36" t="s">
        <v>4198</v>
      </c>
      <c r="I6" s="37" t="e">
        <f t="shared" si="0"/>
        <v>#VALUE!</v>
      </c>
      <c r="J6" s="33"/>
      <c r="K6" s="33"/>
      <c r="L6" s="33"/>
      <c r="M6" s="32">
        <v>700033</v>
      </c>
      <c r="N6" s="33" t="s">
        <v>107</v>
      </c>
      <c r="O6" s="32">
        <v>2111</v>
      </c>
      <c r="P6" s="33" t="s">
        <v>161</v>
      </c>
      <c r="Q6" s="33" t="s">
        <v>348</v>
      </c>
      <c r="R6" s="33" t="s">
        <v>135</v>
      </c>
      <c r="S6" s="33" t="s">
        <v>150</v>
      </c>
      <c r="T6" s="33" t="s">
        <v>2482</v>
      </c>
      <c r="U6" s="38">
        <v>1</v>
      </c>
      <c r="V6" s="39">
        <v>41467</v>
      </c>
      <c r="W6" s="39">
        <v>15326</v>
      </c>
      <c r="X6" s="39">
        <v>8720</v>
      </c>
      <c r="Y6" s="39"/>
      <c r="Z6" s="39"/>
      <c r="AA6" s="39"/>
      <c r="AB6" s="39"/>
      <c r="AC6" s="39"/>
      <c r="AD6" s="39"/>
      <c r="AE6" s="39"/>
      <c r="AF6" s="39"/>
      <c r="AG6" s="39"/>
      <c r="AH6" s="33"/>
      <c r="AI6" s="33"/>
      <c r="AJ6" s="33"/>
    </row>
    <row r="7" spans="1:37" s="40" customFormat="1" ht="149.5" hidden="1" x14ac:dyDescent="0.25">
      <c r="A7" s="32">
        <v>51401</v>
      </c>
      <c r="B7" s="33" t="s">
        <v>2469</v>
      </c>
      <c r="C7" s="34">
        <v>125000</v>
      </c>
      <c r="D7" s="34"/>
      <c r="E7" s="35" t="s">
        <v>2487</v>
      </c>
      <c r="F7" s="33" t="s">
        <v>2954</v>
      </c>
      <c r="G7" s="33" t="s">
        <v>2489</v>
      </c>
      <c r="H7" s="36">
        <v>0</v>
      </c>
      <c r="I7" s="37">
        <f t="shared" si="0"/>
        <v>0</v>
      </c>
      <c r="J7" s="33"/>
      <c r="K7" s="33"/>
      <c r="L7" s="33"/>
      <c r="M7" s="32">
        <v>700033</v>
      </c>
      <c r="N7" s="33" t="s">
        <v>107</v>
      </c>
      <c r="O7" s="32">
        <v>2111</v>
      </c>
      <c r="P7" s="33" t="s">
        <v>256</v>
      </c>
      <c r="Q7" s="33" t="s">
        <v>143</v>
      </c>
      <c r="R7" s="33" t="s">
        <v>135</v>
      </c>
      <c r="S7" s="33" t="s">
        <v>244</v>
      </c>
      <c r="T7" s="33" t="s">
        <v>2486</v>
      </c>
      <c r="U7" s="38"/>
      <c r="V7" s="39"/>
      <c r="W7" s="39"/>
      <c r="X7" s="39"/>
      <c r="Y7" s="39"/>
      <c r="Z7" s="39"/>
      <c r="AA7" s="39">
        <v>125000</v>
      </c>
      <c r="AB7" s="39"/>
      <c r="AC7" s="39"/>
      <c r="AD7" s="39"/>
      <c r="AE7" s="39"/>
      <c r="AF7" s="39"/>
      <c r="AG7" s="39"/>
      <c r="AH7" s="33"/>
      <c r="AI7" s="33"/>
      <c r="AJ7" s="33"/>
    </row>
    <row r="8" spans="1:37" s="40" customFormat="1" ht="92" hidden="1" x14ac:dyDescent="0.25">
      <c r="A8" s="32">
        <v>51404</v>
      </c>
      <c r="B8" s="33" t="s">
        <v>2469</v>
      </c>
      <c r="C8" s="34">
        <v>300000</v>
      </c>
      <c r="D8" s="34"/>
      <c r="E8" s="35" t="s">
        <v>2491</v>
      </c>
      <c r="F8" s="33" t="s">
        <v>2492</v>
      </c>
      <c r="G8" s="33" t="s">
        <v>2493</v>
      </c>
      <c r="H8" s="36">
        <v>0</v>
      </c>
      <c r="I8" s="37">
        <f t="shared" si="0"/>
        <v>0</v>
      </c>
      <c r="J8" s="33"/>
      <c r="K8" s="33"/>
      <c r="L8" s="33"/>
      <c r="M8" s="32">
        <v>700033</v>
      </c>
      <c r="N8" s="33" t="s">
        <v>107</v>
      </c>
      <c r="O8" s="32">
        <v>2111</v>
      </c>
      <c r="P8" s="33" t="s">
        <v>133</v>
      </c>
      <c r="Q8" s="33" t="s">
        <v>143</v>
      </c>
      <c r="R8" s="33" t="s">
        <v>135</v>
      </c>
      <c r="S8" s="33" t="s">
        <v>225</v>
      </c>
      <c r="T8" s="33" t="s">
        <v>2490</v>
      </c>
      <c r="U8" s="38"/>
      <c r="V8" s="39"/>
      <c r="W8" s="39"/>
      <c r="X8" s="39"/>
      <c r="Y8" s="39"/>
      <c r="Z8" s="39">
        <v>300000</v>
      </c>
      <c r="AA8" s="39"/>
      <c r="AB8" s="39"/>
      <c r="AC8" s="39"/>
      <c r="AD8" s="39"/>
      <c r="AE8" s="39"/>
      <c r="AF8" s="39"/>
      <c r="AG8" s="39"/>
      <c r="AH8" s="33"/>
      <c r="AI8" s="33"/>
      <c r="AJ8" s="33"/>
    </row>
    <row r="9" spans="1:37" s="40" customFormat="1" ht="149.5" hidden="1" x14ac:dyDescent="0.25">
      <c r="A9" s="32">
        <v>51542</v>
      </c>
      <c r="B9" s="33" t="s">
        <v>2469</v>
      </c>
      <c r="C9" s="34">
        <v>1608400</v>
      </c>
      <c r="D9" s="34"/>
      <c r="E9" s="35" t="s">
        <v>2495</v>
      </c>
      <c r="F9" s="33" t="s">
        <v>2955</v>
      </c>
      <c r="G9" s="33" t="s">
        <v>2497</v>
      </c>
      <c r="H9" s="36">
        <v>0</v>
      </c>
      <c r="I9" s="37">
        <f t="shared" si="0"/>
        <v>0</v>
      </c>
      <c r="J9" s="33"/>
      <c r="K9" s="33"/>
      <c r="L9" s="33"/>
      <c r="M9" s="32">
        <v>700033</v>
      </c>
      <c r="N9" s="33" t="s">
        <v>107</v>
      </c>
      <c r="O9" s="32">
        <v>2111</v>
      </c>
      <c r="P9" s="33" t="s">
        <v>260</v>
      </c>
      <c r="Q9" s="33" t="s">
        <v>348</v>
      </c>
      <c r="R9" s="33" t="s">
        <v>203</v>
      </c>
      <c r="S9" s="33" t="s">
        <v>150</v>
      </c>
      <c r="T9" s="33" t="s">
        <v>2494</v>
      </c>
      <c r="U9" s="38"/>
      <c r="V9" s="39"/>
      <c r="W9" s="39"/>
      <c r="X9" s="39"/>
      <c r="Y9" s="39"/>
      <c r="Z9" s="39">
        <v>1608400</v>
      </c>
      <c r="AA9" s="39"/>
      <c r="AB9" s="39"/>
      <c r="AC9" s="39"/>
      <c r="AD9" s="39"/>
      <c r="AE9" s="39"/>
      <c r="AF9" s="39"/>
      <c r="AG9" s="39"/>
      <c r="AH9" s="33"/>
      <c r="AI9" s="33"/>
      <c r="AJ9" s="33"/>
    </row>
    <row r="10" spans="1:37" s="40" customFormat="1" ht="80.5" hidden="1" x14ac:dyDescent="0.25">
      <c r="A10" s="32">
        <v>51596</v>
      </c>
      <c r="B10" s="33" t="s">
        <v>638</v>
      </c>
      <c r="C10" s="41">
        <v>-90000</v>
      </c>
      <c r="D10" s="34"/>
      <c r="E10" s="35" t="s">
        <v>2225</v>
      </c>
      <c r="F10" s="33" t="s">
        <v>2956</v>
      </c>
      <c r="G10" s="33" t="s">
        <v>2227</v>
      </c>
      <c r="H10" s="36" t="s">
        <v>4198</v>
      </c>
      <c r="I10" s="37" t="e">
        <f t="shared" si="0"/>
        <v>#VALUE!</v>
      </c>
      <c r="J10" s="33"/>
      <c r="K10" s="33"/>
      <c r="L10" s="33"/>
      <c r="M10" s="32">
        <v>700000</v>
      </c>
      <c r="N10" s="33" t="s">
        <v>104</v>
      </c>
      <c r="O10" s="32">
        <v>2000</v>
      </c>
      <c r="P10" s="33" t="s">
        <v>155</v>
      </c>
      <c r="Q10" s="33" t="s">
        <v>143</v>
      </c>
      <c r="R10" s="33" t="s">
        <v>1468</v>
      </c>
      <c r="S10" s="33" t="s">
        <v>143</v>
      </c>
      <c r="T10" s="33" t="s">
        <v>2224</v>
      </c>
      <c r="U10" s="38"/>
      <c r="V10" s="39"/>
      <c r="W10" s="39"/>
      <c r="X10" s="39"/>
      <c r="Y10" s="39"/>
      <c r="Z10" s="42">
        <v>-90000</v>
      </c>
      <c r="AA10" s="39"/>
      <c r="AB10" s="39"/>
      <c r="AC10" s="39"/>
      <c r="AD10" s="39"/>
      <c r="AE10" s="39"/>
      <c r="AF10" s="39"/>
      <c r="AG10" s="39"/>
      <c r="AH10" s="33"/>
      <c r="AI10" s="33"/>
      <c r="AJ10" s="33"/>
    </row>
    <row r="11" spans="1:37" s="40" customFormat="1" ht="80.5" hidden="1" x14ac:dyDescent="0.25">
      <c r="A11" s="32">
        <v>51600</v>
      </c>
      <c r="B11" s="33" t="s">
        <v>638</v>
      </c>
      <c r="C11" s="41">
        <v>-530500</v>
      </c>
      <c r="D11" s="34"/>
      <c r="E11" s="35" t="s">
        <v>2301</v>
      </c>
      <c r="F11" s="33" t="s">
        <v>2957</v>
      </c>
      <c r="G11" s="33" t="s">
        <v>2303</v>
      </c>
      <c r="H11" s="36" t="s">
        <v>4198</v>
      </c>
      <c r="I11" s="37" t="e">
        <f t="shared" si="0"/>
        <v>#VALUE!</v>
      </c>
      <c r="J11" s="33"/>
      <c r="K11" s="33"/>
      <c r="L11" s="33"/>
      <c r="M11" s="32">
        <v>700001</v>
      </c>
      <c r="N11" s="33" t="s">
        <v>105</v>
      </c>
      <c r="O11" s="32">
        <v>2000</v>
      </c>
      <c r="P11" s="33" t="s">
        <v>155</v>
      </c>
      <c r="Q11" s="33" t="s">
        <v>143</v>
      </c>
      <c r="R11" s="33" t="s">
        <v>1468</v>
      </c>
      <c r="S11" s="33" t="s">
        <v>143</v>
      </c>
      <c r="T11" s="33" t="s">
        <v>2300</v>
      </c>
      <c r="U11" s="38"/>
      <c r="V11" s="39"/>
      <c r="W11" s="39"/>
      <c r="X11" s="39"/>
      <c r="Y11" s="39"/>
      <c r="Z11" s="42">
        <v>-530500</v>
      </c>
      <c r="AA11" s="39"/>
      <c r="AB11" s="39"/>
      <c r="AC11" s="39"/>
      <c r="AD11" s="39"/>
      <c r="AE11" s="39"/>
      <c r="AF11" s="39"/>
      <c r="AG11" s="39"/>
      <c r="AH11" s="35"/>
      <c r="AI11" s="35"/>
      <c r="AJ11" s="33"/>
    </row>
    <row r="12" spans="1:37" s="40" customFormat="1" ht="80.5" hidden="1" x14ac:dyDescent="0.25">
      <c r="A12" s="32">
        <v>51601</v>
      </c>
      <c r="B12" s="33" t="s">
        <v>638</v>
      </c>
      <c r="C12" s="41">
        <v>-1863800</v>
      </c>
      <c r="D12" s="34"/>
      <c r="E12" s="35" t="s">
        <v>2356</v>
      </c>
      <c r="F12" s="33" t="s">
        <v>2956</v>
      </c>
      <c r="G12" s="33" t="s">
        <v>2227</v>
      </c>
      <c r="H12" s="36" t="s">
        <v>4198</v>
      </c>
      <c r="I12" s="37" t="e">
        <f t="shared" si="0"/>
        <v>#VALUE!</v>
      </c>
      <c r="J12" s="33"/>
      <c r="K12" s="33"/>
      <c r="L12" s="33"/>
      <c r="M12" s="32">
        <v>700011</v>
      </c>
      <c r="N12" s="33" t="s">
        <v>106</v>
      </c>
      <c r="O12" s="32">
        <v>2000</v>
      </c>
      <c r="P12" s="33" t="s">
        <v>155</v>
      </c>
      <c r="Q12" s="33" t="s">
        <v>143</v>
      </c>
      <c r="R12" s="33" t="s">
        <v>1468</v>
      </c>
      <c r="S12" s="33" t="s">
        <v>143</v>
      </c>
      <c r="T12" s="33" t="s">
        <v>2355</v>
      </c>
      <c r="U12" s="38"/>
      <c r="V12" s="39"/>
      <c r="W12" s="39"/>
      <c r="X12" s="39"/>
      <c r="Y12" s="39"/>
      <c r="Z12" s="42">
        <v>-1863800</v>
      </c>
      <c r="AA12" s="39"/>
      <c r="AB12" s="39"/>
      <c r="AC12" s="39"/>
      <c r="AD12" s="39"/>
      <c r="AE12" s="39"/>
      <c r="AF12" s="39"/>
      <c r="AG12" s="39"/>
      <c r="AH12" s="33"/>
      <c r="AI12" s="35"/>
      <c r="AJ12" s="33"/>
    </row>
    <row r="13" spans="1:37" s="40" customFormat="1" ht="69" hidden="1" x14ac:dyDescent="0.25">
      <c r="A13" s="32">
        <v>51611</v>
      </c>
      <c r="B13" s="33" t="s">
        <v>638</v>
      </c>
      <c r="C13" s="34">
        <v>28326000</v>
      </c>
      <c r="D13" s="34"/>
      <c r="E13" s="33" t="s">
        <v>2958</v>
      </c>
      <c r="F13" s="33" t="s">
        <v>2959</v>
      </c>
      <c r="G13" s="33" t="s">
        <v>2960</v>
      </c>
      <c r="H13" s="36" t="s">
        <v>4198</v>
      </c>
      <c r="I13" s="37" t="e">
        <f t="shared" si="0"/>
        <v>#VALUE!</v>
      </c>
      <c r="J13" s="33"/>
      <c r="K13" s="33"/>
      <c r="L13" s="33"/>
      <c r="M13" s="32">
        <v>700011</v>
      </c>
      <c r="N13" s="33" t="s">
        <v>106</v>
      </c>
      <c r="O13" s="32">
        <v>2000</v>
      </c>
      <c r="P13" s="33" t="s">
        <v>161</v>
      </c>
      <c r="Q13" s="33" t="s">
        <v>149</v>
      </c>
      <c r="R13" s="33" t="s">
        <v>135</v>
      </c>
      <c r="S13" s="33" t="s">
        <v>150</v>
      </c>
      <c r="T13" s="33" t="s">
        <v>2961</v>
      </c>
      <c r="U13" s="38"/>
      <c r="V13" s="39"/>
      <c r="W13" s="39"/>
      <c r="X13" s="39"/>
      <c r="Y13" s="39">
        <v>28326000</v>
      </c>
      <c r="Z13" s="39"/>
      <c r="AA13" s="39"/>
      <c r="AB13" s="39"/>
      <c r="AC13" s="39"/>
      <c r="AD13" s="39"/>
      <c r="AE13" s="39"/>
      <c r="AF13" s="39"/>
      <c r="AG13" s="39"/>
      <c r="AH13" s="33"/>
      <c r="AI13" s="33"/>
      <c r="AJ13" s="33"/>
    </row>
    <row r="14" spans="1:37" s="40" customFormat="1" ht="103.5" hidden="1" x14ac:dyDescent="0.25">
      <c r="A14" s="32">
        <v>51687</v>
      </c>
      <c r="B14" s="33" t="s">
        <v>2678</v>
      </c>
      <c r="C14" s="34">
        <v>401972</v>
      </c>
      <c r="D14" s="34"/>
      <c r="E14" s="35" t="s">
        <v>2680</v>
      </c>
      <c r="F14" s="35" t="s">
        <v>2962</v>
      </c>
      <c r="G14" s="35" t="s">
        <v>2682</v>
      </c>
      <c r="H14" s="36">
        <v>0</v>
      </c>
      <c r="I14" s="37">
        <f t="shared" si="0"/>
        <v>0</v>
      </c>
      <c r="J14" s="35"/>
      <c r="K14" s="35"/>
      <c r="L14" s="35"/>
      <c r="M14" s="32">
        <v>700043</v>
      </c>
      <c r="N14" s="33" t="s">
        <v>110</v>
      </c>
      <c r="O14" s="32">
        <v>171416</v>
      </c>
      <c r="P14" s="33" t="s">
        <v>167</v>
      </c>
      <c r="Q14" s="33" t="s">
        <v>143</v>
      </c>
      <c r="R14" s="33" t="s">
        <v>135</v>
      </c>
      <c r="S14" s="33" t="s">
        <v>143</v>
      </c>
      <c r="T14" s="33" t="s">
        <v>2679</v>
      </c>
      <c r="U14" s="38">
        <v>6</v>
      </c>
      <c r="V14" s="39">
        <v>262611</v>
      </c>
      <c r="W14" s="39">
        <v>86671</v>
      </c>
      <c r="X14" s="39">
        <v>52690</v>
      </c>
      <c r="Y14" s="39"/>
      <c r="Z14" s="39"/>
      <c r="AA14" s="39"/>
      <c r="AB14" s="39"/>
      <c r="AC14" s="39"/>
      <c r="AD14" s="39"/>
      <c r="AE14" s="39"/>
      <c r="AF14" s="39"/>
      <c r="AG14" s="39"/>
      <c r="AH14" s="33"/>
      <c r="AI14" s="35"/>
      <c r="AJ14" s="33"/>
    </row>
    <row r="15" spans="1:37" s="40" customFormat="1" ht="80.5" hidden="1" x14ac:dyDescent="0.25">
      <c r="A15" s="32">
        <v>51816</v>
      </c>
      <c r="B15" s="33" t="s">
        <v>638</v>
      </c>
      <c r="C15" s="34">
        <v>320000</v>
      </c>
      <c r="D15" s="34"/>
      <c r="E15" s="35" t="s">
        <v>2358</v>
      </c>
      <c r="F15" s="33" t="s">
        <v>2963</v>
      </c>
      <c r="G15" s="33" t="s">
        <v>2964</v>
      </c>
      <c r="H15" s="36" t="s">
        <v>4198</v>
      </c>
      <c r="I15" s="37" t="e">
        <f t="shared" si="0"/>
        <v>#VALUE!</v>
      </c>
      <c r="J15" s="33"/>
      <c r="K15" s="33"/>
      <c r="L15" s="33"/>
      <c r="M15" s="32">
        <v>700011</v>
      </c>
      <c r="N15" s="33" t="s">
        <v>106</v>
      </c>
      <c r="O15" s="32">
        <v>2000</v>
      </c>
      <c r="P15" s="33" t="s">
        <v>256</v>
      </c>
      <c r="Q15" s="33" t="s">
        <v>134</v>
      </c>
      <c r="R15" s="33" t="s">
        <v>143</v>
      </c>
      <c r="S15" s="33" t="s">
        <v>225</v>
      </c>
      <c r="T15" s="33" t="s">
        <v>2357</v>
      </c>
      <c r="U15" s="38"/>
      <c r="V15" s="39"/>
      <c r="W15" s="39"/>
      <c r="X15" s="39"/>
      <c r="Y15" s="39"/>
      <c r="Z15" s="39"/>
      <c r="AA15" s="39"/>
      <c r="AB15" s="39"/>
      <c r="AC15" s="39"/>
      <c r="AD15" s="39"/>
      <c r="AE15" s="39">
        <v>320000</v>
      </c>
      <c r="AF15" s="39"/>
      <c r="AG15" s="39"/>
      <c r="AH15" s="33"/>
      <c r="AI15" s="33"/>
      <c r="AJ15" s="33"/>
    </row>
    <row r="16" spans="1:37" s="40" customFormat="1" ht="138" hidden="1" x14ac:dyDescent="0.25">
      <c r="A16" s="32">
        <v>51817</v>
      </c>
      <c r="B16" s="33" t="s">
        <v>638</v>
      </c>
      <c r="C16" s="34">
        <v>300000</v>
      </c>
      <c r="D16" s="34"/>
      <c r="E16" s="35" t="s">
        <v>2362</v>
      </c>
      <c r="F16" s="33" t="s">
        <v>2965</v>
      </c>
      <c r="G16" s="33" t="s">
        <v>2363</v>
      </c>
      <c r="H16" s="36" t="s">
        <v>4198</v>
      </c>
      <c r="I16" s="37" t="e">
        <f t="shared" si="0"/>
        <v>#VALUE!</v>
      </c>
      <c r="J16" s="33"/>
      <c r="K16" s="33"/>
      <c r="L16" s="33"/>
      <c r="M16" s="32">
        <v>700011</v>
      </c>
      <c r="N16" s="33" t="s">
        <v>106</v>
      </c>
      <c r="O16" s="32">
        <v>2000</v>
      </c>
      <c r="P16" s="33" t="s">
        <v>202</v>
      </c>
      <c r="Q16" s="33" t="s">
        <v>134</v>
      </c>
      <c r="R16" s="33" t="s">
        <v>143</v>
      </c>
      <c r="S16" s="33" t="s">
        <v>150</v>
      </c>
      <c r="T16" s="33" t="s">
        <v>2361</v>
      </c>
      <c r="U16" s="38"/>
      <c r="V16" s="39"/>
      <c r="W16" s="39"/>
      <c r="X16" s="39"/>
      <c r="Y16" s="39"/>
      <c r="Z16" s="39">
        <v>300000</v>
      </c>
      <c r="AA16" s="39"/>
      <c r="AB16" s="39"/>
      <c r="AC16" s="39"/>
      <c r="AD16" s="39"/>
      <c r="AE16" s="39"/>
      <c r="AF16" s="39"/>
      <c r="AG16" s="39"/>
      <c r="AH16" s="33"/>
      <c r="AI16" s="33"/>
      <c r="AJ16" s="33"/>
    </row>
    <row r="17" spans="1:36" s="40" customFormat="1" ht="409.5" hidden="1" x14ac:dyDescent="0.25">
      <c r="A17" s="32">
        <v>51819</v>
      </c>
      <c r="B17" s="33" t="s">
        <v>638</v>
      </c>
      <c r="C17" s="34">
        <v>1686743</v>
      </c>
      <c r="D17" s="34"/>
      <c r="E17" s="35" t="s">
        <v>2365</v>
      </c>
      <c r="F17" s="33" t="s">
        <v>2966</v>
      </c>
      <c r="G17" s="33" t="s">
        <v>2366</v>
      </c>
      <c r="H17" s="36" t="s">
        <v>4198</v>
      </c>
      <c r="I17" s="37" t="e">
        <f t="shared" si="0"/>
        <v>#VALUE!</v>
      </c>
      <c r="J17" s="33"/>
      <c r="K17" s="33"/>
      <c r="L17" s="33"/>
      <c r="M17" s="32">
        <v>700011</v>
      </c>
      <c r="N17" s="33" t="s">
        <v>106</v>
      </c>
      <c r="O17" s="32">
        <v>2000</v>
      </c>
      <c r="P17" s="33" t="s">
        <v>260</v>
      </c>
      <c r="Q17" s="33" t="s">
        <v>134</v>
      </c>
      <c r="R17" s="33" t="s">
        <v>143</v>
      </c>
      <c r="S17" s="33" t="s">
        <v>249</v>
      </c>
      <c r="T17" s="33" t="s">
        <v>2364</v>
      </c>
      <c r="U17" s="38">
        <v>15</v>
      </c>
      <c r="V17" s="39">
        <v>1235600</v>
      </c>
      <c r="W17" s="39">
        <v>303783</v>
      </c>
      <c r="X17" s="39">
        <v>147360</v>
      </c>
      <c r="Y17" s="39"/>
      <c r="Z17" s="39"/>
      <c r="AA17" s="39"/>
      <c r="AB17" s="39"/>
      <c r="AC17" s="39"/>
      <c r="AD17" s="39"/>
      <c r="AE17" s="39"/>
      <c r="AF17" s="39"/>
      <c r="AG17" s="39"/>
      <c r="AH17" s="33"/>
      <c r="AI17" s="33"/>
      <c r="AJ17" s="33"/>
    </row>
    <row r="18" spans="1:36" s="40" customFormat="1" ht="218.5" hidden="1" x14ac:dyDescent="0.25">
      <c r="A18" s="32">
        <v>51823</v>
      </c>
      <c r="B18" s="33" t="s">
        <v>638</v>
      </c>
      <c r="C18" s="34">
        <v>2483275</v>
      </c>
      <c r="D18" s="34"/>
      <c r="E18" s="35" t="s">
        <v>2368</v>
      </c>
      <c r="F18" s="33" t="s">
        <v>2967</v>
      </c>
      <c r="G18" s="33" t="s">
        <v>2370</v>
      </c>
      <c r="H18" s="36" t="s">
        <v>4198</v>
      </c>
      <c r="I18" s="37" t="e">
        <f t="shared" si="0"/>
        <v>#VALUE!</v>
      </c>
      <c r="J18" s="33"/>
      <c r="K18" s="33"/>
      <c r="L18" s="33"/>
      <c r="M18" s="32">
        <v>700011</v>
      </c>
      <c r="N18" s="33" t="s">
        <v>106</v>
      </c>
      <c r="O18" s="32">
        <v>2000</v>
      </c>
      <c r="P18" s="33" t="s">
        <v>167</v>
      </c>
      <c r="Q18" s="33" t="s">
        <v>134</v>
      </c>
      <c r="R18" s="33" t="s">
        <v>143</v>
      </c>
      <c r="S18" s="33" t="s">
        <v>150</v>
      </c>
      <c r="T18" s="33" t="s">
        <v>2367</v>
      </c>
      <c r="U18" s="38"/>
      <c r="V18" s="39"/>
      <c r="W18" s="39"/>
      <c r="X18" s="39"/>
      <c r="Y18" s="39"/>
      <c r="Z18" s="39">
        <v>2483275</v>
      </c>
      <c r="AA18" s="39"/>
      <c r="AB18" s="39"/>
      <c r="AC18" s="39"/>
      <c r="AD18" s="39"/>
      <c r="AE18" s="39"/>
      <c r="AF18" s="39"/>
      <c r="AG18" s="39"/>
      <c r="AH18" s="33"/>
      <c r="AI18" s="35"/>
      <c r="AJ18" s="33"/>
    </row>
    <row r="19" spans="1:36" s="40" customFormat="1" ht="287.5" hidden="1" x14ac:dyDescent="0.25">
      <c r="A19" s="32">
        <v>51824</v>
      </c>
      <c r="B19" s="33" t="s">
        <v>638</v>
      </c>
      <c r="C19" s="34">
        <v>4385500</v>
      </c>
      <c r="D19" s="34"/>
      <c r="E19" s="35" t="s">
        <v>2372</v>
      </c>
      <c r="F19" s="33" t="s">
        <v>2968</v>
      </c>
      <c r="G19" s="33" t="s">
        <v>2374</v>
      </c>
      <c r="H19" s="36" t="s">
        <v>4198</v>
      </c>
      <c r="I19" s="37" t="e">
        <f t="shared" si="0"/>
        <v>#VALUE!</v>
      </c>
      <c r="J19" s="33"/>
      <c r="K19" s="33"/>
      <c r="L19" s="33"/>
      <c r="M19" s="32">
        <v>700011</v>
      </c>
      <c r="N19" s="33" t="s">
        <v>106</v>
      </c>
      <c r="O19" s="32">
        <v>2000</v>
      </c>
      <c r="P19" s="33" t="s">
        <v>155</v>
      </c>
      <c r="Q19" s="33" t="s">
        <v>134</v>
      </c>
      <c r="R19" s="33" t="s">
        <v>143</v>
      </c>
      <c r="S19" s="33" t="s">
        <v>150</v>
      </c>
      <c r="T19" s="33" t="s">
        <v>2371</v>
      </c>
      <c r="U19" s="38"/>
      <c r="V19" s="39"/>
      <c r="W19" s="39"/>
      <c r="X19" s="39"/>
      <c r="Y19" s="39"/>
      <c r="Z19" s="39">
        <v>4385500</v>
      </c>
      <c r="AA19" s="39"/>
      <c r="AB19" s="39"/>
      <c r="AC19" s="39"/>
      <c r="AD19" s="39"/>
      <c r="AE19" s="39"/>
      <c r="AF19" s="39"/>
      <c r="AG19" s="39"/>
      <c r="AH19" s="33"/>
      <c r="AI19" s="33"/>
      <c r="AJ19" s="33"/>
    </row>
    <row r="20" spans="1:36" s="40" customFormat="1" ht="69" hidden="1" x14ac:dyDescent="0.25">
      <c r="A20" s="32">
        <v>51825</v>
      </c>
      <c r="B20" s="33" t="s">
        <v>638</v>
      </c>
      <c r="C20" s="34">
        <v>120000</v>
      </c>
      <c r="D20" s="34"/>
      <c r="E20" s="33" t="s">
        <v>2376</v>
      </c>
      <c r="F20" s="33" t="s">
        <v>2969</v>
      </c>
      <c r="G20" s="33" t="s">
        <v>2378</v>
      </c>
      <c r="H20" s="36" t="s">
        <v>4198</v>
      </c>
      <c r="I20" s="37" t="e">
        <f t="shared" si="0"/>
        <v>#VALUE!</v>
      </c>
      <c r="J20" s="33"/>
      <c r="K20" s="33"/>
      <c r="L20" s="33"/>
      <c r="M20" s="32">
        <v>700011</v>
      </c>
      <c r="N20" s="33" t="s">
        <v>106</v>
      </c>
      <c r="O20" s="32">
        <v>2000</v>
      </c>
      <c r="P20" s="33" t="s">
        <v>133</v>
      </c>
      <c r="Q20" s="33" t="s">
        <v>134</v>
      </c>
      <c r="R20" s="33" t="s">
        <v>143</v>
      </c>
      <c r="S20" s="33" t="s">
        <v>225</v>
      </c>
      <c r="T20" s="33" t="s">
        <v>2375</v>
      </c>
      <c r="U20" s="38"/>
      <c r="V20" s="39"/>
      <c r="W20" s="39"/>
      <c r="X20" s="39"/>
      <c r="Y20" s="39"/>
      <c r="Z20" s="39"/>
      <c r="AA20" s="39"/>
      <c r="AB20" s="39"/>
      <c r="AC20" s="39"/>
      <c r="AD20" s="39"/>
      <c r="AE20" s="39">
        <v>120000</v>
      </c>
      <c r="AF20" s="39"/>
      <c r="AG20" s="39"/>
      <c r="AH20" s="33"/>
      <c r="AI20" s="33"/>
      <c r="AJ20" s="33"/>
    </row>
    <row r="21" spans="1:36" s="40" customFormat="1" ht="80.5" hidden="1" x14ac:dyDescent="0.25">
      <c r="A21" s="32">
        <v>51826</v>
      </c>
      <c r="B21" s="33" t="s">
        <v>638</v>
      </c>
      <c r="C21" s="34">
        <v>63727</v>
      </c>
      <c r="D21" s="34"/>
      <c r="E21" s="35" t="s">
        <v>2229</v>
      </c>
      <c r="F21" s="33" t="s">
        <v>2230</v>
      </c>
      <c r="G21" s="33" t="s">
        <v>2231</v>
      </c>
      <c r="H21" s="36" t="s">
        <v>4198</v>
      </c>
      <c r="I21" s="37" t="e">
        <f t="shared" si="0"/>
        <v>#VALUE!</v>
      </c>
      <c r="J21" s="33"/>
      <c r="K21" s="33"/>
      <c r="L21" s="33"/>
      <c r="M21" s="32">
        <v>700000</v>
      </c>
      <c r="N21" s="33" t="s">
        <v>104</v>
      </c>
      <c r="O21" s="32">
        <v>2000</v>
      </c>
      <c r="P21" s="33" t="s">
        <v>161</v>
      </c>
      <c r="Q21" s="33" t="s">
        <v>143</v>
      </c>
      <c r="R21" s="33" t="s">
        <v>135</v>
      </c>
      <c r="S21" s="33" t="s">
        <v>150</v>
      </c>
      <c r="T21" s="33" t="s">
        <v>2228</v>
      </c>
      <c r="U21" s="38">
        <v>0.64</v>
      </c>
      <c r="V21" s="39">
        <v>46495</v>
      </c>
      <c r="W21" s="39">
        <v>11113</v>
      </c>
      <c r="X21" s="39">
        <v>6119</v>
      </c>
      <c r="Y21" s="39"/>
      <c r="Z21" s="39"/>
      <c r="AA21" s="39"/>
      <c r="AB21" s="39"/>
      <c r="AC21" s="39"/>
      <c r="AD21" s="39"/>
      <c r="AE21" s="39"/>
      <c r="AF21" s="39"/>
      <c r="AG21" s="39"/>
      <c r="AH21" s="33"/>
      <c r="AI21" s="35"/>
      <c r="AJ21" s="33"/>
    </row>
    <row r="22" spans="1:36" s="40" customFormat="1" ht="80.5" hidden="1" x14ac:dyDescent="0.25">
      <c r="A22" s="32">
        <v>51827</v>
      </c>
      <c r="B22" s="33" t="s">
        <v>638</v>
      </c>
      <c r="C22" s="34">
        <v>43814</v>
      </c>
      <c r="D22" s="34"/>
      <c r="E22" s="35" t="s">
        <v>2305</v>
      </c>
      <c r="F22" s="33" t="s">
        <v>2306</v>
      </c>
      <c r="G22" s="33" t="s">
        <v>2231</v>
      </c>
      <c r="H22" s="36" t="s">
        <v>4198</v>
      </c>
      <c r="I22" s="37" t="e">
        <f t="shared" si="0"/>
        <v>#VALUE!</v>
      </c>
      <c r="J22" s="33"/>
      <c r="K22" s="33"/>
      <c r="L22" s="33"/>
      <c r="M22" s="32">
        <v>700001</v>
      </c>
      <c r="N22" s="33" t="s">
        <v>105</v>
      </c>
      <c r="O22" s="32">
        <v>2000</v>
      </c>
      <c r="P22" s="33" t="s">
        <v>161</v>
      </c>
      <c r="Q22" s="33" t="s">
        <v>143</v>
      </c>
      <c r="R22" s="33" t="s">
        <v>135</v>
      </c>
      <c r="S22" s="33" t="s">
        <v>150</v>
      </c>
      <c r="T22" s="33" t="s">
        <v>2304</v>
      </c>
      <c r="U22" s="38">
        <v>0.44</v>
      </c>
      <c r="V22" s="39">
        <v>31966</v>
      </c>
      <c r="W22" s="39">
        <v>7640</v>
      </c>
      <c r="X22" s="39">
        <v>4208</v>
      </c>
      <c r="Y22" s="39"/>
      <c r="Z22" s="39"/>
      <c r="AA22" s="39"/>
      <c r="AB22" s="39"/>
      <c r="AC22" s="39"/>
      <c r="AD22" s="39"/>
      <c r="AE22" s="39"/>
      <c r="AF22" s="39"/>
      <c r="AG22" s="39"/>
      <c r="AH22" s="33"/>
      <c r="AI22" s="33"/>
      <c r="AJ22" s="33"/>
    </row>
    <row r="23" spans="1:36" s="40" customFormat="1" ht="80.5" hidden="1" x14ac:dyDescent="0.25">
      <c r="A23" s="32">
        <v>51828</v>
      </c>
      <c r="B23" s="33" t="s">
        <v>638</v>
      </c>
      <c r="C23" s="34">
        <v>91608</v>
      </c>
      <c r="D23" s="34"/>
      <c r="E23" s="35" t="s">
        <v>2380</v>
      </c>
      <c r="F23" s="33" t="s">
        <v>2970</v>
      </c>
      <c r="G23" s="33" t="s">
        <v>2231</v>
      </c>
      <c r="H23" s="36" t="s">
        <v>4198</v>
      </c>
      <c r="I23" s="37" t="e">
        <f t="shared" si="0"/>
        <v>#VALUE!</v>
      </c>
      <c r="J23" s="33"/>
      <c r="K23" s="33"/>
      <c r="L23" s="33"/>
      <c r="M23" s="32">
        <v>700011</v>
      </c>
      <c r="N23" s="33" t="s">
        <v>106</v>
      </c>
      <c r="O23" s="32">
        <v>2000</v>
      </c>
      <c r="P23" s="33" t="s">
        <v>161</v>
      </c>
      <c r="Q23" s="33" t="s">
        <v>143</v>
      </c>
      <c r="R23" s="33" t="s">
        <v>135</v>
      </c>
      <c r="S23" s="33" t="s">
        <v>150</v>
      </c>
      <c r="T23" s="33" t="s">
        <v>2379</v>
      </c>
      <c r="U23" s="38">
        <v>0.92</v>
      </c>
      <c r="V23" s="39">
        <v>66838</v>
      </c>
      <c r="W23" s="39">
        <v>15973</v>
      </c>
      <c r="X23" s="39">
        <v>8797</v>
      </c>
      <c r="Y23" s="39"/>
      <c r="Z23" s="39"/>
      <c r="AA23" s="39"/>
      <c r="AB23" s="39"/>
      <c r="AC23" s="39"/>
      <c r="AD23" s="39"/>
      <c r="AE23" s="39"/>
      <c r="AF23" s="39"/>
      <c r="AG23" s="39"/>
      <c r="AH23" s="33"/>
      <c r="AI23" s="35"/>
      <c r="AJ23" s="33"/>
    </row>
    <row r="24" spans="1:36" s="40" customFormat="1" ht="69" hidden="1" x14ac:dyDescent="0.25">
      <c r="A24" s="32">
        <v>51829</v>
      </c>
      <c r="B24" s="33" t="s">
        <v>638</v>
      </c>
      <c r="C24" s="41">
        <v>-1000000</v>
      </c>
      <c r="D24" s="34"/>
      <c r="E24" s="33" t="s">
        <v>2233</v>
      </c>
      <c r="F24" s="33" t="s">
        <v>557</v>
      </c>
      <c r="G24" s="33" t="s">
        <v>557</v>
      </c>
      <c r="H24" s="36" t="s">
        <v>4198</v>
      </c>
      <c r="I24" s="37" t="e">
        <f t="shared" si="0"/>
        <v>#VALUE!</v>
      </c>
      <c r="J24" s="33"/>
      <c r="K24" s="33"/>
      <c r="L24" s="33"/>
      <c r="M24" s="32">
        <v>700000</v>
      </c>
      <c r="N24" s="33" t="s">
        <v>104</v>
      </c>
      <c r="O24" s="32">
        <v>2000</v>
      </c>
      <c r="P24" s="33" t="s">
        <v>143</v>
      </c>
      <c r="Q24" s="33" t="s">
        <v>143</v>
      </c>
      <c r="R24" s="33" t="s">
        <v>135</v>
      </c>
      <c r="S24" s="33" t="s">
        <v>143</v>
      </c>
      <c r="T24" s="33" t="s">
        <v>2232</v>
      </c>
      <c r="U24" s="38"/>
      <c r="V24" s="42">
        <v>-1000000</v>
      </c>
      <c r="W24" s="39"/>
      <c r="X24" s="39"/>
      <c r="Y24" s="39"/>
      <c r="Z24" s="39"/>
      <c r="AA24" s="39"/>
      <c r="AB24" s="39"/>
      <c r="AC24" s="39"/>
      <c r="AD24" s="39"/>
      <c r="AE24" s="39"/>
      <c r="AF24" s="39"/>
      <c r="AG24" s="39"/>
      <c r="AH24" s="33"/>
      <c r="AI24" s="35"/>
      <c r="AJ24" s="33"/>
    </row>
    <row r="25" spans="1:36" s="40" customFormat="1" ht="57.5" hidden="1" x14ac:dyDescent="0.25">
      <c r="A25" s="32">
        <v>51843</v>
      </c>
      <c r="B25" s="33" t="s">
        <v>638</v>
      </c>
      <c r="C25" s="34">
        <v>86535</v>
      </c>
      <c r="D25" s="34"/>
      <c r="E25" s="33" t="s">
        <v>556</v>
      </c>
      <c r="F25" s="33" t="s">
        <v>2971</v>
      </c>
      <c r="G25" s="33" t="s">
        <v>556</v>
      </c>
      <c r="H25" s="36" t="s">
        <v>4198</v>
      </c>
      <c r="I25" s="37" t="e">
        <f t="shared" si="0"/>
        <v>#VALUE!</v>
      </c>
      <c r="J25" s="33"/>
      <c r="K25" s="33"/>
      <c r="L25" s="33"/>
      <c r="M25" s="32">
        <v>700001</v>
      </c>
      <c r="N25" s="33" t="s">
        <v>105</v>
      </c>
      <c r="O25" s="32">
        <v>2000</v>
      </c>
      <c r="P25" s="33" t="s">
        <v>143</v>
      </c>
      <c r="Q25" s="33" t="s">
        <v>143</v>
      </c>
      <c r="R25" s="33" t="s">
        <v>431</v>
      </c>
      <c r="S25" s="33" t="s">
        <v>143</v>
      </c>
      <c r="T25" s="33" t="s">
        <v>2307</v>
      </c>
      <c r="U25" s="38"/>
      <c r="V25" s="39">
        <v>86535</v>
      </c>
      <c r="W25" s="39"/>
      <c r="X25" s="39"/>
      <c r="Y25" s="39"/>
      <c r="Z25" s="39"/>
      <c r="AA25" s="39"/>
      <c r="AB25" s="39"/>
      <c r="AC25" s="39"/>
      <c r="AD25" s="39"/>
      <c r="AE25" s="39"/>
      <c r="AF25" s="39"/>
      <c r="AG25" s="39"/>
      <c r="AH25" s="33"/>
      <c r="AI25" s="33"/>
      <c r="AJ25" s="33"/>
    </row>
    <row r="26" spans="1:36" s="40" customFormat="1" ht="80.5" hidden="1" x14ac:dyDescent="0.25">
      <c r="A26" s="32">
        <v>51861</v>
      </c>
      <c r="B26" s="33" t="s">
        <v>638</v>
      </c>
      <c r="C26" s="34">
        <v>13304</v>
      </c>
      <c r="D26" s="34"/>
      <c r="E26" s="35" t="s">
        <v>2383</v>
      </c>
      <c r="F26" s="33" t="s">
        <v>2972</v>
      </c>
      <c r="G26" s="33" t="s">
        <v>2385</v>
      </c>
      <c r="H26" s="36" t="s">
        <v>4198</v>
      </c>
      <c r="I26" s="37" t="e">
        <f t="shared" si="0"/>
        <v>#VALUE!</v>
      </c>
      <c r="J26" s="33"/>
      <c r="K26" s="33"/>
      <c r="L26" s="33"/>
      <c r="M26" s="32">
        <v>700011</v>
      </c>
      <c r="N26" s="33" t="s">
        <v>106</v>
      </c>
      <c r="O26" s="32">
        <v>2000</v>
      </c>
      <c r="P26" s="33" t="s">
        <v>142</v>
      </c>
      <c r="Q26" s="33" t="s">
        <v>134</v>
      </c>
      <c r="R26" s="33" t="s">
        <v>143</v>
      </c>
      <c r="S26" s="33" t="s">
        <v>249</v>
      </c>
      <c r="T26" s="33" t="s">
        <v>2382</v>
      </c>
      <c r="U26" s="38"/>
      <c r="V26" s="39"/>
      <c r="W26" s="39"/>
      <c r="X26" s="39"/>
      <c r="Y26" s="39"/>
      <c r="Z26" s="39">
        <v>13304</v>
      </c>
      <c r="AA26" s="39"/>
      <c r="AB26" s="39"/>
      <c r="AC26" s="39"/>
      <c r="AD26" s="39"/>
      <c r="AE26" s="39"/>
      <c r="AF26" s="39"/>
      <c r="AG26" s="39"/>
      <c r="AH26" s="33"/>
      <c r="AI26" s="33"/>
      <c r="AJ26" s="33"/>
    </row>
    <row r="27" spans="1:36" s="40" customFormat="1" ht="69" hidden="1" x14ac:dyDescent="0.25">
      <c r="A27" s="32">
        <v>51890</v>
      </c>
      <c r="B27" s="33" t="s">
        <v>638</v>
      </c>
      <c r="C27" s="34">
        <v>419729</v>
      </c>
      <c r="D27" s="34"/>
      <c r="E27" s="35" t="s">
        <v>2309</v>
      </c>
      <c r="F27" s="33" t="s">
        <v>2973</v>
      </c>
      <c r="G27" s="33" t="s">
        <v>2311</v>
      </c>
      <c r="H27" s="36" t="s">
        <v>4198</v>
      </c>
      <c r="I27" s="37" t="e">
        <f t="shared" si="0"/>
        <v>#VALUE!</v>
      </c>
      <c r="J27" s="33"/>
      <c r="K27" s="33"/>
      <c r="L27" s="33"/>
      <c r="M27" s="32">
        <v>700001</v>
      </c>
      <c r="N27" s="33" t="s">
        <v>105</v>
      </c>
      <c r="O27" s="32">
        <v>2000</v>
      </c>
      <c r="P27" s="33" t="s">
        <v>161</v>
      </c>
      <c r="Q27" s="33" t="s">
        <v>149</v>
      </c>
      <c r="R27" s="33" t="s">
        <v>173</v>
      </c>
      <c r="S27" s="33" t="s">
        <v>150</v>
      </c>
      <c r="T27" s="33" t="s">
        <v>2308</v>
      </c>
      <c r="U27" s="38">
        <v>1.29</v>
      </c>
      <c r="V27" s="39">
        <v>127923</v>
      </c>
      <c r="W27" s="39">
        <v>28549</v>
      </c>
      <c r="X27" s="39">
        <v>13257</v>
      </c>
      <c r="Y27" s="39"/>
      <c r="Z27" s="39">
        <v>250000</v>
      </c>
      <c r="AA27" s="39"/>
      <c r="AB27" s="39"/>
      <c r="AC27" s="39"/>
      <c r="AD27" s="39"/>
      <c r="AE27" s="39"/>
      <c r="AF27" s="39"/>
      <c r="AG27" s="39"/>
      <c r="AH27" s="33"/>
      <c r="AI27" s="33"/>
      <c r="AJ27" s="33"/>
    </row>
    <row r="28" spans="1:36" s="40" customFormat="1" ht="80.5" hidden="1" x14ac:dyDescent="0.25">
      <c r="A28" s="32">
        <v>52001</v>
      </c>
      <c r="B28" s="33" t="s">
        <v>638</v>
      </c>
      <c r="C28" s="34">
        <v>727079</v>
      </c>
      <c r="D28" s="34"/>
      <c r="E28" s="35" t="s">
        <v>2235</v>
      </c>
      <c r="F28" s="33" t="s">
        <v>2974</v>
      </c>
      <c r="G28" s="33" t="s">
        <v>2237</v>
      </c>
      <c r="H28" s="36" t="s">
        <v>4198</v>
      </c>
      <c r="I28" s="37" t="e">
        <f t="shared" si="0"/>
        <v>#VALUE!</v>
      </c>
      <c r="J28" s="33"/>
      <c r="K28" s="33"/>
      <c r="L28" s="33"/>
      <c r="M28" s="32">
        <v>700000</v>
      </c>
      <c r="N28" s="33" t="s">
        <v>104</v>
      </c>
      <c r="O28" s="32">
        <v>2000</v>
      </c>
      <c r="P28" s="33" t="s">
        <v>161</v>
      </c>
      <c r="Q28" s="33" t="s">
        <v>143</v>
      </c>
      <c r="R28" s="33" t="s">
        <v>173</v>
      </c>
      <c r="S28" s="33" t="s">
        <v>136</v>
      </c>
      <c r="T28" s="33" t="s">
        <v>2234</v>
      </c>
      <c r="U28" s="38">
        <v>3.71</v>
      </c>
      <c r="V28" s="39">
        <v>358771</v>
      </c>
      <c r="W28" s="39">
        <v>80428</v>
      </c>
      <c r="X28" s="39">
        <v>37880</v>
      </c>
      <c r="Y28" s="39"/>
      <c r="Z28" s="39">
        <v>250000</v>
      </c>
      <c r="AA28" s="39"/>
      <c r="AB28" s="39"/>
      <c r="AC28" s="39"/>
      <c r="AD28" s="39"/>
      <c r="AE28" s="39"/>
      <c r="AF28" s="39"/>
      <c r="AG28" s="39"/>
      <c r="AH28" s="33"/>
      <c r="AI28" s="33"/>
      <c r="AJ28" s="33"/>
    </row>
    <row r="29" spans="1:36" s="40" customFormat="1" ht="69" hidden="1" x14ac:dyDescent="0.25">
      <c r="A29" s="32">
        <v>52031</v>
      </c>
      <c r="B29" s="33" t="s">
        <v>638</v>
      </c>
      <c r="C29" s="34">
        <v>1000000</v>
      </c>
      <c r="D29" s="34"/>
      <c r="E29" s="33" t="s">
        <v>2313</v>
      </c>
      <c r="F29" s="33" t="s">
        <v>2975</v>
      </c>
      <c r="G29" s="33" t="s">
        <v>2315</v>
      </c>
      <c r="H29" s="36" t="s">
        <v>4198</v>
      </c>
      <c r="I29" s="37" t="e">
        <f t="shared" si="0"/>
        <v>#VALUE!</v>
      </c>
      <c r="J29" s="33"/>
      <c r="K29" s="33"/>
      <c r="L29" s="33"/>
      <c r="M29" s="32">
        <v>700001</v>
      </c>
      <c r="N29" s="33" t="s">
        <v>105</v>
      </c>
      <c r="O29" s="32">
        <v>2000</v>
      </c>
      <c r="P29" s="33" t="s">
        <v>167</v>
      </c>
      <c r="Q29" s="33" t="s">
        <v>143</v>
      </c>
      <c r="R29" s="33" t="s">
        <v>135</v>
      </c>
      <c r="S29" s="33" t="s">
        <v>143</v>
      </c>
      <c r="T29" s="33" t="s">
        <v>2312</v>
      </c>
      <c r="U29" s="38"/>
      <c r="V29" s="39"/>
      <c r="W29" s="39"/>
      <c r="X29" s="39"/>
      <c r="Y29" s="39"/>
      <c r="Z29" s="39">
        <v>1000000</v>
      </c>
      <c r="AA29" s="39"/>
      <c r="AB29" s="39"/>
      <c r="AC29" s="39"/>
      <c r="AD29" s="39"/>
      <c r="AE29" s="39"/>
      <c r="AF29" s="39"/>
      <c r="AG29" s="39"/>
      <c r="AH29" s="33"/>
      <c r="AI29" s="33"/>
      <c r="AJ29" s="33"/>
    </row>
    <row r="30" spans="1:36" s="40" customFormat="1" ht="69" hidden="1" x14ac:dyDescent="0.25">
      <c r="A30" s="32">
        <v>52039</v>
      </c>
      <c r="B30" s="33" t="s">
        <v>638</v>
      </c>
      <c r="C30" s="34">
        <v>1000000</v>
      </c>
      <c r="D30" s="34"/>
      <c r="E30" s="33" t="s">
        <v>2387</v>
      </c>
      <c r="F30" s="33" t="s">
        <v>2975</v>
      </c>
      <c r="G30" s="33" t="s">
        <v>2315</v>
      </c>
      <c r="H30" s="36" t="s">
        <v>4198</v>
      </c>
      <c r="I30" s="37" t="e">
        <f t="shared" si="0"/>
        <v>#VALUE!</v>
      </c>
      <c r="J30" s="33"/>
      <c r="K30" s="33"/>
      <c r="L30" s="33"/>
      <c r="M30" s="32">
        <v>700011</v>
      </c>
      <c r="N30" s="33" t="s">
        <v>106</v>
      </c>
      <c r="O30" s="32">
        <v>2000</v>
      </c>
      <c r="P30" s="33" t="s">
        <v>167</v>
      </c>
      <c r="Q30" s="33" t="s">
        <v>143</v>
      </c>
      <c r="R30" s="33" t="s">
        <v>135</v>
      </c>
      <c r="S30" s="33" t="s">
        <v>143</v>
      </c>
      <c r="T30" s="33" t="s">
        <v>2386</v>
      </c>
      <c r="U30" s="38"/>
      <c r="V30" s="39"/>
      <c r="W30" s="39"/>
      <c r="X30" s="39"/>
      <c r="Y30" s="39"/>
      <c r="Z30" s="39">
        <v>1000000</v>
      </c>
      <c r="AA30" s="39"/>
      <c r="AB30" s="39"/>
      <c r="AC30" s="39"/>
      <c r="AD30" s="39"/>
      <c r="AE30" s="39"/>
      <c r="AF30" s="39"/>
      <c r="AG30" s="39"/>
      <c r="AH30" s="33"/>
      <c r="AI30" s="33"/>
      <c r="AJ30" s="33"/>
    </row>
    <row r="31" spans="1:36" s="40" customFormat="1" ht="69" hidden="1" x14ac:dyDescent="0.25">
      <c r="A31" s="32">
        <v>52040</v>
      </c>
      <c r="B31" s="33" t="s">
        <v>638</v>
      </c>
      <c r="C31" s="34">
        <v>59720</v>
      </c>
      <c r="D31" s="34"/>
      <c r="E31" s="33" t="s">
        <v>2317</v>
      </c>
      <c r="F31" s="33" t="s">
        <v>2976</v>
      </c>
      <c r="G31" s="33" t="s">
        <v>2318</v>
      </c>
      <c r="H31" s="36" t="s">
        <v>4198</v>
      </c>
      <c r="I31" s="37" t="e">
        <f t="shared" si="0"/>
        <v>#VALUE!</v>
      </c>
      <c r="J31" s="33"/>
      <c r="K31" s="33"/>
      <c r="L31" s="33"/>
      <c r="M31" s="32">
        <v>700001</v>
      </c>
      <c r="N31" s="33" t="s">
        <v>105</v>
      </c>
      <c r="O31" s="32">
        <v>2000</v>
      </c>
      <c r="P31" s="33" t="s">
        <v>142</v>
      </c>
      <c r="Q31" s="33" t="s">
        <v>143</v>
      </c>
      <c r="R31" s="33" t="s">
        <v>135</v>
      </c>
      <c r="S31" s="33" t="s">
        <v>143</v>
      </c>
      <c r="T31" s="33" t="s">
        <v>2316</v>
      </c>
      <c r="U31" s="38">
        <v>0.5</v>
      </c>
      <c r="V31" s="39">
        <v>44834</v>
      </c>
      <c r="W31" s="39">
        <v>9876</v>
      </c>
      <c r="X31" s="39">
        <v>5010</v>
      </c>
      <c r="Y31" s="39"/>
      <c r="Z31" s="39"/>
      <c r="AA31" s="39"/>
      <c r="AB31" s="39"/>
      <c r="AC31" s="39"/>
      <c r="AD31" s="39"/>
      <c r="AE31" s="39"/>
      <c r="AF31" s="39"/>
      <c r="AG31" s="39"/>
      <c r="AH31" s="33"/>
      <c r="AI31" s="33"/>
      <c r="AJ31" s="33"/>
    </row>
    <row r="32" spans="1:36" s="40" customFormat="1" ht="69" hidden="1" x14ac:dyDescent="0.25">
      <c r="A32" s="32">
        <v>52042</v>
      </c>
      <c r="B32" s="33" t="s">
        <v>638</v>
      </c>
      <c r="C32" s="34">
        <v>59720</v>
      </c>
      <c r="D32" s="34"/>
      <c r="E32" s="33" t="s">
        <v>2390</v>
      </c>
      <c r="F32" s="33" t="s">
        <v>2976</v>
      </c>
      <c r="G32" s="33" t="s">
        <v>2318</v>
      </c>
      <c r="H32" s="36" t="s">
        <v>4198</v>
      </c>
      <c r="I32" s="37" t="e">
        <f t="shared" si="0"/>
        <v>#VALUE!</v>
      </c>
      <c r="J32" s="33"/>
      <c r="K32" s="33"/>
      <c r="L32" s="33"/>
      <c r="M32" s="32">
        <v>700011</v>
      </c>
      <c r="N32" s="33" t="s">
        <v>106</v>
      </c>
      <c r="O32" s="32">
        <v>2000</v>
      </c>
      <c r="P32" s="33" t="s">
        <v>142</v>
      </c>
      <c r="Q32" s="33" t="s">
        <v>143</v>
      </c>
      <c r="R32" s="33" t="s">
        <v>135</v>
      </c>
      <c r="S32" s="33" t="s">
        <v>143</v>
      </c>
      <c r="T32" s="33" t="s">
        <v>2389</v>
      </c>
      <c r="U32" s="38">
        <v>0.5</v>
      </c>
      <c r="V32" s="39">
        <v>44834</v>
      </c>
      <c r="W32" s="39">
        <v>9876</v>
      </c>
      <c r="X32" s="39">
        <v>5010</v>
      </c>
      <c r="Y32" s="39"/>
      <c r="Z32" s="39"/>
      <c r="AA32" s="39"/>
      <c r="AB32" s="39"/>
      <c r="AC32" s="39"/>
      <c r="AD32" s="39"/>
      <c r="AE32" s="39"/>
      <c r="AF32" s="39"/>
      <c r="AG32" s="39"/>
      <c r="AH32" s="33"/>
      <c r="AI32" s="33"/>
      <c r="AJ32" s="33"/>
    </row>
    <row r="33" spans="1:36" s="40" customFormat="1" ht="69" hidden="1" x14ac:dyDescent="0.25">
      <c r="A33" s="32">
        <v>52098</v>
      </c>
      <c r="B33" s="33" t="s">
        <v>638</v>
      </c>
      <c r="C33" s="34">
        <v>1126346</v>
      </c>
      <c r="D33" s="34"/>
      <c r="E33" s="35" t="s">
        <v>2392</v>
      </c>
      <c r="F33" s="33" t="s">
        <v>2977</v>
      </c>
      <c r="G33" s="33" t="s">
        <v>2311</v>
      </c>
      <c r="H33" s="36" t="s">
        <v>4198</v>
      </c>
      <c r="I33" s="37" t="e">
        <f t="shared" si="0"/>
        <v>#VALUE!</v>
      </c>
      <c r="J33" s="33"/>
      <c r="K33" s="33"/>
      <c r="L33" s="33"/>
      <c r="M33" s="32">
        <v>700011</v>
      </c>
      <c r="N33" s="33" t="s">
        <v>106</v>
      </c>
      <c r="O33" s="32">
        <v>2000</v>
      </c>
      <c r="P33" s="33" t="s">
        <v>161</v>
      </c>
      <c r="Q33" s="33" t="s">
        <v>149</v>
      </c>
      <c r="R33" s="33" t="s">
        <v>173</v>
      </c>
      <c r="S33" s="33" t="s">
        <v>150</v>
      </c>
      <c r="T33" s="33" t="s">
        <v>2391</v>
      </c>
      <c r="U33" s="38">
        <v>6</v>
      </c>
      <c r="V33" s="39">
        <v>456549</v>
      </c>
      <c r="W33" s="39">
        <v>111869</v>
      </c>
      <c r="X33" s="39">
        <v>57928</v>
      </c>
      <c r="Y33" s="39"/>
      <c r="Z33" s="39">
        <v>500000</v>
      </c>
      <c r="AA33" s="39"/>
      <c r="AB33" s="39"/>
      <c r="AC33" s="39"/>
      <c r="AD33" s="39"/>
      <c r="AE33" s="39"/>
      <c r="AF33" s="39"/>
      <c r="AG33" s="39"/>
      <c r="AH33" s="33"/>
      <c r="AI33" s="35"/>
      <c r="AJ33" s="33"/>
    </row>
    <row r="34" spans="1:36" s="40" customFormat="1" ht="80.5" hidden="1" x14ac:dyDescent="0.25">
      <c r="A34" s="32">
        <v>52113</v>
      </c>
      <c r="B34" s="33" t="s">
        <v>638</v>
      </c>
      <c r="C34" s="34">
        <v>2300000</v>
      </c>
      <c r="D34" s="34"/>
      <c r="E34" s="33" t="s">
        <v>2320</v>
      </c>
      <c r="F34" s="33" t="s">
        <v>2321</v>
      </c>
      <c r="G34" s="33" t="s">
        <v>2322</v>
      </c>
      <c r="H34" s="36" t="s">
        <v>4198</v>
      </c>
      <c r="I34" s="37" t="e">
        <f t="shared" si="0"/>
        <v>#VALUE!</v>
      </c>
      <c r="J34" s="33"/>
      <c r="K34" s="33"/>
      <c r="L34" s="33"/>
      <c r="M34" s="32">
        <v>700001</v>
      </c>
      <c r="N34" s="33" t="s">
        <v>105</v>
      </c>
      <c r="O34" s="32">
        <v>2000</v>
      </c>
      <c r="P34" s="33" t="s">
        <v>142</v>
      </c>
      <c r="Q34" s="33" t="s">
        <v>143</v>
      </c>
      <c r="R34" s="33" t="s">
        <v>135</v>
      </c>
      <c r="S34" s="33" t="s">
        <v>143</v>
      </c>
      <c r="T34" s="33" t="s">
        <v>2319</v>
      </c>
      <c r="U34" s="38"/>
      <c r="V34" s="39"/>
      <c r="W34" s="39"/>
      <c r="X34" s="39"/>
      <c r="Y34" s="39"/>
      <c r="Z34" s="39">
        <v>2300000</v>
      </c>
      <c r="AA34" s="39"/>
      <c r="AB34" s="39"/>
      <c r="AC34" s="39"/>
      <c r="AD34" s="39"/>
      <c r="AE34" s="39"/>
      <c r="AF34" s="39"/>
      <c r="AG34" s="39"/>
      <c r="AH34" s="33"/>
      <c r="AI34" s="35"/>
      <c r="AJ34" s="33"/>
    </row>
    <row r="35" spans="1:36" s="40" customFormat="1" ht="276" hidden="1" x14ac:dyDescent="0.25">
      <c r="A35" s="32">
        <v>52267</v>
      </c>
      <c r="B35" s="33" t="s">
        <v>1670</v>
      </c>
      <c r="C35" s="34">
        <v>105528</v>
      </c>
      <c r="D35" s="34">
        <v>105528</v>
      </c>
      <c r="E35" s="35" t="s">
        <v>1672</v>
      </c>
      <c r="F35" s="33" t="s">
        <v>2978</v>
      </c>
      <c r="G35" s="33" t="s">
        <v>1674</v>
      </c>
      <c r="H35" s="36" t="s">
        <v>4198</v>
      </c>
      <c r="I35" s="37" t="e">
        <f t="shared" si="0"/>
        <v>#VALUE!</v>
      </c>
      <c r="J35" s="33"/>
      <c r="K35" s="33"/>
      <c r="L35" s="33"/>
      <c r="M35" s="32">
        <v>200001</v>
      </c>
      <c r="N35" s="33" t="s">
        <v>15</v>
      </c>
      <c r="O35" s="32">
        <v>1620</v>
      </c>
      <c r="P35" s="33" t="s">
        <v>161</v>
      </c>
      <c r="Q35" s="33" t="s">
        <v>162</v>
      </c>
      <c r="R35" s="33" t="s">
        <v>135</v>
      </c>
      <c r="S35" s="33" t="s">
        <v>150</v>
      </c>
      <c r="T35" s="33" t="s">
        <v>1671</v>
      </c>
      <c r="U35" s="38">
        <v>1</v>
      </c>
      <c r="V35" s="39">
        <v>77794</v>
      </c>
      <c r="W35" s="39">
        <v>18033</v>
      </c>
      <c r="X35" s="39">
        <v>9701</v>
      </c>
      <c r="Y35" s="39"/>
      <c r="Z35" s="39"/>
      <c r="AA35" s="39"/>
      <c r="AB35" s="39"/>
      <c r="AC35" s="39"/>
      <c r="AD35" s="39"/>
      <c r="AE35" s="39"/>
      <c r="AF35" s="39"/>
      <c r="AG35" s="39"/>
      <c r="AH35" s="33"/>
      <c r="AI35" s="35"/>
      <c r="AJ35" s="33"/>
    </row>
    <row r="36" spans="1:36" s="40" customFormat="1" ht="92" hidden="1" x14ac:dyDescent="0.25">
      <c r="A36" s="32">
        <v>52303</v>
      </c>
      <c r="B36" s="33" t="s">
        <v>2469</v>
      </c>
      <c r="C36" s="34">
        <v>520000</v>
      </c>
      <c r="D36" s="34"/>
      <c r="E36" s="35" t="s">
        <v>2499</v>
      </c>
      <c r="F36" s="33" t="s">
        <v>2500</v>
      </c>
      <c r="G36" s="33" t="s">
        <v>2501</v>
      </c>
      <c r="H36" s="36">
        <v>0</v>
      </c>
      <c r="I36" s="37">
        <f t="shared" si="0"/>
        <v>0</v>
      </c>
      <c r="J36" s="33"/>
      <c r="K36" s="33"/>
      <c r="L36" s="33"/>
      <c r="M36" s="32">
        <v>700033</v>
      </c>
      <c r="N36" s="33" t="s">
        <v>107</v>
      </c>
      <c r="O36" s="32">
        <v>2111</v>
      </c>
      <c r="P36" s="33" t="s">
        <v>273</v>
      </c>
      <c r="Q36" s="33" t="s">
        <v>143</v>
      </c>
      <c r="R36" s="33" t="s">
        <v>135</v>
      </c>
      <c r="S36" s="33" t="s">
        <v>150</v>
      </c>
      <c r="T36" s="33" t="s">
        <v>2498</v>
      </c>
      <c r="U36" s="38"/>
      <c r="V36" s="39"/>
      <c r="W36" s="39"/>
      <c r="X36" s="39"/>
      <c r="Y36" s="39"/>
      <c r="Z36" s="39">
        <v>520000</v>
      </c>
      <c r="AA36" s="39"/>
      <c r="AB36" s="39"/>
      <c r="AC36" s="39"/>
      <c r="AD36" s="39"/>
      <c r="AE36" s="39"/>
      <c r="AF36" s="39"/>
      <c r="AG36" s="39"/>
      <c r="AH36" s="33"/>
      <c r="AI36" s="33"/>
      <c r="AJ36" s="33"/>
    </row>
    <row r="37" spans="1:36" s="40" customFormat="1" ht="287.5" hidden="1" x14ac:dyDescent="0.25">
      <c r="A37" s="32">
        <v>52340</v>
      </c>
      <c r="B37" s="33" t="s">
        <v>132</v>
      </c>
      <c r="C37" s="34">
        <v>67158</v>
      </c>
      <c r="D37" s="34"/>
      <c r="E37" s="35" t="s">
        <v>2979</v>
      </c>
      <c r="F37" s="33" t="s">
        <v>2980</v>
      </c>
      <c r="G37" s="33" t="s">
        <v>1267</v>
      </c>
      <c r="H37" s="36" t="s">
        <v>4198</v>
      </c>
      <c r="I37" s="37" t="e">
        <f t="shared" si="0"/>
        <v>#VALUE!</v>
      </c>
      <c r="J37" s="33"/>
      <c r="K37" s="33"/>
      <c r="L37" s="33"/>
      <c r="M37" s="32">
        <v>100000</v>
      </c>
      <c r="N37" s="33" t="s">
        <v>0</v>
      </c>
      <c r="O37" s="32">
        <v>1619</v>
      </c>
      <c r="P37" s="33" t="s">
        <v>202</v>
      </c>
      <c r="Q37" s="33" t="s">
        <v>149</v>
      </c>
      <c r="R37" s="33" t="s">
        <v>135</v>
      </c>
      <c r="S37" s="33" t="s">
        <v>150</v>
      </c>
      <c r="T37" s="33" t="s">
        <v>2981</v>
      </c>
      <c r="U37" s="38"/>
      <c r="V37" s="39">
        <v>56786</v>
      </c>
      <c r="W37" s="39">
        <v>8840</v>
      </c>
      <c r="X37" s="39">
        <v>1532</v>
      </c>
      <c r="Y37" s="39"/>
      <c r="Z37" s="39"/>
      <c r="AA37" s="39"/>
      <c r="AB37" s="39"/>
      <c r="AC37" s="39"/>
      <c r="AD37" s="39"/>
      <c r="AE37" s="39"/>
      <c r="AF37" s="39"/>
      <c r="AG37" s="39"/>
      <c r="AH37" s="33"/>
      <c r="AI37" s="33"/>
      <c r="AJ37" s="33"/>
    </row>
    <row r="38" spans="1:36" s="40" customFormat="1" ht="264.5" hidden="1" x14ac:dyDescent="0.25">
      <c r="A38" s="32">
        <v>52364</v>
      </c>
      <c r="B38" s="33" t="s">
        <v>132</v>
      </c>
      <c r="C38" s="34">
        <v>207778</v>
      </c>
      <c r="D38" s="34"/>
      <c r="E38" s="35" t="s">
        <v>138</v>
      </c>
      <c r="F38" s="33" t="s">
        <v>139</v>
      </c>
      <c r="G38" s="35" t="s">
        <v>140</v>
      </c>
      <c r="H38" s="36" t="s">
        <v>4198</v>
      </c>
      <c r="I38" s="37" t="e">
        <f t="shared" si="0"/>
        <v>#VALUE!</v>
      </c>
      <c r="J38" s="35"/>
      <c r="K38" s="35"/>
      <c r="L38" s="35"/>
      <c r="M38" s="32">
        <v>100000</v>
      </c>
      <c r="N38" s="33" t="s">
        <v>0</v>
      </c>
      <c r="O38" s="32">
        <v>1619</v>
      </c>
      <c r="P38" s="33" t="s">
        <v>133</v>
      </c>
      <c r="Q38" s="33" t="s">
        <v>134</v>
      </c>
      <c r="R38" s="33" t="s">
        <v>135</v>
      </c>
      <c r="S38" s="33" t="s">
        <v>136</v>
      </c>
      <c r="T38" s="33" t="s">
        <v>137</v>
      </c>
      <c r="U38" s="38">
        <v>2</v>
      </c>
      <c r="V38" s="39">
        <v>152772</v>
      </c>
      <c r="W38" s="39">
        <v>35680</v>
      </c>
      <c r="X38" s="39">
        <v>19326</v>
      </c>
      <c r="Y38" s="39"/>
      <c r="Z38" s="39"/>
      <c r="AA38" s="39"/>
      <c r="AB38" s="39"/>
      <c r="AC38" s="39"/>
      <c r="AD38" s="39"/>
      <c r="AE38" s="39"/>
      <c r="AF38" s="39"/>
      <c r="AG38" s="39"/>
      <c r="AH38" s="33"/>
      <c r="AI38" s="33"/>
      <c r="AJ38" s="33"/>
    </row>
    <row r="39" spans="1:36" s="40" customFormat="1" ht="391" hidden="1" x14ac:dyDescent="0.25">
      <c r="A39" s="32">
        <v>52369</v>
      </c>
      <c r="B39" s="33" t="s">
        <v>132</v>
      </c>
      <c r="C39" s="34">
        <v>389900</v>
      </c>
      <c r="D39" s="34">
        <v>91061</v>
      </c>
      <c r="E39" s="35" t="s">
        <v>152</v>
      </c>
      <c r="F39" s="33" t="s">
        <v>153</v>
      </c>
      <c r="G39" s="33" t="s">
        <v>154</v>
      </c>
      <c r="H39" s="36" t="s">
        <v>4198</v>
      </c>
      <c r="I39" s="37" t="e">
        <f t="shared" si="0"/>
        <v>#VALUE!</v>
      </c>
      <c r="J39" s="33"/>
      <c r="K39" s="33"/>
      <c r="L39" s="33"/>
      <c r="M39" s="32">
        <v>100000</v>
      </c>
      <c r="N39" s="33" t="s">
        <v>0</v>
      </c>
      <c r="O39" s="32">
        <v>1619</v>
      </c>
      <c r="P39" s="33" t="s">
        <v>142</v>
      </c>
      <c r="Q39" s="33" t="s">
        <v>149</v>
      </c>
      <c r="R39" s="33" t="s">
        <v>135</v>
      </c>
      <c r="S39" s="33" t="s">
        <v>150</v>
      </c>
      <c r="T39" s="33" t="s">
        <v>151</v>
      </c>
      <c r="U39" s="38">
        <v>3</v>
      </c>
      <c r="V39" s="39">
        <v>296475</v>
      </c>
      <c r="W39" s="39">
        <v>62619</v>
      </c>
      <c r="X39" s="39">
        <v>30806</v>
      </c>
      <c r="Y39" s="39"/>
      <c r="Z39" s="39"/>
      <c r="AA39" s="39"/>
      <c r="AB39" s="39"/>
      <c r="AC39" s="39"/>
      <c r="AD39" s="39"/>
      <c r="AE39" s="39"/>
      <c r="AF39" s="39"/>
      <c r="AG39" s="39"/>
      <c r="AH39" s="33"/>
      <c r="AI39" s="33"/>
      <c r="AJ39" s="33"/>
    </row>
    <row r="40" spans="1:36" s="40" customFormat="1" ht="287.5" hidden="1" x14ac:dyDescent="0.25">
      <c r="A40" s="32">
        <v>52421</v>
      </c>
      <c r="B40" s="33" t="s">
        <v>132</v>
      </c>
      <c r="C40" s="34">
        <v>221379</v>
      </c>
      <c r="D40" s="34"/>
      <c r="E40" s="35" t="s">
        <v>158</v>
      </c>
      <c r="F40" s="33" t="s">
        <v>2982</v>
      </c>
      <c r="G40" s="33" t="s">
        <v>160</v>
      </c>
      <c r="H40" s="36" t="s">
        <v>4198</v>
      </c>
      <c r="I40" s="37" t="e">
        <f t="shared" si="0"/>
        <v>#VALUE!</v>
      </c>
      <c r="J40" s="33"/>
      <c r="K40" s="33"/>
      <c r="L40" s="33"/>
      <c r="M40" s="32">
        <v>100000</v>
      </c>
      <c r="N40" s="33" t="s">
        <v>0</v>
      </c>
      <c r="O40" s="32">
        <v>1619</v>
      </c>
      <c r="P40" s="33" t="s">
        <v>155</v>
      </c>
      <c r="Q40" s="33" t="s">
        <v>149</v>
      </c>
      <c r="R40" s="33" t="s">
        <v>135</v>
      </c>
      <c r="S40" s="33" t="s">
        <v>156</v>
      </c>
      <c r="T40" s="33" t="s">
        <v>157</v>
      </c>
      <c r="U40" s="38">
        <v>2</v>
      </c>
      <c r="V40" s="39">
        <v>164379</v>
      </c>
      <c r="W40" s="39">
        <v>37361</v>
      </c>
      <c r="X40" s="39">
        <v>19639</v>
      </c>
      <c r="Y40" s="39"/>
      <c r="Z40" s="39"/>
      <c r="AA40" s="39"/>
      <c r="AB40" s="39"/>
      <c r="AC40" s="39"/>
      <c r="AD40" s="39"/>
      <c r="AE40" s="39"/>
      <c r="AF40" s="39"/>
      <c r="AG40" s="39"/>
      <c r="AH40" s="33"/>
      <c r="AI40" s="33"/>
      <c r="AJ40" s="33"/>
    </row>
    <row r="41" spans="1:36" s="40" customFormat="1" ht="409.5" hidden="1" x14ac:dyDescent="0.25">
      <c r="A41" s="32">
        <v>52426</v>
      </c>
      <c r="B41" s="33" t="s">
        <v>132</v>
      </c>
      <c r="C41" s="34">
        <v>291304</v>
      </c>
      <c r="D41" s="34"/>
      <c r="E41" s="35" t="s">
        <v>164</v>
      </c>
      <c r="F41" s="33" t="s">
        <v>165</v>
      </c>
      <c r="G41" s="33" t="s">
        <v>166</v>
      </c>
      <c r="H41" s="36" t="s">
        <v>4198</v>
      </c>
      <c r="I41" s="37" t="e">
        <f t="shared" si="0"/>
        <v>#VALUE!</v>
      </c>
      <c r="J41" s="33"/>
      <c r="K41" s="33"/>
      <c r="L41" s="33"/>
      <c r="M41" s="32">
        <v>100000</v>
      </c>
      <c r="N41" s="33" t="s">
        <v>0</v>
      </c>
      <c r="O41" s="32">
        <v>1619</v>
      </c>
      <c r="P41" s="33" t="s">
        <v>161</v>
      </c>
      <c r="Q41" s="33" t="s">
        <v>162</v>
      </c>
      <c r="R41" s="33" t="s">
        <v>135</v>
      </c>
      <c r="S41" s="33" t="s">
        <v>156</v>
      </c>
      <c r="T41" s="33" t="s">
        <v>163</v>
      </c>
      <c r="U41" s="38">
        <v>2</v>
      </c>
      <c r="V41" s="39">
        <v>181299</v>
      </c>
      <c r="W41" s="39">
        <v>39910</v>
      </c>
      <c r="X41" s="39">
        <v>20095</v>
      </c>
      <c r="Y41" s="39"/>
      <c r="Z41" s="39">
        <v>50000</v>
      </c>
      <c r="AA41" s="39"/>
      <c r="AB41" s="39"/>
      <c r="AC41" s="39"/>
      <c r="AD41" s="39"/>
      <c r="AE41" s="39"/>
      <c r="AF41" s="39"/>
      <c r="AG41" s="39"/>
      <c r="AH41" s="33"/>
      <c r="AI41" s="33"/>
      <c r="AJ41" s="33"/>
    </row>
    <row r="42" spans="1:36" s="40" customFormat="1" ht="172.5" hidden="1" x14ac:dyDescent="0.25">
      <c r="A42" s="32">
        <v>52430</v>
      </c>
      <c r="B42" s="33" t="s">
        <v>132</v>
      </c>
      <c r="C42" s="34">
        <v>171508</v>
      </c>
      <c r="D42" s="34"/>
      <c r="E42" s="35" t="s">
        <v>169</v>
      </c>
      <c r="F42" s="33" t="s">
        <v>170</v>
      </c>
      <c r="G42" s="33" t="s">
        <v>171</v>
      </c>
      <c r="H42" s="36" t="s">
        <v>4198</v>
      </c>
      <c r="I42" s="37" t="e">
        <f t="shared" si="0"/>
        <v>#VALUE!</v>
      </c>
      <c r="J42" s="33"/>
      <c r="K42" s="33"/>
      <c r="L42" s="33"/>
      <c r="M42" s="32">
        <v>100000</v>
      </c>
      <c r="N42" s="33" t="s">
        <v>0</v>
      </c>
      <c r="O42" s="32">
        <v>1619</v>
      </c>
      <c r="P42" s="33" t="s">
        <v>167</v>
      </c>
      <c r="Q42" s="33" t="s">
        <v>134</v>
      </c>
      <c r="R42" s="33" t="s">
        <v>135</v>
      </c>
      <c r="S42" s="33" t="s">
        <v>136</v>
      </c>
      <c r="T42" s="33" t="s">
        <v>168</v>
      </c>
      <c r="U42" s="38">
        <v>1</v>
      </c>
      <c r="V42" s="39">
        <v>134580</v>
      </c>
      <c r="W42" s="39">
        <v>25695</v>
      </c>
      <c r="X42" s="39">
        <v>11233</v>
      </c>
      <c r="Y42" s="39"/>
      <c r="Z42" s="39"/>
      <c r="AA42" s="39"/>
      <c r="AB42" s="39"/>
      <c r="AC42" s="39"/>
      <c r="AD42" s="39"/>
      <c r="AE42" s="39"/>
      <c r="AF42" s="39"/>
      <c r="AG42" s="39"/>
      <c r="AH42" s="33"/>
      <c r="AI42" s="33"/>
      <c r="AJ42" s="33"/>
    </row>
    <row r="43" spans="1:36" s="40" customFormat="1" ht="368" hidden="1" x14ac:dyDescent="0.25">
      <c r="A43" s="32">
        <v>52431</v>
      </c>
      <c r="B43" s="33" t="s">
        <v>1670</v>
      </c>
      <c r="C43" s="34">
        <v>91061</v>
      </c>
      <c r="D43" s="34"/>
      <c r="E43" s="35" t="s">
        <v>1676</v>
      </c>
      <c r="F43" s="33" t="s">
        <v>1677</v>
      </c>
      <c r="G43" s="33" t="s">
        <v>1678</v>
      </c>
      <c r="H43" s="36" t="s">
        <v>4198</v>
      </c>
      <c r="I43" s="37" t="e">
        <f t="shared" si="0"/>
        <v>#VALUE!</v>
      </c>
      <c r="J43" s="33"/>
      <c r="K43" s="33"/>
      <c r="L43" s="33"/>
      <c r="M43" s="32">
        <v>200001</v>
      </c>
      <c r="N43" s="33" t="s">
        <v>15</v>
      </c>
      <c r="O43" s="32">
        <v>1620</v>
      </c>
      <c r="P43" s="33" t="s">
        <v>142</v>
      </c>
      <c r="Q43" s="33" t="s">
        <v>149</v>
      </c>
      <c r="R43" s="33" t="s">
        <v>135</v>
      </c>
      <c r="S43" s="33" t="s">
        <v>150</v>
      </c>
      <c r="T43" s="33" t="s">
        <v>1675</v>
      </c>
      <c r="U43" s="38"/>
      <c r="V43" s="39"/>
      <c r="W43" s="39"/>
      <c r="X43" s="39"/>
      <c r="Y43" s="39"/>
      <c r="Z43" s="39">
        <v>91061</v>
      </c>
      <c r="AA43" s="39"/>
      <c r="AB43" s="39"/>
      <c r="AC43" s="39"/>
      <c r="AD43" s="39"/>
      <c r="AE43" s="39"/>
      <c r="AF43" s="39"/>
      <c r="AG43" s="39"/>
      <c r="AH43" s="35"/>
      <c r="AI43" s="33"/>
      <c r="AJ43" s="33"/>
    </row>
    <row r="44" spans="1:36" s="40" customFormat="1" ht="241.5" hidden="1" x14ac:dyDescent="0.25">
      <c r="A44" s="32">
        <v>52451</v>
      </c>
      <c r="B44" s="33" t="s">
        <v>132</v>
      </c>
      <c r="C44" s="34">
        <v>103889</v>
      </c>
      <c r="D44" s="34"/>
      <c r="E44" s="35" t="s">
        <v>2983</v>
      </c>
      <c r="F44" s="33" t="s">
        <v>2984</v>
      </c>
      <c r="G44" s="33" t="s">
        <v>2985</v>
      </c>
      <c r="H44" s="36" t="s">
        <v>4198</v>
      </c>
      <c r="I44" s="37" t="e">
        <f t="shared" si="0"/>
        <v>#VALUE!</v>
      </c>
      <c r="J44" s="33"/>
      <c r="K44" s="33"/>
      <c r="L44" s="33"/>
      <c r="M44" s="32">
        <v>100000</v>
      </c>
      <c r="N44" s="33" t="s">
        <v>0</v>
      </c>
      <c r="O44" s="32">
        <v>1619</v>
      </c>
      <c r="P44" s="33" t="s">
        <v>273</v>
      </c>
      <c r="Q44" s="33" t="s">
        <v>149</v>
      </c>
      <c r="R44" s="33" t="s">
        <v>431</v>
      </c>
      <c r="S44" s="33" t="s">
        <v>156</v>
      </c>
      <c r="T44" s="33" t="s">
        <v>2986</v>
      </c>
      <c r="U44" s="38">
        <v>1</v>
      </c>
      <c r="V44" s="39">
        <v>76386</v>
      </c>
      <c r="W44" s="39">
        <v>17840</v>
      </c>
      <c r="X44" s="39">
        <v>9663</v>
      </c>
      <c r="Y44" s="39"/>
      <c r="Z44" s="39"/>
      <c r="AA44" s="39"/>
      <c r="AB44" s="39"/>
      <c r="AC44" s="39"/>
      <c r="AD44" s="39"/>
      <c r="AE44" s="39"/>
      <c r="AF44" s="39"/>
      <c r="AG44" s="39"/>
      <c r="AH44" s="33"/>
      <c r="AI44" s="33"/>
      <c r="AJ44" s="33"/>
    </row>
    <row r="45" spans="1:36" s="40" customFormat="1" ht="126.5" hidden="1" x14ac:dyDescent="0.25">
      <c r="A45" s="32">
        <v>52502</v>
      </c>
      <c r="B45" s="33" t="s">
        <v>638</v>
      </c>
      <c r="C45" s="34">
        <v>435128</v>
      </c>
      <c r="D45" s="34"/>
      <c r="E45" s="35" t="s">
        <v>2239</v>
      </c>
      <c r="F45" s="33" t="s">
        <v>2987</v>
      </c>
      <c r="G45" s="33" t="s">
        <v>2241</v>
      </c>
      <c r="H45" s="36" t="s">
        <v>4198</v>
      </c>
      <c r="I45" s="37" t="e">
        <f t="shared" si="0"/>
        <v>#VALUE!</v>
      </c>
      <c r="J45" s="33"/>
      <c r="K45" s="33"/>
      <c r="L45" s="33"/>
      <c r="M45" s="32">
        <v>700000</v>
      </c>
      <c r="N45" s="33" t="s">
        <v>104</v>
      </c>
      <c r="O45" s="32">
        <v>2000</v>
      </c>
      <c r="P45" s="33" t="s">
        <v>143</v>
      </c>
      <c r="Q45" s="33" t="s">
        <v>348</v>
      </c>
      <c r="R45" s="33" t="s">
        <v>135</v>
      </c>
      <c r="S45" s="33" t="s">
        <v>143</v>
      </c>
      <c r="T45" s="33" t="s">
        <v>2238</v>
      </c>
      <c r="U45" s="38">
        <v>5.5</v>
      </c>
      <c r="V45" s="39">
        <v>296681</v>
      </c>
      <c r="W45" s="39">
        <v>88634</v>
      </c>
      <c r="X45" s="39">
        <v>49813</v>
      </c>
      <c r="Y45" s="39"/>
      <c r="Z45" s="39"/>
      <c r="AA45" s="39"/>
      <c r="AB45" s="39"/>
      <c r="AC45" s="39"/>
      <c r="AD45" s="39"/>
      <c r="AE45" s="39"/>
      <c r="AF45" s="39"/>
      <c r="AG45" s="39"/>
      <c r="AH45" s="33"/>
      <c r="AI45" s="35"/>
      <c r="AJ45" s="33"/>
    </row>
    <row r="46" spans="1:36" s="40" customFormat="1" ht="103.5" hidden="1" x14ac:dyDescent="0.25">
      <c r="A46" s="32">
        <v>52583</v>
      </c>
      <c r="B46" s="33" t="s">
        <v>638</v>
      </c>
      <c r="C46" s="34">
        <v>410446</v>
      </c>
      <c r="D46" s="34"/>
      <c r="E46" s="35" t="s">
        <v>2243</v>
      </c>
      <c r="F46" s="33" t="s">
        <v>2988</v>
      </c>
      <c r="G46" s="33" t="s">
        <v>2245</v>
      </c>
      <c r="H46" s="36" t="s">
        <v>4198</v>
      </c>
      <c r="I46" s="37" t="e">
        <f t="shared" si="0"/>
        <v>#VALUE!</v>
      </c>
      <c r="J46" s="33"/>
      <c r="K46" s="33"/>
      <c r="L46" s="33"/>
      <c r="M46" s="32">
        <v>700000</v>
      </c>
      <c r="N46" s="33" t="s">
        <v>104</v>
      </c>
      <c r="O46" s="32">
        <v>2000</v>
      </c>
      <c r="P46" s="33" t="s">
        <v>142</v>
      </c>
      <c r="Q46" s="33" t="s">
        <v>149</v>
      </c>
      <c r="R46" s="33" t="s">
        <v>135</v>
      </c>
      <c r="S46" s="33" t="s">
        <v>150</v>
      </c>
      <c r="T46" s="33" t="s">
        <v>2242</v>
      </c>
      <c r="U46" s="38">
        <v>4</v>
      </c>
      <c r="V46" s="39">
        <v>163413</v>
      </c>
      <c r="W46" s="39">
        <v>62221</v>
      </c>
      <c r="X46" s="39">
        <v>34812</v>
      </c>
      <c r="Y46" s="39"/>
      <c r="Z46" s="39"/>
      <c r="AA46" s="39"/>
      <c r="AB46" s="39"/>
      <c r="AC46" s="39"/>
      <c r="AD46" s="39"/>
      <c r="AE46" s="39">
        <v>150000</v>
      </c>
      <c r="AF46" s="39"/>
      <c r="AG46" s="39"/>
      <c r="AH46" s="33"/>
      <c r="AI46" s="33"/>
      <c r="AJ46" s="33"/>
    </row>
    <row r="47" spans="1:36" s="40" customFormat="1" ht="80.5" hidden="1" x14ac:dyDescent="0.25">
      <c r="A47" s="32">
        <v>52584</v>
      </c>
      <c r="B47" s="33" t="s">
        <v>638</v>
      </c>
      <c r="C47" s="34">
        <v>424611</v>
      </c>
      <c r="D47" s="34"/>
      <c r="E47" s="35" t="s">
        <v>2247</v>
      </c>
      <c r="F47" s="33" t="s">
        <v>2989</v>
      </c>
      <c r="G47" s="33" t="s">
        <v>2249</v>
      </c>
      <c r="H47" s="36" t="s">
        <v>4198</v>
      </c>
      <c r="I47" s="37" t="e">
        <f t="shared" si="0"/>
        <v>#VALUE!</v>
      </c>
      <c r="J47" s="33"/>
      <c r="K47" s="33"/>
      <c r="L47" s="33"/>
      <c r="M47" s="32">
        <v>700000</v>
      </c>
      <c r="N47" s="33" t="s">
        <v>104</v>
      </c>
      <c r="O47" s="32">
        <v>2000</v>
      </c>
      <c r="P47" s="33" t="s">
        <v>167</v>
      </c>
      <c r="Q47" s="33" t="s">
        <v>149</v>
      </c>
      <c r="R47" s="33" t="s">
        <v>135</v>
      </c>
      <c r="S47" s="33" t="s">
        <v>150</v>
      </c>
      <c r="T47" s="33" t="s">
        <v>2246</v>
      </c>
      <c r="U47" s="38">
        <v>2</v>
      </c>
      <c r="V47" s="39">
        <v>77567</v>
      </c>
      <c r="W47" s="39">
        <v>29750</v>
      </c>
      <c r="X47" s="39">
        <v>17294</v>
      </c>
      <c r="Y47" s="39"/>
      <c r="Z47" s="39"/>
      <c r="AA47" s="39"/>
      <c r="AB47" s="39"/>
      <c r="AC47" s="39"/>
      <c r="AD47" s="39"/>
      <c r="AE47" s="39">
        <v>300000</v>
      </c>
      <c r="AF47" s="39"/>
      <c r="AG47" s="39"/>
      <c r="AH47" s="33"/>
      <c r="AI47" s="33"/>
      <c r="AJ47" s="33"/>
    </row>
    <row r="48" spans="1:36" s="40" customFormat="1" ht="92" hidden="1" x14ac:dyDescent="0.25">
      <c r="A48" s="32">
        <v>52585</v>
      </c>
      <c r="B48" s="33" t="s">
        <v>638</v>
      </c>
      <c r="C48" s="34">
        <v>1980413</v>
      </c>
      <c r="D48" s="34"/>
      <c r="E48" s="35" t="s">
        <v>2251</v>
      </c>
      <c r="F48" s="33" t="s">
        <v>2990</v>
      </c>
      <c r="G48" s="35" t="s">
        <v>2253</v>
      </c>
      <c r="H48" s="36" t="s">
        <v>4198</v>
      </c>
      <c r="I48" s="37" t="e">
        <f t="shared" si="0"/>
        <v>#VALUE!</v>
      </c>
      <c r="J48" s="35"/>
      <c r="K48" s="35"/>
      <c r="L48" s="35"/>
      <c r="M48" s="32">
        <v>700000</v>
      </c>
      <c r="N48" s="33" t="s">
        <v>104</v>
      </c>
      <c r="O48" s="32">
        <v>2000</v>
      </c>
      <c r="P48" s="33" t="s">
        <v>155</v>
      </c>
      <c r="Q48" s="33" t="s">
        <v>149</v>
      </c>
      <c r="R48" s="33" t="s">
        <v>135</v>
      </c>
      <c r="S48" s="33" t="s">
        <v>150</v>
      </c>
      <c r="T48" s="33" t="s">
        <v>2250</v>
      </c>
      <c r="U48" s="38">
        <v>3</v>
      </c>
      <c r="V48" s="39">
        <v>133283</v>
      </c>
      <c r="W48" s="39">
        <v>45732</v>
      </c>
      <c r="X48" s="39">
        <v>26398</v>
      </c>
      <c r="Y48" s="39"/>
      <c r="Z48" s="39"/>
      <c r="AA48" s="39"/>
      <c r="AB48" s="39"/>
      <c r="AC48" s="39"/>
      <c r="AD48" s="39"/>
      <c r="AE48" s="39">
        <v>1775000</v>
      </c>
      <c r="AF48" s="39"/>
      <c r="AG48" s="39"/>
      <c r="AH48" s="33"/>
      <c r="AI48" s="33"/>
      <c r="AJ48" s="33"/>
    </row>
    <row r="49" spans="1:36" s="40" customFormat="1" ht="138" hidden="1" x14ac:dyDescent="0.25">
      <c r="A49" s="32">
        <v>52588</v>
      </c>
      <c r="B49" s="33" t="s">
        <v>638</v>
      </c>
      <c r="C49" s="34">
        <v>749769</v>
      </c>
      <c r="D49" s="34"/>
      <c r="E49" s="35" t="s">
        <v>2395</v>
      </c>
      <c r="F49" s="33" t="s">
        <v>2991</v>
      </c>
      <c r="G49" s="33" t="s">
        <v>2241</v>
      </c>
      <c r="H49" s="36" t="s">
        <v>4198</v>
      </c>
      <c r="I49" s="37" t="e">
        <f t="shared" si="0"/>
        <v>#VALUE!</v>
      </c>
      <c r="J49" s="33"/>
      <c r="K49" s="33"/>
      <c r="L49" s="33"/>
      <c r="M49" s="32">
        <v>700011</v>
      </c>
      <c r="N49" s="33" t="s">
        <v>106</v>
      </c>
      <c r="O49" s="32">
        <v>2000</v>
      </c>
      <c r="P49" s="33" t="s">
        <v>143</v>
      </c>
      <c r="Q49" s="33" t="s">
        <v>348</v>
      </c>
      <c r="R49" s="33" t="s">
        <v>135</v>
      </c>
      <c r="S49" s="33" t="s">
        <v>143</v>
      </c>
      <c r="T49" s="33" t="s">
        <v>2394</v>
      </c>
      <c r="U49" s="38">
        <v>7.5</v>
      </c>
      <c r="V49" s="39">
        <v>538634</v>
      </c>
      <c r="W49" s="39">
        <v>139590</v>
      </c>
      <c r="X49" s="39">
        <v>71545</v>
      </c>
      <c r="Y49" s="39"/>
      <c r="Z49" s="39"/>
      <c r="AA49" s="39"/>
      <c r="AB49" s="39"/>
      <c r="AC49" s="39"/>
      <c r="AD49" s="39"/>
      <c r="AE49" s="39"/>
      <c r="AF49" s="39"/>
      <c r="AG49" s="39"/>
      <c r="AH49" s="33"/>
      <c r="AI49" s="33"/>
      <c r="AJ49" s="33"/>
    </row>
    <row r="50" spans="1:36" s="40" customFormat="1" ht="409.5" hidden="1" x14ac:dyDescent="0.25">
      <c r="A50" s="32">
        <v>52602</v>
      </c>
      <c r="B50" s="33" t="s">
        <v>178</v>
      </c>
      <c r="C50" s="34">
        <v>5185346</v>
      </c>
      <c r="D50" s="34">
        <v>8348204</v>
      </c>
      <c r="E50" s="35" t="s">
        <v>2992</v>
      </c>
      <c r="F50" s="33" t="s">
        <v>2517</v>
      </c>
      <c r="G50" s="35" t="s">
        <v>2993</v>
      </c>
      <c r="H50" s="36" t="s">
        <v>4198</v>
      </c>
      <c r="I50" s="37" t="e">
        <f t="shared" si="0"/>
        <v>#VALUE!</v>
      </c>
      <c r="J50" s="35"/>
      <c r="K50" s="35"/>
      <c r="L50" s="35"/>
      <c r="M50" s="32">
        <v>700036</v>
      </c>
      <c r="N50" s="33" t="s">
        <v>108</v>
      </c>
      <c r="O50" s="32">
        <v>1611</v>
      </c>
      <c r="P50" s="33" t="s">
        <v>161</v>
      </c>
      <c r="Q50" s="33" t="s">
        <v>162</v>
      </c>
      <c r="R50" s="33" t="s">
        <v>135</v>
      </c>
      <c r="S50" s="33" t="s">
        <v>156</v>
      </c>
      <c r="T50" s="33" t="s">
        <v>2515</v>
      </c>
      <c r="U50" s="38">
        <v>44</v>
      </c>
      <c r="V50" s="39">
        <v>3747464</v>
      </c>
      <c r="W50" s="39">
        <v>833830</v>
      </c>
      <c r="X50" s="39">
        <v>428052</v>
      </c>
      <c r="Y50" s="39">
        <v>21120</v>
      </c>
      <c r="Z50" s="39">
        <v>9680</v>
      </c>
      <c r="AA50" s="39">
        <v>145200</v>
      </c>
      <c r="AB50" s="39"/>
      <c r="AC50" s="39"/>
      <c r="AD50" s="39"/>
      <c r="AE50" s="39"/>
      <c r="AF50" s="39"/>
      <c r="AG50" s="39"/>
      <c r="AH50" s="33"/>
      <c r="AI50" s="33"/>
      <c r="AJ50" s="33"/>
    </row>
    <row r="51" spans="1:36" s="40" customFormat="1" ht="80.5" hidden="1" x14ac:dyDescent="0.25">
      <c r="A51" s="32">
        <v>52603</v>
      </c>
      <c r="B51" s="33" t="s">
        <v>638</v>
      </c>
      <c r="C51" s="34">
        <v>1812235</v>
      </c>
      <c r="D51" s="34"/>
      <c r="E51" s="33" t="s">
        <v>2398</v>
      </c>
      <c r="F51" s="33" t="s">
        <v>2399</v>
      </c>
      <c r="G51" s="33" t="s">
        <v>2400</v>
      </c>
      <c r="H51" s="36" t="s">
        <v>4198</v>
      </c>
      <c r="I51" s="37" t="e">
        <f t="shared" si="0"/>
        <v>#VALUE!</v>
      </c>
      <c r="J51" s="33"/>
      <c r="K51" s="33"/>
      <c r="L51" s="33"/>
      <c r="M51" s="32">
        <v>700011</v>
      </c>
      <c r="N51" s="33" t="s">
        <v>106</v>
      </c>
      <c r="O51" s="32">
        <v>2000</v>
      </c>
      <c r="P51" s="33" t="s">
        <v>161</v>
      </c>
      <c r="Q51" s="33" t="s">
        <v>143</v>
      </c>
      <c r="R51" s="33" t="s">
        <v>135</v>
      </c>
      <c r="S51" s="33" t="s">
        <v>143</v>
      </c>
      <c r="T51" s="33" t="s">
        <v>2397</v>
      </c>
      <c r="U51" s="38">
        <v>16.5</v>
      </c>
      <c r="V51" s="39">
        <v>1321798</v>
      </c>
      <c r="W51" s="39">
        <v>329349</v>
      </c>
      <c r="X51" s="39">
        <v>161088</v>
      </c>
      <c r="Y51" s="39"/>
      <c r="Z51" s="39"/>
      <c r="AA51" s="39"/>
      <c r="AB51" s="39"/>
      <c r="AC51" s="39"/>
      <c r="AD51" s="39"/>
      <c r="AE51" s="39"/>
      <c r="AF51" s="39"/>
      <c r="AG51" s="39"/>
      <c r="AH51" s="33"/>
      <c r="AI51" s="33"/>
      <c r="AJ51" s="33"/>
    </row>
    <row r="52" spans="1:36" s="40" customFormat="1" ht="80.5" hidden="1" x14ac:dyDescent="0.25">
      <c r="A52" s="32">
        <v>52604</v>
      </c>
      <c r="B52" s="33" t="s">
        <v>638</v>
      </c>
      <c r="C52" s="34">
        <v>255483</v>
      </c>
      <c r="D52" s="34"/>
      <c r="E52" s="33" t="s">
        <v>2402</v>
      </c>
      <c r="F52" s="33" t="s">
        <v>2399</v>
      </c>
      <c r="G52" s="33" t="s">
        <v>2400</v>
      </c>
      <c r="H52" s="36" t="s">
        <v>4198</v>
      </c>
      <c r="I52" s="37" t="e">
        <f t="shared" si="0"/>
        <v>#VALUE!</v>
      </c>
      <c r="J52" s="33"/>
      <c r="K52" s="33"/>
      <c r="L52" s="33"/>
      <c r="M52" s="32">
        <v>700011</v>
      </c>
      <c r="N52" s="33" t="s">
        <v>106</v>
      </c>
      <c r="O52" s="32">
        <v>2000</v>
      </c>
      <c r="P52" s="33" t="s">
        <v>142</v>
      </c>
      <c r="Q52" s="33" t="s">
        <v>143</v>
      </c>
      <c r="R52" s="33" t="s">
        <v>135</v>
      </c>
      <c r="S52" s="33" t="s">
        <v>143</v>
      </c>
      <c r="T52" s="33" t="s">
        <v>2401</v>
      </c>
      <c r="U52" s="38">
        <v>2.5</v>
      </c>
      <c r="V52" s="39">
        <v>183804</v>
      </c>
      <c r="W52" s="39">
        <v>47715</v>
      </c>
      <c r="X52" s="39">
        <v>23964</v>
      </c>
      <c r="Y52" s="39"/>
      <c r="Z52" s="39"/>
      <c r="AA52" s="39"/>
      <c r="AB52" s="39"/>
      <c r="AC52" s="39"/>
      <c r="AD52" s="39"/>
      <c r="AE52" s="39"/>
      <c r="AF52" s="39"/>
      <c r="AG52" s="39"/>
      <c r="AH52" s="33"/>
      <c r="AI52" s="33"/>
      <c r="AJ52" s="33"/>
    </row>
    <row r="53" spans="1:36" s="40" customFormat="1" ht="69" hidden="1" x14ac:dyDescent="0.25">
      <c r="A53" s="32">
        <v>52605</v>
      </c>
      <c r="B53" s="33" t="s">
        <v>172</v>
      </c>
      <c r="C53" s="34">
        <v>128680</v>
      </c>
      <c r="D53" s="34"/>
      <c r="E53" s="35" t="s">
        <v>175</v>
      </c>
      <c r="F53" s="33" t="s">
        <v>2994</v>
      </c>
      <c r="G53" s="33" t="s">
        <v>177</v>
      </c>
      <c r="H53" s="36">
        <v>1</v>
      </c>
      <c r="I53" s="37">
        <f t="shared" si="0"/>
        <v>128680</v>
      </c>
      <c r="J53" s="33" t="s">
        <v>2995</v>
      </c>
      <c r="K53" s="33" t="s">
        <v>2996</v>
      </c>
      <c r="L53" s="33"/>
      <c r="M53" s="32">
        <v>100000</v>
      </c>
      <c r="N53" s="33" t="s">
        <v>0</v>
      </c>
      <c r="O53" s="32">
        <v>211500</v>
      </c>
      <c r="P53" s="33" t="s">
        <v>161</v>
      </c>
      <c r="Q53" s="33" t="s">
        <v>149</v>
      </c>
      <c r="R53" s="33" t="s">
        <v>173</v>
      </c>
      <c r="S53" s="33" t="s">
        <v>143</v>
      </c>
      <c r="T53" s="33" t="s">
        <v>174</v>
      </c>
      <c r="U53" s="38">
        <v>2</v>
      </c>
      <c r="V53" s="39">
        <v>73410</v>
      </c>
      <c r="W53" s="39">
        <v>28088</v>
      </c>
      <c r="X53" s="39">
        <v>17182</v>
      </c>
      <c r="Y53" s="39">
        <v>10000</v>
      </c>
      <c r="Z53" s="39"/>
      <c r="AA53" s="39"/>
      <c r="AB53" s="39"/>
      <c r="AC53" s="39"/>
      <c r="AD53" s="39"/>
      <c r="AE53" s="39"/>
      <c r="AF53" s="39"/>
      <c r="AG53" s="39"/>
      <c r="AH53" s="33"/>
      <c r="AI53" s="33"/>
      <c r="AJ53" s="33"/>
    </row>
    <row r="54" spans="1:36" s="40" customFormat="1" ht="103.5" hidden="1" x14ac:dyDescent="0.25">
      <c r="A54" s="32">
        <v>52607</v>
      </c>
      <c r="B54" s="33" t="s">
        <v>178</v>
      </c>
      <c r="C54" s="34">
        <v>182710</v>
      </c>
      <c r="D54" s="34"/>
      <c r="E54" s="35" t="s">
        <v>2997</v>
      </c>
      <c r="F54" s="33" t="s">
        <v>2998</v>
      </c>
      <c r="G54" s="35" t="s">
        <v>2999</v>
      </c>
      <c r="H54" s="36" t="s">
        <v>4198</v>
      </c>
      <c r="I54" s="37" t="e">
        <f t="shared" si="0"/>
        <v>#VALUE!</v>
      </c>
      <c r="J54" s="35"/>
      <c r="K54" s="35"/>
      <c r="L54" s="35"/>
      <c r="M54" s="32">
        <v>700036</v>
      </c>
      <c r="N54" s="33" t="s">
        <v>108</v>
      </c>
      <c r="O54" s="32">
        <v>1611</v>
      </c>
      <c r="P54" s="33" t="s">
        <v>161</v>
      </c>
      <c r="Q54" s="33" t="s">
        <v>143</v>
      </c>
      <c r="R54" s="33" t="s">
        <v>135</v>
      </c>
      <c r="S54" s="33" t="s">
        <v>143</v>
      </c>
      <c r="T54" s="33" t="s">
        <v>3000</v>
      </c>
      <c r="U54" s="38">
        <v>2</v>
      </c>
      <c r="V54" s="39">
        <v>123494</v>
      </c>
      <c r="W54" s="39">
        <v>32681</v>
      </c>
      <c r="X54" s="39">
        <v>18535</v>
      </c>
      <c r="Y54" s="39">
        <v>960</v>
      </c>
      <c r="Z54" s="39">
        <v>440</v>
      </c>
      <c r="AA54" s="39">
        <v>6600</v>
      </c>
      <c r="AB54" s="39"/>
      <c r="AC54" s="39"/>
      <c r="AD54" s="39"/>
      <c r="AE54" s="39"/>
      <c r="AF54" s="39"/>
      <c r="AG54" s="39"/>
      <c r="AH54" s="33"/>
      <c r="AI54" s="33"/>
      <c r="AJ54" s="33"/>
    </row>
    <row r="55" spans="1:36" s="40" customFormat="1" ht="69" hidden="1" x14ac:dyDescent="0.25">
      <c r="A55" s="32">
        <v>52608</v>
      </c>
      <c r="B55" s="33" t="s">
        <v>178</v>
      </c>
      <c r="C55" s="34">
        <v>324496</v>
      </c>
      <c r="D55" s="34">
        <v>246095</v>
      </c>
      <c r="E55" s="35" t="s">
        <v>2520</v>
      </c>
      <c r="F55" s="33" t="s">
        <v>2521</v>
      </c>
      <c r="G55" s="33" t="s">
        <v>2522</v>
      </c>
      <c r="H55" s="36" t="s">
        <v>4198</v>
      </c>
      <c r="I55" s="37" t="e">
        <f t="shared" si="0"/>
        <v>#VALUE!</v>
      </c>
      <c r="J55" s="33"/>
      <c r="K55" s="33"/>
      <c r="L55" s="33"/>
      <c r="M55" s="32">
        <v>700036</v>
      </c>
      <c r="N55" s="33" t="s">
        <v>108</v>
      </c>
      <c r="O55" s="32">
        <v>1611</v>
      </c>
      <c r="P55" s="33" t="s">
        <v>161</v>
      </c>
      <c r="Q55" s="33" t="s">
        <v>162</v>
      </c>
      <c r="R55" s="33" t="s">
        <v>135</v>
      </c>
      <c r="S55" s="33" t="s">
        <v>156</v>
      </c>
      <c r="T55" s="33" t="s">
        <v>2519</v>
      </c>
      <c r="U55" s="38">
        <v>2</v>
      </c>
      <c r="V55" s="39">
        <v>246095</v>
      </c>
      <c r="W55" s="39">
        <v>48556</v>
      </c>
      <c r="X55" s="39">
        <v>21845</v>
      </c>
      <c r="Y55" s="39">
        <v>960</v>
      </c>
      <c r="Z55" s="39">
        <v>440</v>
      </c>
      <c r="AA55" s="39">
        <v>6600</v>
      </c>
      <c r="AB55" s="39"/>
      <c r="AC55" s="39"/>
      <c r="AD55" s="39"/>
      <c r="AE55" s="39"/>
      <c r="AF55" s="39"/>
      <c r="AG55" s="39"/>
      <c r="AH55" s="33"/>
      <c r="AI55" s="33"/>
      <c r="AJ55" s="33"/>
    </row>
    <row r="56" spans="1:36" s="40" customFormat="1" ht="92" hidden="1" x14ac:dyDescent="0.25">
      <c r="A56" s="32">
        <v>52609</v>
      </c>
      <c r="B56" s="33" t="s">
        <v>178</v>
      </c>
      <c r="C56" s="34">
        <v>163699</v>
      </c>
      <c r="D56" s="34"/>
      <c r="E56" s="35" t="s">
        <v>3001</v>
      </c>
      <c r="F56" s="33" t="s">
        <v>3002</v>
      </c>
      <c r="G56" s="35" t="s">
        <v>3003</v>
      </c>
      <c r="H56" s="36" t="s">
        <v>4198</v>
      </c>
      <c r="I56" s="37" t="e">
        <f t="shared" si="0"/>
        <v>#VALUE!</v>
      </c>
      <c r="J56" s="35"/>
      <c r="K56" s="35"/>
      <c r="L56" s="35"/>
      <c r="M56" s="32">
        <v>700036</v>
      </c>
      <c r="N56" s="33" t="s">
        <v>108</v>
      </c>
      <c r="O56" s="32">
        <v>1611</v>
      </c>
      <c r="P56" s="33" t="s">
        <v>161</v>
      </c>
      <c r="Q56" s="33" t="s">
        <v>143</v>
      </c>
      <c r="R56" s="33" t="s">
        <v>135</v>
      </c>
      <c r="S56" s="33" t="s">
        <v>143</v>
      </c>
      <c r="T56" s="33" t="s">
        <v>3004</v>
      </c>
      <c r="U56" s="38">
        <v>1</v>
      </c>
      <c r="V56" s="39">
        <v>124428</v>
      </c>
      <c r="W56" s="39">
        <v>24312</v>
      </c>
      <c r="X56" s="39">
        <v>10959</v>
      </c>
      <c r="Y56" s="39">
        <v>480</v>
      </c>
      <c r="Z56" s="39">
        <v>220</v>
      </c>
      <c r="AA56" s="39">
        <v>3300</v>
      </c>
      <c r="AB56" s="39"/>
      <c r="AC56" s="39"/>
      <c r="AD56" s="39"/>
      <c r="AE56" s="39"/>
      <c r="AF56" s="39"/>
      <c r="AG56" s="39"/>
      <c r="AH56" s="33"/>
      <c r="AI56" s="33"/>
      <c r="AJ56" s="33"/>
    </row>
    <row r="57" spans="1:36" s="40" customFormat="1" ht="80.5" hidden="1" x14ac:dyDescent="0.25">
      <c r="A57" s="32">
        <v>52610</v>
      </c>
      <c r="B57" s="33" t="s">
        <v>178</v>
      </c>
      <c r="C57" s="34">
        <v>2000000</v>
      </c>
      <c r="D57" s="34"/>
      <c r="E57" s="35" t="s">
        <v>3005</v>
      </c>
      <c r="F57" s="33" t="s">
        <v>2525</v>
      </c>
      <c r="G57" s="33" t="s">
        <v>2526</v>
      </c>
      <c r="H57" s="36" t="s">
        <v>4198</v>
      </c>
      <c r="I57" s="37" t="e">
        <f t="shared" si="0"/>
        <v>#VALUE!</v>
      </c>
      <c r="J57" s="33"/>
      <c r="K57" s="33"/>
      <c r="L57" s="33"/>
      <c r="M57" s="32">
        <v>700036</v>
      </c>
      <c r="N57" s="33" t="s">
        <v>108</v>
      </c>
      <c r="O57" s="32">
        <v>1611</v>
      </c>
      <c r="P57" s="33" t="s">
        <v>161</v>
      </c>
      <c r="Q57" s="33" t="s">
        <v>143</v>
      </c>
      <c r="R57" s="33" t="s">
        <v>135</v>
      </c>
      <c r="S57" s="33" t="s">
        <v>143</v>
      </c>
      <c r="T57" s="33" t="s">
        <v>2523</v>
      </c>
      <c r="U57" s="38"/>
      <c r="V57" s="39"/>
      <c r="W57" s="39"/>
      <c r="X57" s="39"/>
      <c r="Y57" s="39"/>
      <c r="Z57" s="39">
        <v>2000000</v>
      </c>
      <c r="AA57" s="39"/>
      <c r="AB57" s="39"/>
      <c r="AC57" s="39"/>
      <c r="AD57" s="39"/>
      <c r="AE57" s="39"/>
      <c r="AF57" s="39"/>
      <c r="AG57" s="39"/>
      <c r="AH57" s="33"/>
      <c r="AI57" s="33"/>
      <c r="AJ57" s="33"/>
    </row>
    <row r="58" spans="1:36" s="40" customFormat="1" ht="138" hidden="1" x14ac:dyDescent="0.25">
      <c r="A58" s="32">
        <v>52611</v>
      </c>
      <c r="B58" s="33" t="s">
        <v>178</v>
      </c>
      <c r="C58" s="34">
        <v>500000</v>
      </c>
      <c r="D58" s="34"/>
      <c r="E58" s="35" t="s">
        <v>2603</v>
      </c>
      <c r="F58" s="35" t="s">
        <v>3006</v>
      </c>
      <c r="G58" s="33" t="s">
        <v>2605</v>
      </c>
      <c r="H58" s="36" t="s">
        <v>4198</v>
      </c>
      <c r="I58" s="37" t="e">
        <f t="shared" si="0"/>
        <v>#VALUE!</v>
      </c>
      <c r="J58" s="33"/>
      <c r="K58" s="33"/>
      <c r="L58" s="33"/>
      <c r="M58" s="32">
        <v>700036</v>
      </c>
      <c r="N58" s="33" t="s">
        <v>108</v>
      </c>
      <c r="O58" s="32">
        <v>1611</v>
      </c>
      <c r="P58" s="33" t="s">
        <v>161</v>
      </c>
      <c r="Q58" s="33" t="s">
        <v>143</v>
      </c>
      <c r="R58" s="33" t="s">
        <v>135</v>
      </c>
      <c r="S58" s="33" t="s">
        <v>143</v>
      </c>
      <c r="T58" s="33" t="s">
        <v>3007</v>
      </c>
      <c r="U58" s="38"/>
      <c r="V58" s="39"/>
      <c r="W58" s="39"/>
      <c r="X58" s="39"/>
      <c r="Y58" s="39"/>
      <c r="Z58" s="39">
        <v>500000</v>
      </c>
      <c r="AA58" s="39"/>
      <c r="AB58" s="39"/>
      <c r="AC58" s="39"/>
      <c r="AD58" s="39"/>
      <c r="AE58" s="39"/>
      <c r="AF58" s="39"/>
      <c r="AG58" s="39"/>
      <c r="AH58" s="33"/>
      <c r="AI58" s="33"/>
      <c r="AJ58" s="33"/>
    </row>
    <row r="59" spans="1:36" s="40" customFormat="1" ht="103.5" hidden="1" x14ac:dyDescent="0.25">
      <c r="A59" s="32">
        <v>52612</v>
      </c>
      <c r="B59" s="33" t="s">
        <v>178</v>
      </c>
      <c r="C59" s="34">
        <v>5000000</v>
      </c>
      <c r="D59" s="34"/>
      <c r="E59" s="35" t="s">
        <v>3008</v>
      </c>
      <c r="F59" s="35" t="s">
        <v>3009</v>
      </c>
      <c r="G59" s="33" t="s">
        <v>3010</v>
      </c>
      <c r="H59" s="36" t="s">
        <v>4198</v>
      </c>
      <c r="I59" s="37" t="e">
        <f t="shared" si="0"/>
        <v>#VALUE!</v>
      </c>
      <c r="J59" s="33"/>
      <c r="K59" s="33"/>
      <c r="L59" s="33"/>
      <c r="M59" s="32">
        <v>700036</v>
      </c>
      <c r="N59" s="33" t="s">
        <v>108</v>
      </c>
      <c r="O59" s="32">
        <v>1611</v>
      </c>
      <c r="P59" s="33" t="s">
        <v>161</v>
      </c>
      <c r="Q59" s="33" t="s">
        <v>143</v>
      </c>
      <c r="R59" s="33" t="s">
        <v>135</v>
      </c>
      <c r="S59" s="33" t="s">
        <v>143</v>
      </c>
      <c r="T59" s="33" t="s">
        <v>2527</v>
      </c>
      <c r="U59" s="38"/>
      <c r="V59" s="39"/>
      <c r="W59" s="39"/>
      <c r="X59" s="39"/>
      <c r="Y59" s="39"/>
      <c r="Z59" s="39">
        <v>5000000</v>
      </c>
      <c r="AA59" s="39"/>
      <c r="AB59" s="39"/>
      <c r="AC59" s="39"/>
      <c r="AD59" s="39"/>
      <c r="AE59" s="39"/>
      <c r="AF59" s="39"/>
      <c r="AG59" s="39"/>
      <c r="AH59" s="33"/>
      <c r="AI59" s="33"/>
      <c r="AJ59" s="33"/>
    </row>
    <row r="60" spans="1:36" s="40" customFormat="1" ht="126.5" hidden="1" x14ac:dyDescent="0.25">
      <c r="A60" s="32">
        <v>52614</v>
      </c>
      <c r="B60" s="33" t="s">
        <v>178</v>
      </c>
      <c r="C60" s="41">
        <v>-169653</v>
      </c>
      <c r="D60" s="34"/>
      <c r="E60" s="35" t="s">
        <v>1922</v>
      </c>
      <c r="F60" s="35" t="s">
        <v>1923</v>
      </c>
      <c r="G60" s="35" t="s">
        <v>1924</v>
      </c>
      <c r="H60" s="36" t="s">
        <v>4198</v>
      </c>
      <c r="I60" s="37" t="e">
        <f t="shared" si="0"/>
        <v>#VALUE!</v>
      </c>
      <c r="J60" s="35"/>
      <c r="K60" s="35"/>
      <c r="L60" s="35"/>
      <c r="M60" s="32">
        <v>200226</v>
      </c>
      <c r="N60" s="33" t="s">
        <v>78</v>
      </c>
      <c r="O60" s="32">
        <v>1611</v>
      </c>
      <c r="P60" s="33" t="s">
        <v>161</v>
      </c>
      <c r="Q60" s="33" t="s">
        <v>143</v>
      </c>
      <c r="R60" s="33" t="s">
        <v>1468</v>
      </c>
      <c r="S60" s="33" t="s">
        <v>143</v>
      </c>
      <c r="T60" s="33" t="s">
        <v>1921</v>
      </c>
      <c r="U60" s="43">
        <v>-1</v>
      </c>
      <c r="V60" s="42">
        <v>-128014</v>
      </c>
      <c r="W60" s="42">
        <v>-26583</v>
      </c>
      <c r="X60" s="42">
        <v>-11056</v>
      </c>
      <c r="Y60" s="42">
        <v>-480</v>
      </c>
      <c r="Z60" s="42">
        <v>-220</v>
      </c>
      <c r="AA60" s="42">
        <v>-3300</v>
      </c>
      <c r="AB60" s="39"/>
      <c r="AC60" s="39"/>
      <c r="AD60" s="39"/>
      <c r="AE60" s="39"/>
      <c r="AF60" s="39"/>
      <c r="AG60" s="39"/>
      <c r="AH60" s="33"/>
      <c r="AI60" s="33"/>
      <c r="AJ60" s="33"/>
    </row>
    <row r="61" spans="1:36" s="40" customFormat="1" ht="126.5" hidden="1" x14ac:dyDescent="0.25">
      <c r="A61" s="32">
        <v>52615</v>
      </c>
      <c r="B61" s="33" t="s">
        <v>178</v>
      </c>
      <c r="C61" s="34">
        <v>163699</v>
      </c>
      <c r="D61" s="34"/>
      <c r="E61" s="35" t="s">
        <v>180</v>
      </c>
      <c r="F61" s="35" t="s">
        <v>3011</v>
      </c>
      <c r="G61" s="35" t="s">
        <v>182</v>
      </c>
      <c r="H61" s="36" t="s">
        <v>4198</v>
      </c>
      <c r="I61" s="37" t="e">
        <f t="shared" si="0"/>
        <v>#VALUE!</v>
      </c>
      <c r="J61" s="35"/>
      <c r="K61" s="35"/>
      <c r="L61" s="35"/>
      <c r="M61" s="32">
        <v>100000</v>
      </c>
      <c r="N61" s="33" t="s">
        <v>0</v>
      </c>
      <c r="O61" s="32">
        <v>1611</v>
      </c>
      <c r="P61" s="33" t="s">
        <v>161</v>
      </c>
      <c r="Q61" s="33" t="s">
        <v>149</v>
      </c>
      <c r="R61" s="33" t="s">
        <v>135</v>
      </c>
      <c r="S61" s="33" t="s">
        <v>143</v>
      </c>
      <c r="T61" s="33" t="s">
        <v>179</v>
      </c>
      <c r="U61" s="38">
        <v>1</v>
      </c>
      <c r="V61" s="39">
        <v>124428</v>
      </c>
      <c r="W61" s="39">
        <v>24312</v>
      </c>
      <c r="X61" s="39">
        <v>10959</v>
      </c>
      <c r="Y61" s="39">
        <v>480</v>
      </c>
      <c r="Z61" s="39">
        <v>220</v>
      </c>
      <c r="AA61" s="39">
        <v>3300</v>
      </c>
      <c r="AB61" s="39"/>
      <c r="AC61" s="39"/>
      <c r="AD61" s="39"/>
      <c r="AE61" s="39"/>
      <c r="AF61" s="39"/>
      <c r="AG61" s="39"/>
      <c r="AH61" s="33"/>
      <c r="AI61" s="33"/>
      <c r="AJ61" s="33"/>
    </row>
    <row r="62" spans="1:36" s="40" customFormat="1" ht="103.5" hidden="1" x14ac:dyDescent="0.25">
      <c r="A62" s="32">
        <v>52616</v>
      </c>
      <c r="B62" s="33" t="s">
        <v>178</v>
      </c>
      <c r="C62" s="34">
        <v>843640</v>
      </c>
      <c r="D62" s="34"/>
      <c r="E62" s="35" t="s">
        <v>184</v>
      </c>
      <c r="F62" s="33" t="s">
        <v>3012</v>
      </c>
      <c r="G62" s="35" t="s">
        <v>186</v>
      </c>
      <c r="H62" s="36" t="s">
        <v>4198</v>
      </c>
      <c r="I62" s="37" t="e">
        <f t="shared" si="0"/>
        <v>#VALUE!</v>
      </c>
      <c r="J62" s="35"/>
      <c r="K62" s="35"/>
      <c r="L62" s="35"/>
      <c r="M62" s="32">
        <v>100000</v>
      </c>
      <c r="N62" s="33" t="s">
        <v>0</v>
      </c>
      <c r="O62" s="32">
        <v>1611</v>
      </c>
      <c r="P62" s="33" t="s">
        <v>161</v>
      </c>
      <c r="Q62" s="33" t="s">
        <v>149</v>
      </c>
      <c r="R62" s="33" t="s">
        <v>135</v>
      </c>
      <c r="S62" s="33" t="s">
        <v>143</v>
      </c>
      <c r="T62" s="33" t="s">
        <v>183</v>
      </c>
      <c r="U62" s="38">
        <v>8</v>
      </c>
      <c r="V62" s="39">
        <v>592670</v>
      </c>
      <c r="W62" s="39">
        <v>142168</v>
      </c>
      <c r="X62" s="39">
        <v>76802</v>
      </c>
      <c r="Y62" s="39">
        <v>3840</v>
      </c>
      <c r="Z62" s="39">
        <v>1760</v>
      </c>
      <c r="AA62" s="39">
        <v>26400</v>
      </c>
      <c r="AB62" s="39"/>
      <c r="AC62" s="39"/>
      <c r="AD62" s="39"/>
      <c r="AE62" s="39"/>
      <c r="AF62" s="39"/>
      <c r="AG62" s="39"/>
      <c r="AH62" s="33"/>
      <c r="AI62" s="33"/>
      <c r="AJ62" s="33"/>
    </row>
    <row r="63" spans="1:36" s="40" customFormat="1" ht="57.5" hidden="1" x14ac:dyDescent="0.25">
      <c r="A63" s="32">
        <v>52617</v>
      </c>
      <c r="B63" s="33" t="s">
        <v>178</v>
      </c>
      <c r="C63" s="34">
        <v>663209</v>
      </c>
      <c r="D63" s="34"/>
      <c r="E63" s="35" t="s">
        <v>188</v>
      </c>
      <c r="F63" s="33" t="s">
        <v>3013</v>
      </c>
      <c r="G63" s="33" t="s">
        <v>190</v>
      </c>
      <c r="H63" s="36" t="s">
        <v>4198</v>
      </c>
      <c r="I63" s="37" t="e">
        <f t="shared" si="0"/>
        <v>#VALUE!</v>
      </c>
      <c r="J63" s="33"/>
      <c r="K63" s="33"/>
      <c r="L63" s="33"/>
      <c r="M63" s="32">
        <v>100000</v>
      </c>
      <c r="N63" s="33" t="s">
        <v>0</v>
      </c>
      <c r="O63" s="32">
        <v>1611</v>
      </c>
      <c r="P63" s="33" t="s">
        <v>142</v>
      </c>
      <c r="Q63" s="33" t="s">
        <v>149</v>
      </c>
      <c r="R63" s="33" t="s">
        <v>135</v>
      </c>
      <c r="S63" s="33" t="s">
        <v>143</v>
      </c>
      <c r="T63" s="33" t="s">
        <v>187</v>
      </c>
      <c r="U63" s="38">
        <v>6</v>
      </c>
      <c r="V63" s="39">
        <v>467131</v>
      </c>
      <c r="W63" s="39">
        <v>113863</v>
      </c>
      <c r="X63" s="39">
        <v>58215</v>
      </c>
      <c r="Y63" s="39">
        <v>2880</v>
      </c>
      <c r="Z63" s="39">
        <v>1320</v>
      </c>
      <c r="AA63" s="39">
        <v>19800</v>
      </c>
      <c r="AB63" s="39"/>
      <c r="AC63" s="39"/>
      <c r="AD63" s="39"/>
      <c r="AE63" s="39"/>
      <c r="AF63" s="39"/>
      <c r="AG63" s="39"/>
      <c r="AH63" s="33"/>
      <c r="AI63" s="33"/>
      <c r="AJ63" s="33"/>
    </row>
    <row r="64" spans="1:36" s="40" customFormat="1" ht="161" hidden="1" x14ac:dyDescent="0.25">
      <c r="A64" s="32">
        <v>52621</v>
      </c>
      <c r="B64" s="33" t="s">
        <v>638</v>
      </c>
      <c r="C64" s="34">
        <v>600000</v>
      </c>
      <c r="D64" s="34"/>
      <c r="E64" s="35" t="s">
        <v>2255</v>
      </c>
      <c r="F64" s="33" t="s">
        <v>3014</v>
      </c>
      <c r="G64" s="33" t="s">
        <v>2257</v>
      </c>
      <c r="H64" s="36" t="s">
        <v>4198</v>
      </c>
      <c r="I64" s="37" t="e">
        <f t="shared" si="0"/>
        <v>#VALUE!</v>
      </c>
      <c r="J64" s="33"/>
      <c r="K64" s="33"/>
      <c r="L64" s="33"/>
      <c r="M64" s="32">
        <v>700000</v>
      </c>
      <c r="N64" s="33" t="s">
        <v>104</v>
      </c>
      <c r="O64" s="32">
        <v>2000</v>
      </c>
      <c r="P64" s="33" t="s">
        <v>260</v>
      </c>
      <c r="Q64" s="33" t="s">
        <v>149</v>
      </c>
      <c r="R64" s="33" t="s">
        <v>135</v>
      </c>
      <c r="S64" s="33" t="s">
        <v>150</v>
      </c>
      <c r="T64" s="33" t="s">
        <v>2254</v>
      </c>
      <c r="U64" s="38"/>
      <c r="V64" s="39"/>
      <c r="W64" s="39"/>
      <c r="X64" s="39"/>
      <c r="Y64" s="39"/>
      <c r="Z64" s="39"/>
      <c r="AA64" s="39"/>
      <c r="AB64" s="39"/>
      <c r="AC64" s="39"/>
      <c r="AD64" s="39"/>
      <c r="AE64" s="39">
        <v>600000</v>
      </c>
      <c r="AF64" s="39"/>
      <c r="AG64" s="39"/>
      <c r="AH64" s="33"/>
      <c r="AI64" s="33"/>
      <c r="AJ64" s="33"/>
    </row>
    <row r="65" spans="1:36" s="40" customFormat="1" ht="149.5" hidden="1" x14ac:dyDescent="0.25">
      <c r="A65" s="32">
        <v>52622</v>
      </c>
      <c r="B65" s="33" t="s">
        <v>178</v>
      </c>
      <c r="C65" s="34">
        <v>146585</v>
      </c>
      <c r="D65" s="34"/>
      <c r="E65" s="35" t="s">
        <v>2595</v>
      </c>
      <c r="F65" s="33" t="s">
        <v>3015</v>
      </c>
      <c r="G65" s="35" t="s">
        <v>3016</v>
      </c>
      <c r="H65" s="36" t="s">
        <v>4198</v>
      </c>
      <c r="I65" s="37" t="e">
        <f t="shared" si="0"/>
        <v>#VALUE!</v>
      </c>
      <c r="J65" s="35"/>
      <c r="K65" s="35"/>
      <c r="L65" s="35"/>
      <c r="M65" s="32">
        <v>700036</v>
      </c>
      <c r="N65" s="33" t="s">
        <v>108</v>
      </c>
      <c r="O65" s="32">
        <v>1611</v>
      </c>
      <c r="P65" s="33" t="s">
        <v>161</v>
      </c>
      <c r="Q65" s="33" t="s">
        <v>143</v>
      </c>
      <c r="R65" s="33" t="s">
        <v>135</v>
      </c>
      <c r="S65" s="33" t="s">
        <v>143</v>
      </c>
      <c r="T65" s="33" t="s">
        <v>3017</v>
      </c>
      <c r="U65" s="38">
        <v>1</v>
      </c>
      <c r="V65" s="39">
        <v>109716</v>
      </c>
      <c r="W65" s="39">
        <v>22307</v>
      </c>
      <c r="X65" s="39">
        <v>10562</v>
      </c>
      <c r="Y65" s="39">
        <v>480</v>
      </c>
      <c r="Z65" s="39">
        <v>220</v>
      </c>
      <c r="AA65" s="39">
        <v>3300</v>
      </c>
      <c r="AB65" s="39"/>
      <c r="AC65" s="39"/>
      <c r="AD65" s="39"/>
      <c r="AE65" s="39"/>
      <c r="AF65" s="39"/>
      <c r="AG65" s="39"/>
      <c r="AH65" s="33"/>
      <c r="AI65" s="33"/>
      <c r="AJ65" s="33"/>
    </row>
    <row r="66" spans="1:36" s="40" customFormat="1" ht="195.5" hidden="1" x14ac:dyDescent="0.25">
      <c r="A66" s="32">
        <v>52639</v>
      </c>
      <c r="B66" s="33" t="s">
        <v>638</v>
      </c>
      <c r="C66" s="34">
        <v>484096</v>
      </c>
      <c r="D66" s="34"/>
      <c r="E66" s="35" t="s">
        <v>2324</v>
      </c>
      <c r="F66" s="33" t="s">
        <v>3018</v>
      </c>
      <c r="G66" s="33" t="s">
        <v>2325</v>
      </c>
      <c r="H66" s="36" t="s">
        <v>4198</v>
      </c>
      <c r="I66" s="37" t="e">
        <f t="shared" ref="I66:I129" si="1">SUM(C66*H66)</f>
        <v>#VALUE!</v>
      </c>
      <c r="J66" s="33"/>
      <c r="K66" s="33"/>
      <c r="L66" s="33"/>
      <c r="M66" s="32">
        <v>700001</v>
      </c>
      <c r="N66" s="33" t="s">
        <v>105</v>
      </c>
      <c r="O66" s="32">
        <v>2000</v>
      </c>
      <c r="P66" s="33" t="s">
        <v>161</v>
      </c>
      <c r="Q66" s="33" t="s">
        <v>149</v>
      </c>
      <c r="R66" s="33" t="s">
        <v>135</v>
      </c>
      <c r="S66" s="33" t="s">
        <v>143</v>
      </c>
      <c r="T66" s="33" t="s">
        <v>2323</v>
      </c>
      <c r="U66" s="38">
        <v>5</v>
      </c>
      <c r="V66" s="39">
        <v>345168</v>
      </c>
      <c r="W66" s="39">
        <v>91610</v>
      </c>
      <c r="X66" s="39">
        <v>47318</v>
      </c>
      <c r="Y66" s="39"/>
      <c r="Z66" s="39"/>
      <c r="AA66" s="39"/>
      <c r="AB66" s="39"/>
      <c r="AC66" s="39"/>
      <c r="AD66" s="39"/>
      <c r="AE66" s="39"/>
      <c r="AF66" s="39"/>
      <c r="AG66" s="39"/>
      <c r="AH66" s="33"/>
      <c r="AI66" s="33"/>
      <c r="AJ66" s="33"/>
    </row>
    <row r="67" spans="1:36" s="40" customFormat="1" ht="115" hidden="1" x14ac:dyDescent="0.25">
      <c r="A67" s="32">
        <v>52640</v>
      </c>
      <c r="B67" s="33" t="s">
        <v>141</v>
      </c>
      <c r="C67" s="34">
        <v>214288</v>
      </c>
      <c r="D67" s="34"/>
      <c r="E67" s="35" t="s">
        <v>192</v>
      </c>
      <c r="F67" s="33" t="s">
        <v>3019</v>
      </c>
      <c r="G67" s="35" t="s">
        <v>194</v>
      </c>
      <c r="H67" s="36">
        <v>0</v>
      </c>
      <c r="I67" s="37">
        <f t="shared" si="1"/>
        <v>0</v>
      </c>
      <c r="J67" s="35"/>
      <c r="K67" s="35"/>
      <c r="L67" s="35"/>
      <c r="M67" s="32">
        <v>100000</v>
      </c>
      <c r="N67" s="33" t="s">
        <v>0</v>
      </c>
      <c r="O67" s="32">
        <v>1915</v>
      </c>
      <c r="P67" s="33" t="s">
        <v>155</v>
      </c>
      <c r="Q67" s="33" t="s">
        <v>143</v>
      </c>
      <c r="R67" s="33" t="s">
        <v>135</v>
      </c>
      <c r="S67" s="33" t="s">
        <v>143</v>
      </c>
      <c r="T67" s="33" t="s">
        <v>191</v>
      </c>
      <c r="U67" s="38"/>
      <c r="V67" s="39"/>
      <c r="W67" s="39"/>
      <c r="X67" s="39"/>
      <c r="Y67" s="39"/>
      <c r="Z67" s="39">
        <v>214288</v>
      </c>
      <c r="AA67" s="39"/>
      <c r="AB67" s="39"/>
      <c r="AC67" s="39"/>
      <c r="AD67" s="39"/>
      <c r="AE67" s="39"/>
      <c r="AF67" s="39"/>
      <c r="AG67" s="39"/>
      <c r="AH67" s="33"/>
      <c r="AI67" s="33"/>
      <c r="AJ67" s="33"/>
    </row>
    <row r="68" spans="1:36" s="40" customFormat="1" ht="69" hidden="1" x14ac:dyDescent="0.25">
      <c r="A68" s="32">
        <v>52657</v>
      </c>
      <c r="B68" s="33" t="s">
        <v>132</v>
      </c>
      <c r="C68" s="34">
        <v>1000000</v>
      </c>
      <c r="D68" s="34"/>
      <c r="E68" s="35" t="s">
        <v>2196</v>
      </c>
      <c r="F68" s="33" t="s">
        <v>3020</v>
      </c>
      <c r="G68" s="33" t="s">
        <v>2198</v>
      </c>
      <c r="H68" s="36" t="s">
        <v>4198</v>
      </c>
      <c r="I68" s="37" t="e">
        <f t="shared" si="1"/>
        <v>#VALUE!</v>
      </c>
      <c r="J68" s="33"/>
      <c r="K68" s="33"/>
      <c r="L68" s="33"/>
      <c r="M68" s="32">
        <v>200728</v>
      </c>
      <c r="N68" s="33" t="s">
        <v>98</v>
      </c>
      <c r="O68" s="32">
        <v>1619</v>
      </c>
      <c r="P68" s="33" t="s">
        <v>161</v>
      </c>
      <c r="Q68" s="33" t="s">
        <v>162</v>
      </c>
      <c r="R68" s="33" t="s">
        <v>135</v>
      </c>
      <c r="S68" s="33" t="s">
        <v>156</v>
      </c>
      <c r="T68" s="33" t="s">
        <v>2195</v>
      </c>
      <c r="U68" s="38"/>
      <c r="V68" s="39"/>
      <c r="W68" s="39"/>
      <c r="X68" s="39"/>
      <c r="Y68" s="39"/>
      <c r="Z68" s="39">
        <v>1000000</v>
      </c>
      <c r="AA68" s="39"/>
      <c r="AB68" s="39"/>
      <c r="AC68" s="39"/>
      <c r="AD68" s="39"/>
      <c r="AE68" s="39"/>
      <c r="AF68" s="39"/>
      <c r="AG68" s="39"/>
      <c r="AH68" s="33"/>
      <c r="AI68" s="33"/>
      <c r="AJ68" s="33"/>
    </row>
    <row r="69" spans="1:36" s="40" customFormat="1" ht="92" hidden="1" x14ac:dyDescent="0.25">
      <c r="A69" s="32">
        <v>52711</v>
      </c>
      <c r="B69" s="33" t="s">
        <v>141</v>
      </c>
      <c r="C69" s="34">
        <v>6000</v>
      </c>
      <c r="D69" s="34"/>
      <c r="E69" s="35" t="s">
        <v>198</v>
      </c>
      <c r="F69" s="33" t="s">
        <v>3021</v>
      </c>
      <c r="G69" s="33" t="s">
        <v>200</v>
      </c>
      <c r="H69" s="36">
        <v>0</v>
      </c>
      <c r="I69" s="37">
        <f t="shared" si="1"/>
        <v>0</v>
      </c>
      <c r="J69" s="33"/>
      <c r="K69" s="33"/>
      <c r="L69" s="33"/>
      <c r="M69" s="32">
        <v>100000</v>
      </c>
      <c r="N69" s="33" t="s">
        <v>0</v>
      </c>
      <c r="O69" s="32">
        <v>1915</v>
      </c>
      <c r="P69" s="33" t="s">
        <v>133</v>
      </c>
      <c r="Q69" s="33" t="s">
        <v>143</v>
      </c>
      <c r="R69" s="33" t="s">
        <v>135</v>
      </c>
      <c r="S69" s="33" t="s">
        <v>143</v>
      </c>
      <c r="T69" s="33" t="s">
        <v>197</v>
      </c>
      <c r="U69" s="38"/>
      <c r="V69" s="39"/>
      <c r="W69" s="39"/>
      <c r="X69" s="39"/>
      <c r="Y69" s="39"/>
      <c r="Z69" s="39">
        <v>6000</v>
      </c>
      <c r="AA69" s="39"/>
      <c r="AB69" s="39"/>
      <c r="AC69" s="39"/>
      <c r="AD69" s="39"/>
      <c r="AE69" s="39"/>
      <c r="AF69" s="39"/>
      <c r="AG69" s="39"/>
      <c r="AH69" s="35"/>
      <c r="AI69" s="33"/>
      <c r="AJ69" s="33"/>
    </row>
    <row r="70" spans="1:36" s="40" customFormat="1" ht="80.5" hidden="1" x14ac:dyDescent="0.25">
      <c r="A70" s="32">
        <v>52714</v>
      </c>
      <c r="B70" s="33" t="s">
        <v>638</v>
      </c>
      <c r="C70" s="34">
        <v>733710</v>
      </c>
      <c r="D70" s="34"/>
      <c r="E70" s="35" t="s">
        <v>2327</v>
      </c>
      <c r="F70" s="33" t="s">
        <v>2328</v>
      </c>
      <c r="G70" s="33" t="s">
        <v>2329</v>
      </c>
      <c r="H70" s="36" t="s">
        <v>4198</v>
      </c>
      <c r="I70" s="37" t="e">
        <f t="shared" si="1"/>
        <v>#VALUE!</v>
      </c>
      <c r="J70" s="33"/>
      <c r="K70" s="33"/>
      <c r="L70" s="33"/>
      <c r="M70" s="32">
        <v>700001</v>
      </c>
      <c r="N70" s="33" t="s">
        <v>105</v>
      </c>
      <c r="O70" s="32">
        <v>2000</v>
      </c>
      <c r="P70" s="33" t="s">
        <v>133</v>
      </c>
      <c r="Q70" s="33" t="s">
        <v>143</v>
      </c>
      <c r="R70" s="33" t="s">
        <v>135</v>
      </c>
      <c r="S70" s="33" t="s">
        <v>143</v>
      </c>
      <c r="T70" s="33" t="s">
        <v>2326</v>
      </c>
      <c r="U70" s="38">
        <v>5</v>
      </c>
      <c r="V70" s="39">
        <v>390877</v>
      </c>
      <c r="W70" s="39">
        <v>94281</v>
      </c>
      <c r="X70" s="39">
        <v>48552</v>
      </c>
      <c r="Y70" s="39"/>
      <c r="Z70" s="39">
        <v>200000</v>
      </c>
      <c r="AA70" s="39"/>
      <c r="AB70" s="39"/>
      <c r="AC70" s="39"/>
      <c r="AD70" s="39"/>
      <c r="AE70" s="39"/>
      <c r="AF70" s="39"/>
      <c r="AG70" s="39"/>
      <c r="AH70" s="33"/>
      <c r="AI70" s="33"/>
      <c r="AJ70" s="33"/>
    </row>
    <row r="71" spans="1:36" s="40" customFormat="1" ht="46" hidden="1" x14ac:dyDescent="0.25">
      <c r="A71" s="32">
        <v>52727</v>
      </c>
      <c r="B71" s="33" t="s">
        <v>638</v>
      </c>
      <c r="C71" s="34">
        <v>30000</v>
      </c>
      <c r="D71" s="34"/>
      <c r="E71" s="33" t="s">
        <v>2259</v>
      </c>
      <c r="F71" s="33" t="s">
        <v>3022</v>
      </c>
      <c r="G71" s="33" t="s">
        <v>2260</v>
      </c>
      <c r="H71" s="36" t="s">
        <v>4198</v>
      </c>
      <c r="I71" s="37" t="e">
        <f t="shared" si="1"/>
        <v>#VALUE!</v>
      </c>
      <c r="J71" s="33"/>
      <c r="K71" s="33"/>
      <c r="L71" s="33"/>
      <c r="M71" s="32">
        <v>700000</v>
      </c>
      <c r="N71" s="33" t="s">
        <v>104</v>
      </c>
      <c r="O71" s="32">
        <v>2000</v>
      </c>
      <c r="P71" s="33" t="s">
        <v>143</v>
      </c>
      <c r="Q71" s="33" t="s">
        <v>143</v>
      </c>
      <c r="R71" s="33" t="s">
        <v>135</v>
      </c>
      <c r="S71" s="33" t="s">
        <v>143</v>
      </c>
      <c r="T71" s="33" t="s">
        <v>2258</v>
      </c>
      <c r="U71" s="38"/>
      <c r="V71" s="39"/>
      <c r="W71" s="39"/>
      <c r="X71" s="39"/>
      <c r="Y71" s="39"/>
      <c r="Z71" s="39">
        <v>30000</v>
      </c>
      <c r="AA71" s="39"/>
      <c r="AB71" s="39"/>
      <c r="AC71" s="39"/>
      <c r="AD71" s="39"/>
      <c r="AE71" s="39"/>
      <c r="AF71" s="39"/>
      <c r="AG71" s="39"/>
      <c r="AH71" s="33"/>
      <c r="AI71" s="33"/>
      <c r="AJ71" s="33"/>
    </row>
    <row r="72" spans="1:36" s="40" customFormat="1" ht="46" hidden="1" x14ac:dyDescent="0.25">
      <c r="A72" s="32">
        <v>52732</v>
      </c>
      <c r="B72" s="33" t="s">
        <v>638</v>
      </c>
      <c r="C72" s="34">
        <v>30000</v>
      </c>
      <c r="D72" s="34"/>
      <c r="E72" s="33" t="s">
        <v>2259</v>
      </c>
      <c r="F72" s="33" t="s">
        <v>3022</v>
      </c>
      <c r="G72" s="33" t="s">
        <v>2260</v>
      </c>
      <c r="H72" s="36" t="s">
        <v>4198</v>
      </c>
      <c r="I72" s="37" t="e">
        <f t="shared" si="1"/>
        <v>#VALUE!</v>
      </c>
      <c r="J72" s="33"/>
      <c r="K72" s="33"/>
      <c r="L72" s="33"/>
      <c r="M72" s="32">
        <v>700011</v>
      </c>
      <c r="N72" s="33" t="s">
        <v>106</v>
      </c>
      <c r="O72" s="32">
        <v>2000</v>
      </c>
      <c r="P72" s="33" t="s">
        <v>161</v>
      </c>
      <c r="Q72" s="33" t="s">
        <v>348</v>
      </c>
      <c r="R72" s="33" t="s">
        <v>135</v>
      </c>
      <c r="S72" s="33" t="s">
        <v>143</v>
      </c>
      <c r="T72" s="33" t="s">
        <v>2403</v>
      </c>
      <c r="U72" s="38"/>
      <c r="V72" s="39"/>
      <c r="W72" s="39"/>
      <c r="X72" s="39"/>
      <c r="Y72" s="39"/>
      <c r="Z72" s="39">
        <v>30000</v>
      </c>
      <c r="AA72" s="39"/>
      <c r="AB72" s="39"/>
      <c r="AC72" s="39"/>
      <c r="AD72" s="39"/>
      <c r="AE72" s="39"/>
      <c r="AF72" s="39"/>
      <c r="AG72" s="39"/>
      <c r="AH72" s="33"/>
      <c r="AI72" s="35"/>
      <c r="AJ72" s="33"/>
    </row>
    <row r="73" spans="1:36" s="40" customFormat="1" ht="69" hidden="1" x14ac:dyDescent="0.25">
      <c r="A73" s="32">
        <v>52733</v>
      </c>
      <c r="B73" s="33" t="s">
        <v>638</v>
      </c>
      <c r="C73" s="41">
        <v>-709385</v>
      </c>
      <c r="D73" s="34"/>
      <c r="E73" s="33" t="s">
        <v>2262</v>
      </c>
      <c r="F73" s="33" t="s">
        <v>2226</v>
      </c>
      <c r="G73" s="33" t="s">
        <v>2263</v>
      </c>
      <c r="H73" s="36" t="s">
        <v>4198</v>
      </c>
      <c r="I73" s="37" t="e">
        <f t="shared" si="1"/>
        <v>#VALUE!</v>
      </c>
      <c r="J73" s="33"/>
      <c r="K73" s="33"/>
      <c r="L73" s="33"/>
      <c r="M73" s="32">
        <v>700000</v>
      </c>
      <c r="N73" s="33" t="s">
        <v>104</v>
      </c>
      <c r="O73" s="32">
        <v>2000</v>
      </c>
      <c r="P73" s="33" t="s">
        <v>161</v>
      </c>
      <c r="Q73" s="33" t="s">
        <v>143</v>
      </c>
      <c r="R73" s="33" t="s">
        <v>135</v>
      </c>
      <c r="S73" s="33" t="s">
        <v>143</v>
      </c>
      <c r="T73" s="33" t="s">
        <v>2261</v>
      </c>
      <c r="U73" s="38"/>
      <c r="V73" s="39"/>
      <c r="W73" s="39"/>
      <c r="X73" s="39"/>
      <c r="Y73" s="42">
        <v>-72565</v>
      </c>
      <c r="Z73" s="42">
        <v>-630171</v>
      </c>
      <c r="AA73" s="39"/>
      <c r="AB73" s="42">
        <v>-5987</v>
      </c>
      <c r="AC73" s="42">
        <v>-662</v>
      </c>
      <c r="AD73" s="39"/>
      <c r="AE73" s="39"/>
      <c r="AF73" s="39"/>
      <c r="AG73" s="39"/>
      <c r="AH73" s="33"/>
      <c r="AI73" s="35"/>
      <c r="AJ73" s="33"/>
    </row>
    <row r="74" spans="1:36" s="40" customFormat="1" ht="69" hidden="1" x14ac:dyDescent="0.25">
      <c r="A74" s="32">
        <v>52740</v>
      </c>
      <c r="B74" s="33" t="s">
        <v>638</v>
      </c>
      <c r="C74" s="41">
        <v>-65000</v>
      </c>
      <c r="D74" s="34"/>
      <c r="E74" s="33" t="s">
        <v>2265</v>
      </c>
      <c r="F74" s="33" t="s">
        <v>2266</v>
      </c>
      <c r="G74" s="33" t="s">
        <v>2267</v>
      </c>
      <c r="H74" s="36" t="s">
        <v>4198</v>
      </c>
      <c r="I74" s="37" t="e">
        <f t="shared" si="1"/>
        <v>#VALUE!</v>
      </c>
      <c r="J74" s="33"/>
      <c r="K74" s="33"/>
      <c r="L74" s="33"/>
      <c r="M74" s="32">
        <v>700000</v>
      </c>
      <c r="N74" s="33" t="s">
        <v>104</v>
      </c>
      <c r="O74" s="32">
        <v>2000</v>
      </c>
      <c r="P74" s="33" t="s">
        <v>143</v>
      </c>
      <c r="Q74" s="33" t="s">
        <v>143</v>
      </c>
      <c r="R74" s="33" t="s">
        <v>583</v>
      </c>
      <c r="S74" s="33" t="s">
        <v>143</v>
      </c>
      <c r="T74" s="33" t="s">
        <v>2264</v>
      </c>
      <c r="U74" s="38"/>
      <c r="V74" s="42">
        <v>-65000</v>
      </c>
      <c r="W74" s="39"/>
      <c r="X74" s="39"/>
      <c r="Y74" s="39"/>
      <c r="Z74" s="39"/>
      <c r="AA74" s="39"/>
      <c r="AB74" s="39"/>
      <c r="AC74" s="39"/>
      <c r="AD74" s="39"/>
      <c r="AE74" s="39"/>
      <c r="AF74" s="39"/>
      <c r="AG74" s="39"/>
      <c r="AH74" s="33"/>
      <c r="AI74" s="35"/>
      <c r="AJ74" s="33"/>
    </row>
    <row r="75" spans="1:36" s="40" customFormat="1" ht="69" hidden="1" x14ac:dyDescent="0.25">
      <c r="A75" s="32">
        <v>52745</v>
      </c>
      <c r="B75" s="33" t="s">
        <v>638</v>
      </c>
      <c r="C75" s="41">
        <v>-35000</v>
      </c>
      <c r="D75" s="34"/>
      <c r="E75" s="33" t="s">
        <v>2405</v>
      </c>
      <c r="F75" s="33" t="s">
        <v>2266</v>
      </c>
      <c r="G75" s="33" t="s">
        <v>2267</v>
      </c>
      <c r="H75" s="36" t="s">
        <v>4198</v>
      </c>
      <c r="I75" s="37" t="e">
        <f t="shared" si="1"/>
        <v>#VALUE!</v>
      </c>
      <c r="J75" s="33"/>
      <c r="K75" s="33"/>
      <c r="L75" s="33"/>
      <c r="M75" s="32">
        <v>700011</v>
      </c>
      <c r="N75" s="33" t="s">
        <v>106</v>
      </c>
      <c r="O75" s="32">
        <v>2000</v>
      </c>
      <c r="P75" s="33" t="s">
        <v>143</v>
      </c>
      <c r="Q75" s="33" t="s">
        <v>348</v>
      </c>
      <c r="R75" s="33" t="s">
        <v>583</v>
      </c>
      <c r="S75" s="33" t="s">
        <v>143</v>
      </c>
      <c r="T75" s="33" t="s">
        <v>2404</v>
      </c>
      <c r="U75" s="38"/>
      <c r="V75" s="42">
        <v>-35000</v>
      </c>
      <c r="W75" s="39"/>
      <c r="X75" s="39"/>
      <c r="Y75" s="39"/>
      <c r="Z75" s="39"/>
      <c r="AA75" s="39"/>
      <c r="AB75" s="39"/>
      <c r="AC75" s="39"/>
      <c r="AD75" s="39"/>
      <c r="AE75" s="39"/>
      <c r="AF75" s="39"/>
      <c r="AG75" s="39"/>
      <c r="AH75" s="33"/>
      <c r="AI75" s="33"/>
      <c r="AJ75" s="33"/>
    </row>
    <row r="76" spans="1:36" s="40" customFormat="1" ht="69" hidden="1" x14ac:dyDescent="0.25">
      <c r="A76" s="32">
        <v>52748</v>
      </c>
      <c r="B76" s="33" t="s">
        <v>638</v>
      </c>
      <c r="C76" s="41">
        <v>-2970602</v>
      </c>
      <c r="D76" s="34"/>
      <c r="E76" s="33" t="s">
        <v>2407</v>
      </c>
      <c r="F76" s="33" t="s">
        <v>2226</v>
      </c>
      <c r="G76" s="33" t="s">
        <v>2263</v>
      </c>
      <c r="H76" s="36" t="s">
        <v>4198</v>
      </c>
      <c r="I76" s="37" t="e">
        <f t="shared" si="1"/>
        <v>#VALUE!</v>
      </c>
      <c r="J76" s="33"/>
      <c r="K76" s="33"/>
      <c r="L76" s="33"/>
      <c r="M76" s="32">
        <v>700011</v>
      </c>
      <c r="N76" s="33" t="s">
        <v>106</v>
      </c>
      <c r="O76" s="32">
        <v>2000</v>
      </c>
      <c r="P76" s="33" t="s">
        <v>161</v>
      </c>
      <c r="Q76" s="33" t="s">
        <v>143</v>
      </c>
      <c r="R76" s="33" t="s">
        <v>135</v>
      </c>
      <c r="S76" s="33" t="s">
        <v>143</v>
      </c>
      <c r="T76" s="33" t="s">
        <v>2406</v>
      </c>
      <c r="U76" s="38"/>
      <c r="V76" s="39"/>
      <c r="W76" s="39"/>
      <c r="X76" s="39"/>
      <c r="Y76" s="42">
        <v>-54435</v>
      </c>
      <c r="Z76" s="42">
        <v>-2861829</v>
      </c>
      <c r="AA76" s="39"/>
      <c r="AB76" s="42">
        <v>-35000</v>
      </c>
      <c r="AC76" s="42">
        <v>-19338</v>
      </c>
      <c r="AD76" s="39"/>
      <c r="AE76" s="39"/>
      <c r="AF76" s="39"/>
      <c r="AG76" s="39"/>
      <c r="AH76" s="33"/>
      <c r="AI76" s="33"/>
      <c r="AJ76" s="33"/>
    </row>
    <row r="77" spans="1:36" s="40" customFormat="1" ht="80.5" hidden="1" x14ac:dyDescent="0.25">
      <c r="A77" s="32">
        <v>52756</v>
      </c>
      <c r="B77" s="33" t="s">
        <v>201</v>
      </c>
      <c r="C77" s="34">
        <v>142223</v>
      </c>
      <c r="D77" s="34"/>
      <c r="E77" s="35" t="s">
        <v>205</v>
      </c>
      <c r="F77" s="33" t="s">
        <v>3023</v>
      </c>
      <c r="G77" s="33" t="s">
        <v>207</v>
      </c>
      <c r="H77" s="36" t="s">
        <v>4198</v>
      </c>
      <c r="I77" s="37" t="e">
        <f t="shared" si="1"/>
        <v>#VALUE!</v>
      </c>
      <c r="J77" s="33"/>
      <c r="K77" s="33"/>
      <c r="L77" s="33"/>
      <c r="M77" s="32">
        <v>100000</v>
      </c>
      <c r="N77" s="33" t="s">
        <v>0</v>
      </c>
      <c r="O77" s="32">
        <v>171414</v>
      </c>
      <c r="P77" s="33" t="s">
        <v>202</v>
      </c>
      <c r="Q77" s="33" t="s">
        <v>143</v>
      </c>
      <c r="R77" s="33" t="s">
        <v>203</v>
      </c>
      <c r="S77" s="33" t="s">
        <v>143</v>
      </c>
      <c r="T77" s="33" t="s">
        <v>204</v>
      </c>
      <c r="U77" s="38">
        <v>1</v>
      </c>
      <c r="V77" s="39">
        <v>47852</v>
      </c>
      <c r="W77" s="39">
        <v>15478</v>
      </c>
      <c r="X77" s="39">
        <v>8893</v>
      </c>
      <c r="Y77" s="39">
        <v>19000</v>
      </c>
      <c r="Z77" s="39">
        <v>51000</v>
      </c>
      <c r="AA77" s="39"/>
      <c r="AB77" s="39"/>
      <c r="AC77" s="39"/>
      <c r="AD77" s="39"/>
      <c r="AE77" s="39"/>
      <c r="AF77" s="39"/>
      <c r="AG77" s="39"/>
      <c r="AH77" s="33"/>
      <c r="AI77" s="33"/>
      <c r="AJ77" s="33"/>
    </row>
    <row r="78" spans="1:36" s="40" customFormat="1" ht="409.5" hidden="1" x14ac:dyDescent="0.25">
      <c r="A78" s="32">
        <v>52757</v>
      </c>
      <c r="B78" s="33" t="s">
        <v>195</v>
      </c>
      <c r="C78" s="34">
        <v>16024927</v>
      </c>
      <c r="D78" s="34">
        <v>229528</v>
      </c>
      <c r="E78" s="35" t="s">
        <v>3024</v>
      </c>
      <c r="F78" s="33" t="s">
        <v>3025</v>
      </c>
      <c r="G78" s="33" t="s">
        <v>3026</v>
      </c>
      <c r="H78" s="36" t="s">
        <v>4198</v>
      </c>
      <c r="I78" s="37" t="e">
        <f t="shared" si="1"/>
        <v>#VALUE!</v>
      </c>
      <c r="J78" s="33"/>
      <c r="K78" s="33"/>
      <c r="L78" s="33"/>
      <c r="M78" s="32">
        <v>100000</v>
      </c>
      <c r="N78" s="33" t="s">
        <v>0</v>
      </c>
      <c r="O78" s="32">
        <v>211611</v>
      </c>
      <c r="P78" s="33" t="s">
        <v>161</v>
      </c>
      <c r="Q78" s="33" t="s">
        <v>224</v>
      </c>
      <c r="R78" s="33" t="s">
        <v>135</v>
      </c>
      <c r="S78" s="33" t="s">
        <v>225</v>
      </c>
      <c r="T78" s="33" t="s">
        <v>1170</v>
      </c>
      <c r="U78" s="38">
        <v>61</v>
      </c>
      <c r="V78" s="39">
        <v>2933164</v>
      </c>
      <c r="W78" s="39">
        <v>1014312</v>
      </c>
      <c r="X78" s="39">
        <v>542801</v>
      </c>
      <c r="Y78" s="39">
        <v>32250</v>
      </c>
      <c r="Z78" s="39">
        <v>11444000</v>
      </c>
      <c r="AA78" s="39">
        <v>58400</v>
      </c>
      <c r="AB78" s="39"/>
      <c r="AC78" s="39"/>
      <c r="AD78" s="39"/>
      <c r="AE78" s="39"/>
      <c r="AF78" s="39"/>
      <c r="AG78" s="39"/>
      <c r="AH78" s="33"/>
      <c r="AI78" s="33"/>
      <c r="AJ78" s="33"/>
    </row>
    <row r="79" spans="1:36" s="40" customFormat="1" ht="264.5" hidden="1" x14ac:dyDescent="0.25">
      <c r="A79" s="32">
        <v>52763</v>
      </c>
      <c r="B79" s="33" t="s">
        <v>638</v>
      </c>
      <c r="C79" s="34">
        <v>225236</v>
      </c>
      <c r="D79" s="34"/>
      <c r="E79" s="35" t="s">
        <v>2409</v>
      </c>
      <c r="F79" s="33" t="s">
        <v>2410</v>
      </c>
      <c r="G79" s="33" t="s">
        <v>2411</v>
      </c>
      <c r="H79" s="36" t="s">
        <v>4198</v>
      </c>
      <c r="I79" s="37" t="e">
        <f t="shared" si="1"/>
        <v>#VALUE!</v>
      </c>
      <c r="J79" s="33"/>
      <c r="K79" s="33"/>
      <c r="L79" s="33"/>
      <c r="M79" s="32">
        <v>700011</v>
      </c>
      <c r="N79" s="33" t="s">
        <v>106</v>
      </c>
      <c r="O79" s="32">
        <v>2000</v>
      </c>
      <c r="P79" s="33" t="s">
        <v>161</v>
      </c>
      <c r="Q79" s="33" t="s">
        <v>149</v>
      </c>
      <c r="R79" s="33" t="s">
        <v>135</v>
      </c>
      <c r="S79" s="33" t="s">
        <v>150</v>
      </c>
      <c r="T79" s="33" t="s">
        <v>2408</v>
      </c>
      <c r="U79" s="38">
        <v>2</v>
      </c>
      <c r="V79" s="39">
        <v>167557</v>
      </c>
      <c r="W79" s="39">
        <v>37955</v>
      </c>
      <c r="X79" s="39">
        <v>19724</v>
      </c>
      <c r="Y79" s="39"/>
      <c r="Z79" s="39"/>
      <c r="AA79" s="39"/>
      <c r="AB79" s="39"/>
      <c r="AC79" s="39"/>
      <c r="AD79" s="39"/>
      <c r="AE79" s="39"/>
      <c r="AF79" s="39"/>
      <c r="AG79" s="39"/>
      <c r="AH79" s="33"/>
      <c r="AI79" s="33"/>
      <c r="AJ79" s="33"/>
    </row>
    <row r="80" spans="1:36" s="40" customFormat="1" ht="241.5" hidden="1" x14ac:dyDescent="0.25">
      <c r="A80" s="32">
        <v>52764</v>
      </c>
      <c r="B80" s="33" t="s">
        <v>638</v>
      </c>
      <c r="C80" s="34">
        <v>517751</v>
      </c>
      <c r="D80" s="34"/>
      <c r="E80" s="35" t="s">
        <v>2413</v>
      </c>
      <c r="F80" s="33" t="s">
        <v>2410</v>
      </c>
      <c r="G80" s="33" t="s">
        <v>2411</v>
      </c>
      <c r="H80" s="36" t="s">
        <v>4198</v>
      </c>
      <c r="I80" s="37" t="e">
        <f t="shared" si="1"/>
        <v>#VALUE!</v>
      </c>
      <c r="J80" s="33"/>
      <c r="K80" s="33"/>
      <c r="L80" s="33"/>
      <c r="M80" s="32">
        <v>700011</v>
      </c>
      <c r="N80" s="33" t="s">
        <v>106</v>
      </c>
      <c r="O80" s="32">
        <v>2000</v>
      </c>
      <c r="P80" s="33" t="s">
        <v>142</v>
      </c>
      <c r="Q80" s="33" t="s">
        <v>149</v>
      </c>
      <c r="R80" s="33" t="s">
        <v>135</v>
      </c>
      <c r="S80" s="33" t="s">
        <v>150</v>
      </c>
      <c r="T80" s="33" t="s">
        <v>2412</v>
      </c>
      <c r="U80" s="38">
        <v>5</v>
      </c>
      <c r="V80" s="39">
        <v>378402</v>
      </c>
      <c r="W80" s="39">
        <v>91129</v>
      </c>
      <c r="X80" s="39">
        <v>48220</v>
      </c>
      <c r="Y80" s="39"/>
      <c r="Z80" s="39"/>
      <c r="AA80" s="39"/>
      <c r="AB80" s="39"/>
      <c r="AC80" s="39"/>
      <c r="AD80" s="39"/>
      <c r="AE80" s="39"/>
      <c r="AF80" s="39"/>
      <c r="AG80" s="39"/>
      <c r="AH80" s="33"/>
      <c r="AI80" s="33"/>
      <c r="AJ80" s="33"/>
    </row>
    <row r="81" spans="1:36" s="40" customFormat="1" ht="69" hidden="1" x14ac:dyDescent="0.25">
      <c r="A81" s="32">
        <v>52765</v>
      </c>
      <c r="B81" s="33" t="s">
        <v>638</v>
      </c>
      <c r="C81" s="34">
        <v>109985</v>
      </c>
      <c r="D81" s="34"/>
      <c r="E81" s="33" t="s">
        <v>2331</v>
      </c>
      <c r="F81" s="33" t="s">
        <v>2332</v>
      </c>
      <c r="G81" s="33" t="s">
        <v>2333</v>
      </c>
      <c r="H81" s="36" t="s">
        <v>4198</v>
      </c>
      <c r="I81" s="37" t="e">
        <f t="shared" si="1"/>
        <v>#VALUE!</v>
      </c>
      <c r="J81" s="33"/>
      <c r="K81" s="33"/>
      <c r="L81" s="33"/>
      <c r="M81" s="32">
        <v>700001</v>
      </c>
      <c r="N81" s="33" t="s">
        <v>105</v>
      </c>
      <c r="O81" s="32">
        <v>2000</v>
      </c>
      <c r="P81" s="33" t="s">
        <v>256</v>
      </c>
      <c r="Q81" s="33" t="s">
        <v>143</v>
      </c>
      <c r="R81" s="33" t="s">
        <v>135</v>
      </c>
      <c r="S81" s="33" t="s">
        <v>143</v>
      </c>
      <c r="T81" s="33" t="s">
        <v>2330</v>
      </c>
      <c r="U81" s="38">
        <v>1</v>
      </c>
      <c r="V81" s="39">
        <v>80929</v>
      </c>
      <c r="W81" s="39">
        <v>19272</v>
      </c>
      <c r="X81" s="39">
        <v>9784</v>
      </c>
      <c r="Y81" s="39"/>
      <c r="Z81" s="39"/>
      <c r="AA81" s="39"/>
      <c r="AB81" s="39"/>
      <c r="AC81" s="39"/>
      <c r="AD81" s="39"/>
      <c r="AE81" s="39"/>
      <c r="AF81" s="39"/>
      <c r="AG81" s="39"/>
      <c r="AH81" s="33"/>
      <c r="AI81" s="33"/>
      <c r="AJ81" s="33"/>
    </row>
    <row r="82" spans="1:36" s="40" customFormat="1" ht="80.5" hidden="1" x14ac:dyDescent="0.25">
      <c r="A82" s="32">
        <v>52769</v>
      </c>
      <c r="B82" s="33" t="s">
        <v>638</v>
      </c>
      <c r="C82" s="34">
        <v>67890</v>
      </c>
      <c r="D82" s="34"/>
      <c r="E82" s="35" t="s">
        <v>2335</v>
      </c>
      <c r="F82" s="33" t="s">
        <v>147</v>
      </c>
      <c r="G82" s="33" t="s">
        <v>2336</v>
      </c>
      <c r="H82" s="36" t="s">
        <v>4198</v>
      </c>
      <c r="I82" s="37" t="e">
        <f t="shared" si="1"/>
        <v>#VALUE!</v>
      </c>
      <c r="J82" s="33"/>
      <c r="K82" s="33"/>
      <c r="L82" s="33"/>
      <c r="M82" s="32">
        <v>700001</v>
      </c>
      <c r="N82" s="33" t="s">
        <v>105</v>
      </c>
      <c r="O82" s="32">
        <v>2000</v>
      </c>
      <c r="P82" s="33" t="s">
        <v>133</v>
      </c>
      <c r="Q82" s="33" t="s">
        <v>149</v>
      </c>
      <c r="R82" s="33" t="s">
        <v>135</v>
      </c>
      <c r="S82" s="33" t="s">
        <v>150</v>
      </c>
      <c r="T82" s="33" t="s">
        <v>2334</v>
      </c>
      <c r="U82" s="38">
        <v>2</v>
      </c>
      <c r="V82" s="39">
        <v>63180</v>
      </c>
      <c r="W82" s="39">
        <v>1057</v>
      </c>
      <c r="X82" s="39">
        <v>3653</v>
      </c>
      <c r="Y82" s="39"/>
      <c r="Z82" s="39"/>
      <c r="AA82" s="39"/>
      <c r="AB82" s="39"/>
      <c r="AC82" s="39"/>
      <c r="AD82" s="39"/>
      <c r="AE82" s="39"/>
      <c r="AF82" s="39"/>
      <c r="AG82" s="39"/>
      <c r="AH82" s="33"/>
      <c r="AI82" s="33"/>
      <c r="AJ82" s="33"/>
    </row>
    <row r="83" spans="1:36" s="40" customFormat="1" ht="409.5" hidden="1" x14ac:dyDescent="0.25">
      <c r="A83" s="32">
        <v>52836</v>
      </c>
      <c r="B83" s="33" t="s">
        <v>508</v>
      </c>
      <c r="C83" s="34">
        <v>13109196</v>
      </c>
      <c r="D83" s="34"/>
      <c r="E83" s="35" t="s">
        <v>3027</v>
      </c>
      <c r="F83" s="33" t="s">
        <v>3028</v>
      </c>
      <c r="G83" s="35" t="s">
        <v>3029</v>
      </c>
      <c r="H83" s="36">
        <v>0</v>
      </c>
      <c r="I83" s="37">
        <f t="shared" si="1"/>
        <v>0</v>
      </c>
      <c r="J83" s="35"/>
      <c r="K83" s="35"/>
      <c r="L83" s="35"/>
      <c r="M83" s="32">
        <v>100000</v>
      </c>
      <c r="N83" s="33" t="s">
        <v>0</v>
      </c>
      <c r="O83" s="32">
        <v>1716</v>
      </c>
      <c r="P83" s="33" t="s">
        <v>161</v>
      </c>
      <c r="Q83" s="33" t="s">
        <v>162</v>
      </c>
      <c r="R83" s="33" t="s">
        <v>431</v>
      </c>
      <c r="S83" s="33" t="s">
        <v>509</v>
      </c>
      <c r="T83" s="33" t="s">
        <v>1177</v>
      </c>
      <c r="U83" s="38">
        <v>5</v>
      </c>
      <c r="V83" s="39">
        <v>366527</v>
      </c>
      <c r="W83" s="39">
        <v>88271</v>
      </c>
      <c r="X83" s="39">
        <v>47898</v>
      </c>
      <c r="Y83" s="39"/>
      <c r="Z83" s="39">
        <v>12606500</v>
      </c>
      <c r="AA83" s="39"/>
      <c r="AB83" s="39"/>
      <c r="AC83" s="39"/>
      <c r="AD83" s="39"/>
      <c r="AE83" s="39"/>
      <c r="AF83" s="39"/>
      <c r="AG83" s="39"/>
      <c r="AH83" s="33"/>
      <c r="AI83" s="33"/>
      <c r="AJ83" s="33"/>
    </row>
    <row r="84" spans="1:36" s="40" customFormat="1" ht="149.5" hidden="1" x14ac:dyDescent="0.25">
      <c r="A84" s="32">
        <v>52838</v>
      </c>
      <c r="B84" s="33" t="s">
        <v>638</v>
      </c>
      <c r="C84" s="34">
        <v>500000</v>
      </c>
      <c r="D84" s="34"/>
      <c r="E84" s="35" t="s">
        <v>2415</v>
      </c>
      <c r="F84" s="33" t="s">
        <v>3030</v>
      </c>
      <c r="G84" s="33" t="s">
        <v>2417</v>
      </c>
      <c r="H84" s="36" t="s">
        <v>4198</v>
      </c>
      <c r="I84" s="37" t="e">
        <f t="shared" si="1"/>
        <v>#VALUE!</v>
      </c>
      <c r="J84" s="33"/>
      <c r="K84" s="33"/>
      <c r="L84" s="33"/>
      <c r="M84" s="32">
        <v>700011</v>
      </c>
      <c r="N84" s="33" t="s">
        <v>106</v>
      </c>
      <c r="O84" s="32">
        <v>2000</v>
      </c>
      <c r="P84" s="33" t="s">
        <v>167</v>
      </c>
      <c r="Q84" s="33" t="s">
        <v>149</v>
      </c>
      <c r="R84" s="33" t="s">
        <v>135</v>
      </c>
      <c r="S84" s="33" t="s">
        <v>150</v>
      </c>
      <c r="T84" s="33" t="s">
        <v>2414</v>
      </c>
      <c r="U84" s="38"/>
      <c r="V84" s="39"/>
      <c r="W84" s="39"/>
      <c r="X84" s="39"/>
      <c r="Y84" s="39"/>
      <c r="Z84" s="39">
        <v>500000</v>
      </c>
      <c r="AA84" s="39"/>
      <c r="AB84" s="39"/>
      <c r="AC84" s="39"/>
      <c r="AD84" s="39"/>
      <c r="AE84" s="39"/>
      <c r="AF84" s="39"/>
      <c r="AG84" s="39"/>
      <c r="AH84" s="33"/>
      <c r="AI84" s="33"/>
      <c r="AJ84" s="33"/>
    </row>
    <row r="85" spans="1:36" s="40" customFormat="1" ht="69" hidden="1" x14ac:dyDescent="0.25">
      <c r="A85" s="32">
        <v>52840</v>
      </c>
      <c r="B85" s="33" t="s">
        <v>638</v>
      </c>
      <c r="C85" s="34">
        <v>419364</v>
      </c>
      <c r="D85" s="34"/>
      <c r="E85" s="33" t="s">
        <v>2419</v>
      </c>
      <c r="F85" s="33" t="s">
        <v>147</v>
      </c>
      <c r="G85" s="33" t="s">
        <v>2420</v>
      </c>
      <c r="H85" s="36" t="s">
        <v>4198</v>
      </c>
      <c r="I85" s="37" t="e">
        <f t="shared" si="1"/>
        <v>#VALUE!</v>
      </c>
      <c r="J85" s="33"/>
      <c r="K85" s="33"/>
      <c r="L85" s="33"/>
      <c r="M85" s="32">
        <v>700011</v>
      </c>
      <c r="N85" s="33" t="s">
        <v>106</v>
      </c>
      <c r="O85" s="32">
        <v>2000</v>
      </c>
      <c r="P85" s="33" t="s">
        <v>155</v>
      </c>
      <c r="Q85" s="33" t="s">
        <v>149</v>
      </c>
      <c r="R85" s="33" t="s">
        <v>135</v>
      </c>
      <c r="S85" s="33" t="s">
        <v>150</v>
      </c>
      <c r="T85" s="33" t="s">
        <v>2418</v>
      </c>
      <c r="U85" s="38">
        <v>11</v>
      </c>
      <c r="V85" s="39">
        <v>370458</v>
      </c>
      <c r="W85" s="39">
        <v>29645</v>
      </c>
      <c r="X85" s="39">
        <v>19261</v>
      </c>
      <c r="Y85" s="39"/>
      <c r="Z85" s="39"/>
      <c r="AA85" s="39"/>
      <c r="AB85" s="39"/>
      <c r="AC85" s="39"/>
      <c r="AD85" s="39"/>
      <c r="AE85" s="39"/>
      <c r="AF85" s="39"/>
      <c r="AG85" s="39"/>
      <c r="AH85" s="33"/>
      <c r="AI85" s="33"/>
      <c r="AJ85" s="33"/>
    </row>
    <row r="86" spans="1:36" s="40" customFormat="1" ht="92" hidden="1" x14ac:dyDescent="0.25">
      <c r="A86" s="32">
        <v>52842</v>
      </c>
      <c r="B86" s="33" t="s">
        <v>638</v>
      </c>
      <c r="C86" s="34">
        <v>33368</v>
      </c>
      <c r="D86" s="34"/>
      <c r="E86" s="33" t="s">
        <v>2422</v>
      </c>
      <c r="F86" s="33" t="s">
        <v>147</v>
      </c>
      <c r="G86" s="33" t="s">
        <v>2423</v>
      </c>
      <c r="H86" s="36" t="s">
        <v>4198</v>
      </c>
      <c r="I86" s="37" t="e">
        <f t="shared" si="1"/>
        <v>#VALUE!</v>
      </c>
      <c r="J86" s="33"/>
      <c r="K86" s="33"/>
      <c r="L86" s="33"/>
      <c r="M86" s="32">
        <v>700011</v>
      </c>
      <c r="N86" s="33" t="s">
        <v>106</v>
      </c>
      <c r="O86" s="32">
        <v>2000</v>
      </c>
      <c r="P86" s="33" t="s">
        <v>256</v>
      </c>
      <c r="Q86" s="33" t="s">
        <v>149</v>
      </c>
      <c r="R86" s="33" t="s">
        <v>135</v>
      </c>
      <c r="S86" s="33" t="s">
        <v>150</v>
      </c>
      <c r="T86" s="33" t="s">
        <v>2421</v>
      </c>
      <c r="U86" s="38">
        <v>1</v>
      </c>
      <c r="V86" s="39">
        <v>31200</v>
      </c>
      <c r="W86" s="39">
        <v>546</v>
      </c>
      <c r="X86" s="39">
        <v>1622</v>
      </c>
      <c r="Y86" s="39"/>
      <c r="Z86" s="39"/>
      <c r="AA86" s="39"/>
      <c r="AB86" s="39"/>
      <c r="AC86" s="39"/>
      <c r="AD86" s="39"/>
      <c r="AE86" s="39"/>
      <c r="AF86" s="39"/>
      <c r="AG86" s="39"/>
      <c r="AH86" s="33"/>
      <c r="AI86" s="33"/>
      <c r="AJ86" s="33"/>
    </row>
    <row r="87" spans="1:36" s="40" customFormat="1" ht="402.5" hidden="1" x14ac:dyDescent="0.25">
      <c r="A87" s="32">
        <v>52845</v>
      </c>
      <c r="B87" s="33" t="s">
        <v>1847</v>
      </c>
      <c r="C87" s="34">
        <v>164035</v>
      </c>
      <c r="D87" s="34"/>
      <c r="E87" s="35" t="s">
        <v>1849</v>
      </c>
      <c r="F87" s="33" t="s">
        <v>3031</v>
      </c>
      <c r="G87" s="35" t="s">
        <v>1851</v>
      </c>
      <c r="H87" s="36">
        <v>0</v>
      </c>
      <c r="I87" s="37">
        <f t="shared" si="1"/>
        <v>0</v>
      </c>
      <c r="J87" s="35"/>
      <c r="K87" s="35"/>
      <c r="L87" s="35"/>
      <c r="M87" s="32">
        <v>200208</v>
      </c>
      <c r="N87" s="33" t="s">
        <v>70</v>
      </c>
      <c r="O87" s="32">
        <v>1616</v>
      </c>
      <c r="P87" s="33" t="s">
        <v>161</v>
      </c>
      <c r="Q87" s="33" t="s">
        <v>348</v>
      </c>
      <c r="R87" s="33" t="s">
        <v>372</v>
      </c>
      <c r="S87" s="33" t="s">
        <v>143</v>
      </c>
      <c r="T87" s="33" t="s">
        <v>1848</v>
      </c>
      <c r="U87" s="38"/>
      <c r="V87" s="39"/>
      <c r="W87" s="39"/>
      <c r="X87" s="39"/>
      <c r="Y87" s="39"/>
      <c r="Z87" s="39">
        <v>164035</v>
      </c>
      <c r="AA87" s="39"/>
      <c r="AB87" s="39"/>
      <c r="AC87" s="39"/>
      <c r="AD87" s="39"/>
      <c r="AE87" s="39"/>
      <c r="AF87" s="39"/>
      <c r="AG87" s="39"/>
      <c r="AH87" s="33"/>
      <c r="AI87" s="33"/>
      <c r="AJ87" s="33"/>
    </row>
    <row r="88" spans="1:36" s="40" customFormat="1" ht="276" hidden="1" x14ac:dyDescent="0.25">
      <c r="A88" s="32">
        <v>52846</v>
      </c>
      <c r="B88" s="33" t="s">
        <v>195</v>
      </c>
      <c r="C88" s="34">
        <v>1981950</v>
      </c>
      <c r="D88" s="34">
        <v>1277967</v>
      </c>
      <c r="E88" s="35" t="s">
        <v>3032</v>
      </c>
      <c r="F88" s="33" t="s">
        <v>3033</v>
      </c>
      <c r="G88" s="33" t="s">
        <v>3034</v>
      </c>
      <c r="H88" s="36" t="s">
        <v>4198</v>
      </c>
      <c r="I88" s="37" t="e">
        <f t="shared" si="1"/>
        <v>#VALUE!</v>
      </c>
      <c r="J88" s="33"/>
      <c r="K88" s="33"/>
      <c r="L88" s="33"/>
      <c r="M88" s="32">
        <v>100000</v>
      </c>
      <c r="N88" s="33" t="s">
        <v>0</v>
      </c>
      <c r="O88" s="32">
        <v>211611</v>
      </c>
      <c r="P88" s="33" t="s">
        <v>142</v>
      </c>
      <c r="Q88" s="33" t="s">
        <v>224</v>
      </c>
      <c r="R88" s="33" t="s">
        <v>135</v>
      </c>
      <c r="S88" s="33" t="s">
        <v>225</v>
      </c>
      <c r="T88" s="33" t="s">
        <v>3035</v>
      </c>
      <c r="U88" s="38">
        <v>14</v>
      </c>
      <c r="V88" s="39">
        <v>1054800</v>
      </c>
      <c r="W88" s="39">
        <v>250269</v>
      </c>
      <c r="X88" s="39">
        <v>134881</v>
      </c>
      <c r="Y88" s="39"/>
      <c r="Z88" s="39">
        <v>500000</v>
      </c>
      <c r="AA88" s="39">
        <v>42000</v>
      </c>
      <c r="AB88" s="39"/>
      <c r="AC88" s="39"/>
      <c r="AD88" s="39"/>
      <c r="AE88" s="39"/>
      <c r="AF88" s="39"/>
      <c r="AG88" s="39"/>
      <c r="AH88" s="33"/>
      <c r="AI88" s="33"/>
      <c r="AJ88" s="33"/>
    </row>
    <row r="89" spans="1:36" s="40" customFormat="1" ht="230" hidden="1" x14ac:dyDescent="0.25">
      <c r="A89" s="32">
        <v>52847</v>
      </c>
      <c r="B89" s="33" t="s">
        <v>195</v>
      </c>
      <c r="C89" s="34">
        <v>1751499</v>
      </c>
      <c r="D89" s="34"/>
      <c r="E89" s="35" t="s">
        <v>3036</v>
      </c>
      <c r="F89" s="33" t="s">
        <v>3037</v>
      </c>
      <c r="G89" s="33" t="s">
        <v>3038</v>
      </c>
      <c r="H89" s="36" t="s">
        <v>4198</v>
      </c>
      <c r="I89" s="37" t="e">
        <f t="shared" si="1"/>
        <v>#VALUE!</v>
      </c>
      <c r="J89" s="33"/>
      <c r="K89" s="33"/>
      <c r="L89" s="33"/>
      <c r="M89" s="32">
        <v>100000</v>
      </c>
      <c r="N89" s="33" t="s">
        <v>0</v>
      </c>
      <c r="O89" s="32">
        <v>211611</v>
      </c>
      <c r="P89" s="33" t="s">
        <v>167</v>
      </c>
      <c r="Q89" s="33" t="s">
        <v>224</v>
      </c>
      <c r="R89" s="33" t="s">
        <v>135</v>
      </c>
      <c r="S89" s="33" t="s">
        <v>225</v>
      </c>
      <c r="T89" s="33" t="s">
        <v>3039</v>
      </c>
      <c r="U89" s="38">
        <v>5</v>
      </c>
      <c r="V89" s="39">
        <v>224290</v>
      </c>
      <c r="W89" s="39">
        <v>78953</v>
      </c>
      <c r="X89" s="39">
        <v>44056</v>
      </c>
      <c r="Y89" s="39">
        <v>501500</v>
      </c>
      <c r="Z89" s="39">
        <v>901600</v>
      </c>
      <c r="AA89" s="39">
        <v>1100</v>
      </c>
      <c r="AB89" s="39"/>
      <c r="AC89" s="39"/>
      <c r="AD89" s="39"/>
      <c r="AE89" s="39"/>
      <c r="AF89" s="39"/>
      <c r="AG89" s="39"/>
      <c r="AH89" s="33"/>
      <c r="AI89" s="33"/>
      <c r="AJ89" s="33"/>
    </row>
    <row r="90" spans="1:36" s="40" customFormat="1" ht="138" hidden="1" x14ac:dyDescent="0.25">
      <c r="A90" s="32">
        <v>52848</v>
      </c>
      <c r="B90" s="33" t="s">
        <v>201</v>
      </c>
      <c r="C90" s="34">
        <v>998673</v>
      </c>
      <c r="D90" s="34"/>
      <c r="E90" s="35" t="s">
        <v>210</v>
      </c>
      <c r="F90" s="33" t="s">
        <v>3040</v>
      </c>
      <c r="G90" s="35" t="s">
        <v>212</v>
      </c>
      <c r="H90" s="36" t="s">
        <v>4198</v>
      </c>
      <c r="I90" s="37" t="e">
        <f t="shared" si="1"/>
        <v>#VALUE!</v>
      </c>
      <c r="J90" s="35"/>
      <c r="K90" s="35"/>
      <c r="L90" s="35"/>
      <c r="M90" s="32">
        <v>100000</v>
      </c>
      <c r="N90" s="33" t="s">
        <v>0</v>
      </c>
      <c r="O90" s="32">
        <v>171414</v>
      </c>
      <c r="P90" s="33" t="s">
        <v>208</v>
      </c>
      <c r="Q90" s="33" t="s">
        <v>143</v>
      </c>
      <c r="R90" s="33" t="s">
        <v>135</v>
      </c>
      <c r="S90" s="33" t="s">
        <v>143</v>
      </c>
      <c r="T90" s="33" t="s">
        <v>209</v>
      </c>
      <c r="U90" s="38">
        <v>7</v>
      </c>
      <c r="V90" s="39">
        <v>504843</v>
      </c>
      <c r="W90" s="39">
        <v>131994</v>
      </c>
      <c r="X90" s="39">
        <v>66836</v>
      </c>
      <c r="Y90" s="39">
        <v>62250</v>
      </c>
      <c r="Z90" s="39">
        <v>232750</v>
      </c>
      <c r="AA90" s="39"/>
      <c r="AB90" s="39"/>
      <c r="AC90" s="39"/>
      <c r="AD90" s="39"/>
      <c r="AE90" s="39"/>
      <c r="AF90" s="39"/>
      <c r="AG90" s="39"/>
      <c r="AH90" s="33"/>
      <c r="AI90" s="33"/>
      <c r="AJ90" s="33"/>
    </row>
    <row r="91" spans="1:36" s="40" customFormat="1" ht="409.5" hidden="1" x14ac:dyDescent="0.25">
      <c r="A91" s="32">
        <v>52849</v>
      </c>
      <c r="B91" s="33" t="s">
        <v>195</v>
      </c>
      <c r="C91" s="34">
        <v>4350019</v>
      </c>
      <c r="D91" s="34"/>
      <c r="E91" s="35" t="s">
        <v>3041</v>
      </c>
      <c r="F91" s="33" t="s">
        <v>3042</v>
      </c>
      <c r="G91" s="33" t="s">
        <v>3043</v>
      </c>
      <c r="H91" s="36" t="s">
        <v>4198</v>
      </c>
      <c r="I91" s="37" t="e">
        <f t="shared" si="1"/>
        <v>#VALUE!</v>
      </c>
      <c r="J91" s="33"/>
      <c r="K91" s="33"/>
      <c r="L91" s="33"/>
      <c r="M91" s="32">
        <v>100000</v>
      </c>
      <c r="N91" s="33" t="s">
        <v>0</v>
      </c>
      <c r="O91" s="32">
        <v>211611</v>
      </c>
      <c r="P91" s="33" t="s">
        <v>155</v>
      </c>
      <c r="Q91" s="33" t="s">
        <v>224</v>
      </c>
      <c r="R91" s="33" t="s">
        <v>135</v>
      </c>
      <c r="S91" s="33" t="s">
        <v>225</v>
      </c>
      <c r="T91" s="33" t="s">
        <v>3044</v>
      </c>
      <c r="U91" s="38">
        <v>15</v>
      </c>
      <c r="V91" s="39">
        <v>836753</v>
      </c>
      <c r="W91" s="39">
        <v>254172</v>
      </c>
      <c r="X91" s="39">
        <v>136594</v>
      </c>
      <c r="Y91" s="39">
        <v>207500</v>
      </c>
      <c r="Z91" s="39">
        <v>2886500</v>
      </c>
      <c r="AA91" s="39">
        <v>28500</v>
      </c>
      <c r="AB91" s="39"/>
      <c r="AC91" s="39"/>
      <c r="AD91" s="39"/>
      <c r="AE91" s="39"/>
      <c r="AF91" s="39"/>
      <c r="AG91" s="39"/>
      <c r="AH91" s="35"/>
      <c r="AI91" s="33"/>
      <c r="AJ91" s="33"/>
    </row>
    <row r="92" spans="1:36" s="40" customFormat="1" ht="103.5" hidden="1" x14ac:dyDescent="0.25">
      <c r="A92" s="32">
        <v>52850</v>
      </c>
      <c r="B92" s="33" t="s">
        <v>213</v>
      </c>
      <c r="C92" s="34">
        <v>302823</v>
      </c>
      <c r="D92" s="34">
        <v>30000</v>
      </c>
      <c r="E92" s="35" t="s">
        <v>215</v>
      </c>
      <c r="F92" s="33" t="s">
        <v>3045</v>
      </c>
      <c r="G92" s="35" t="s">
        <v>217</v>
      </c>
      <c r="H92" s="36" t="s">
        <v>4198</v>
      </c>
      <c r="I92" s="37" t="e">
        <f t="shared" si="1"/>
        <v>#VALUE!</v>
      </c>
      <c r="J92" s="35"/>
      <c r="K92" s="35"/>
      <c r="L92" s="35"/>
      <c r="M92" s="32">
        <v>100000</v>
      </c>
      <c r="N92" s="33" t="s">
        <v>0</v>
      </c>
      <c r="O92" s="32">
        <v>211512</v>
      </c>
      <c r="P92" s="33" t="s">
        <v>133</v>
      </c>
      <c r="Q92" s="33" t="s">
        <v>149</v>
      </c>
      <c r="R92" s="33" t="s">
        <v>135</v>
      </c>
      <c r="S92" s="33" t="s">
        <v>143</v>
      </c>
      <c r="T92" s="33" t="s">
        <v>214</v>
      </c>
      <c r="U92" s="38">
        <v>3</v>
      </c>
      <c r="V92" s="39">
        <v>205155</v>
      </c>
      <c r="W92" s="39">
        <v>54327</v>
      </c>
      <c r="X92" s="39">
        <v>28341</v>
      </c>
      <c r="Y92" s="39">
        <v>15000</v>
      </c>
      <c r="Z92" s="39"/>
      <c r="AA92" s="39"/>
      <c r="AB92" s="39"/>
      <c r="AC92" s="39"/>
      <c r="AD92" s="39"/>
      <c r="AE92" s="39"/>
      <c r="AF92" s="39"/>
      <c r="AG92" s="39"/>
      <c r="AH92" s="33"/>
      <c r="AI92" s="33"/>
      <c r="AJ92" s="33"/>
    </row>
    <row r="93" spans="1:36" s="40" customFormat="1" ht="138" hidden="1" x14ac:dyDescent="0.25">
      <c r="A93" s="32">
        <v>52852</v>
      </c>
      <c r="B93" s="33" t="s">
        <v>201</v>
      </c>
      <c r="C93" s="34">
        <v>1230303</v>
      </c>
      <c r="D93" s="34"/>
      <c r="E93" s="35" t="s">
        <v>219</v>
      </c>
      <c r="F93" s="33" t="s">
        <v>3023</v>
      </c>
      <c r="G93" s="35" t="s">
        <v>220</v>
      </c>
      <c r="H93" s="36" t="s">
        <v>4198</v>
      </c>
      <c r="I93" s="37" t="e">
        <f t="shared" si="1"/>
        <v>#VALUE!</v>
      </c>
      <c r="J93" s="35"/>
      <c r="K93" s="35"/>
      <c r="L93" s="35"/>
      <c r="M93" s="32">
        <v>100000</v>
      </c>
      <c r="N93" s="33" t="s">
        <v>0</v>
      </c>
      <c r="O93" s="32">
        <v>171414</v>
      </c>
      <c r="P93" s="33" t="s">
        <v>202</v>
      </c>
      <c r="Q93" s="33" t="s">
        <v>143</v>
      </c>
      <c r="R93" s="33" t="s">
        <v>203</v>
      </c>
      <c r="S93" s="33" t="s">
        <v>143</v>
      </c>
      <c r="T93" s="33" t="s">
        <v>218</v>
      </c>
      <c r="U93" s="38">
        <v>7</v>
      </c>
      <c r="V93" s="39">
        <v>362242</v>
      </c>
      <c r="W93" s="39">
        <v>120082</v>
      </c>
      <c r="X93" s="39">
        <v>62979</v>
      </c>
      <c r="Y93" s="39">
        <v>142800</v>
      </c>
      <c r="Z93" s="39">
        <v>482200</v>
      </c>
      <c r="AA93" s="39"/>
      <c r="AB93" s="39"/>
      <c r="AC93" s="39"/>
      <c r="AD93" s="39"/>
      <c r="AE93" s="39">
        <v>60000</v>
      </c>
      <c r="AF93" s="39"/>
      <c r="AG93" s="39"/>
      <c r="AH93" s="33"/>
      <c r="AI93" s="33"/>
      <c r="AJ93" s="33"/>
    </row>
    <row r="94" spans="1:36" s="40" customFormat="1" ht="69" hidden="1" x14ac:dyDescent="0.25">
      <c r="A94" s="32">
        <v>52865</v>
      </c>
      <c r="B94" s="33" t="s">
        <v>638</v>
      </c>
      <c r="C94" s="34">
        <v>76248</v>
      </c>
      <c r="D94" s="34"/>
      <c r="E94" s="33" t="s">
        <v>2269</v>
      </c>
      <c r="F94" s="33" t="s">
        <v>147</v>
      </c>
      <c r="G94" s="33" t="s">
        <v>2270</v>
      </c>
      <c r="H94" s="36" t="s">
        <v>4198</v>
      </c>
      <c r="I94" s="37" t="e">
        <f t="shared" si="1"/>
        <v>#VALUE!</v>
      </c>
      <c r="J94" s="33"/>
      <c r="K94" s="33"/>
      <c r="L94" s="33"/>
      <c r="M94" s="32">
        <v>700000</v>
      </c>
      <c r="N94" s="33" t="s">
        <v>104</v>
      </c>
      <c r="O94" s="32">
        <v>2000</v>
      </c>
      <c r="P94" s="33" t="s">
        <v>161</v>
      </c>
      <c r="Q94" s="33" t="s">
        <v>149</v>
      </c>
      <c r="R94" s="33" t="s">
        <v>135</v>
      </c>
      <c r="S94" s="33" t="s">
        <v>150</v>
      </c>
      <c r="T94" s="33" t="s">
        <v>2268</v>
      </c>
      <c r="U94" s="38">
        <v>2</v>
      </c>
      <c r="V94" s="39">
        <v>67357</v>
      </c>
      <c r="W94" s="39">
        <v>5389</v>
      </c>
      <c r="X94" s="39">
        <v>3502</v>
      </c>
      <c r="Y94" s="39"/>
      <c r="Z94" s="39"/>
      <c r="AA94" s="39"/>
      <c r="AB94" s="39"/>
      <c r="AC94" s="39"/>
      <c r="AD94" s="39"/>
      <c r="AE94" s="39"/>
      <c r="AF94" s="39"/>
      <c r="AG94" s="39"/>
      <c r="AH94" s="33"/>
      <c r="AI94" s="33"/>
      <c r="AJ94" s="33"/>
    </row>
    <row r="95" spans="1:36" s="40" customFormat="1" ht="80.5" hidden="1" x14ac:dyDescent="0.25">
      <c r="A95" s="32">
        <v>52870</v>
      </c>
      <c r="B95" s="33" t="s">
        <v>201</v>
      </c>
      <c r="C95" s="34">
        <v>137536</v>
      </c>
      <c r="D95" s="34"/>
      <c r="E95" s="35" t="s">
        <v>222</v>
      </c>
      <c r="F95" s="33" t="s">
        <v>3023</v>
      </c>
      <c r="G95" s="33" t="s">
        <v>223</v>
      </c>
      <c r="H95" s="36" t="s">
        <v>4198</v>
      </c>
      <c r="I95" s="37" t="e">
        <f t="shared" si="1"/>
        <v>#VALUE!</v>
      </c>
      <c r="J95" s="33"/>
      <c r="K95" s="33"/>
      <c r="L95" s="33"/>
      <c r="M95" s="32">
        <v>100000</v>
      </c>
      <c r="N95" s="33" t="s">
        <v>0</v>
      </c>
      <c r="O95" s="32">
        <v>171414</v>
      </c>
      <c r="P95" s="33" t="s">
        <v>202</v>
      </c>
      <c r="Q95" s="33" t="s">
        <v>143</v>
      </c>
      <c r="R95" s="33" t="s">
        <v>203</v>
      </c>
      <c r="S95" s="33" t="s">
        <v>143</v>
      </c>
      <c r="T95" s="33" t="s">
        <v>221</v>
      </c>
      <c r="U95" s="38">
        <v>1</v>
      </c>
      <c r="V95" s="39">
        <v>49786</v>
      </c>
      <c r="W95" s="39">
        <v>15806</v>
      </c>
      <c r="X95" s="39">
        <v>8944</v>
      </c>
      <c r="Y95" s="39">
        <v>14000</v>
      </c>
      <c r="Z95" s="39">
        <v>49000</v>
      </c>
      <c r="AA95" s="39"/>
      <c r="AB95" s="39"/>
      <c r="AC95" s="39"/>
      <c r="AD95" s="39"/>
      <c r="AE95" s="39"/>
      <c r="AF95" s="39"/>
      <c r="AG95" s="39"/>
      <c r="AH95" s="33"/>
      <c r="AI95" s="33"/>
      <c r="AJ95" s="33"/>
    </row>
    <row r="96" spans="1:36" s="40" customFormat="1" ht="80.5" hidden="1" x14ac:dyDescent="0.25">
      <c r="A96" s="32">
        <v>52872</v>
      </c>
      <c r="B96" s="33" t="s">
        <v>201</v>
      </c>
      <c r="C96" s="34">
        <v>223114</v>
      </c>
      <c r="D96" s="34"/>
      <c r="E96" s="35" t="s">
        <v>230</v>
      </c>
      <c r="F96" s="33" t="s">
        <v>3023</v>
      </c>
      <c r="G96" s="33" t="s">
        <v>231</v>
      </c>
      <c r="H96" s="36" t="s">
        <v>4198</v>
      </c>
      <c r="I96" s="37" t="e">
        <f t="shared" si="1"/>
        <v>#VALUE!</v>
      </c>
      <c r="J96" s="33"/>
      <c r="K96" s="33"/>
      <c r="L96" s="33"/>
      <c r="M96" s="32">
        <v>100000</v>
      </c>
      <c r="N96" s="33" t="s">
        <v>0</v>
      </c>
      <c r="O96" s="32">
        <v>171414</v>
      </c>
      <c r="P96" s="33" t="s">
        <v>202</v>
      </c>
      <c r="Q96" s="33" t="s">
        <v>143</v>
      </c>
      <c r="R96" s="33" t="s">
        <v>203</v>
      </c>
      <c r="S96" s="33" t="s">
        <v>143</v>
      </c>
      <c r="T96" s="33" t="s">
        <v>229</v>
      </c>
      <c r="U96" s="38">
        <v>1</v>
      </c>
      <c r="V96" s="39">
        <v>47739</v>
      </c>
      <c r="W96" s="39">
        <v>17487</v>
      </c>
      <c r="X96" s="39">
        <v>8888</v>
      </c>
      <c r="Y96" s="39">
        <v>4000</v>
      </c>
      <c r="Z96" s="39">
        <v>145000</v>
      </c>
      <c r="AA96" s="39"/>
      <c r="AB96" s="39"/>
      <c r="AC96" s="39"/>
      <c r="AD96" s="39"/>
      <c r="AE96" s="39"/>
      <c r="AF96" s="39"/>
      <c r="AG96" s="39"/>
      <c r="AH96" s="33"/>
      <c r="AI96" s="33"/>
      <c r="AJ96" s="33"/>
    </row>
    <row r="97" spans="1:36" s="40" customFormat="1" ht="69" hidden="1" x14ac:dyDescent="0.25">
      <c r="A97" s="32">
        <v>52873</v>
      </c>
      <c r="B97" s="33" t="s">
        <v>232</v>
      </c>
      <c r="C97" s="34">
        <v>371200</v>
      </c>
      <c r="D97" s="34"/>
      <c r="E97" s="35" t="s">
        <v>234</v>
      </c>
      <c r="F97" s="33" t="s">
        <v>3046</v>
      </c>
      <c r="G97" s="33" t="s">
        <v>177</v>
      </c>
      <c r="H97" s="36">
        <v>1</v>
      </c>
      <c r="I97" s="37">
        <f t="shared" si="1"/>
        <v>371200</v>
      </c>
      <c r="J97" s="33" t="s">
        <v>2995</v>
      </c>
      <c r="K97" s="33" t="s">
        <v>2996</v>
      </c>
      <c r="L97" s="33"/>
      <c r="M97" s="32">
        <v>100000</v>
      </c>
      <c r="N97" s="33" t="s">
        <v>0</v>
      </c>
      <c r="O97" s="32">
        <v>211514</v>
      </c>
      <c r="P97" s="33" t="s">
        <v>161</v>
      </c>
      <c r="Q97" s="33" t="s">
        <v>149</v>
      </c>
      <c r="R97" s="33" t="s">
        <v>173</v>
      </c>
      <c r="S97" s="33" t="s">
        <v>143</v>
      </c>
      <c r="T97" s="33" t="s">
        <v>233</v>
      </c>
      <c r="U97" s="38">
        <v>5</v>
      </c>
      <c r="V97" s="39">
        <v>227760</v>
      </c>
      <c r="W97" s="39">
        <v>74290</v>
      </c>
      <c r="X97" s="39">
        <v>44150</v>
      </c>
      <c r="Y97" s="39">
        <v>25000</v>
      </c>
      <c r="Z97" s="39"/>
      <c r="AA97" s="39"/>
      <c r="AB97" s="39"/>
      <c r="AC97" s="39"/>
      <c r="AD97" s="39"/>
      <c r="AE97" s="39"/>
      <c r="AF97" s="39"/>
      <c r="AG97" s="39"/>
      <c r="AH97" s="33"/>
      <c r="AI97" s="35"/>
      <c r="AJ97" s="33"/>
    </row>
    <row r="98" spans="1:36" s="40" customFormat="1" ht="138" hidden="1" x14ac:dyDescent="0.25">
      <c r="A98" s="32">
        <v>52874</v>
      </c>
      <c r="B98" s="33" t="s">
        <v>232</v>
      </c>
      <c r="C98" s="34">
        <v>400819</v>
      </c>
      <c r="D98" s="34"/>
      <c r="E98" s="35" t="s">
        <v>237</v>
      </c>
      <c r="F98" s="33" t="s">
        <v>3047</v>
      </c>
      <c r="G98" s="33" t="s">
        <v>177</v>
      </c>
      <c r="H98" s="36">
        <v>1</v>
      </c>
      <c r="I98" s="37">
        <f t="shared" si="1"/>
        <v>400819</v>
      </c>
      <c r="J98" s="33" t="s">
        <v>2995</v>
      </c>
      <c r="K98" s="33" t="s">
        <v>2996</v>
      </c>
      <c r="L98" s="33"/>
      <c r="M98" s="32">
        <v>100000</v>
      </c>
      <c r="N98" s="33" t="s">
        <v>0</v>
      </c>
      <c r="O98" s="32">
        <v>211514</v>
      </c>
      <c r="P98" s="33" t="s">
        <v>161</v>
      </c>
      <c r="Q98" s="33" t="s">
        <v>149</v>
      </c>
      <c r="R98" s="33" t="s">
        <v>173</v>
      </c>
      <c r="S98" s="33" t="s">
        <v>143</v>
      </c>
      <c r="T98" s="33" t="s">
        <v>236</v>
      </c>
      <c r="U98" s="38"/>
      <c r="V98" s="39"/>
      <c r="W98" s="39"/>
      <c r="X98" s="39"/>
      <c r="Y98" s="39"/>
      <c r="Z98" s="39">
        <v>400819</v>
      </c>
      <c r="AA98" s="39"/>
      <c r="AB98" s="39"/>
      <c r="AC98" s="39"/>
      <c r="AD98" s="39"/>
      <c r="AE98" s="39"/>
      <c r="AF98" s="39"/>
      <c r="AG98" s="39"/>
      <c r="AH98" s="33"/>
      <c r="AI98" s="35"/>
      <c r="AJ98" s="33"/>
    </row>
    <row r="99" spans="1:36" s="40" customFormat="1" ht="195.5" hidden="1" x14ac:dyDescent="0.25">
      <c r="A99" s="32">
        <v>52875</v>
      </c>
      <c r="B99" s="33" t="s">
        <v>195</v>
      </c>
      <c r="C99" s="34">
        <v>174030</v>
      </c>
      <c r="D99" s="34"/>
      <c r="E99" s="35" t="s">
        <v>240</v>
      </c>
      <c r="F99" s="33" t="s">
        <v>241</v>
      </c>
      <c r="G99" s="33" t="s">
        <v>242</v>
      </c>
      <c r="H99" s="36" t="s">
        <v>4198</v>
      </c>
      <c r="I99" s="37" t="e">
        <f t="shared" si="1"/>
        <v>#VALUE!</v>
      </c>
      <c r="J99" s="33"/>
      <c r="K99" s="33"/>
      <c r="L99" s="33"/>
      <c r="M99" s="32">
        <v>100000</v>
      </c>
      <c r="N99" s="33" t="s">
        <v>0</v>
      </c>
      <c r="O99" s="32">
        <v>211611</v>
      </c>
      <c r="P99" s="33" t="s">
        <v>238</v>
      </c>
      <c r="Q99" s="33" t="s">
        <v>224</v>
      </c>
      <c r="R99" s="33" t="s">
        <v>135</v>
      </c>
      <c r="S99" s="33" t="s">
        <v>225</v>
      </c>
      <c r="T99" s="33" t="s">
        <v>239</v>
      </c>
      <c r="U99" s="38">
        <v>1</v>
      </c>
      <c r="V99" s="39">
        <v>136864</v>
      </c>
      <c r="W99" s="39">
        <v>25870</v>
      </c>
      <c r="X99" s="39">
        <v>11296</v>
      </c>
      <c r="Y99" s="39"/>
      <c r="Z99" s="39"/>
      <c r="AA99" s="39"/>
      <c r="AB99" s="39"/>
      <c r="AC99" s="39"/>
      <c r="AD99" s="39"/>
      <c r="AE99" s="39"/>
      <c r="AF99" s="39"/>
      <c r="AG99" s="39"/>
      <c r="AH99" s="33"/>
      <c r="AI99" s="35"/>
      <c r="AJ99" s="33"/>
    </row>
    <row r="100" spans="1:36" s="40" customFormat="1" ht="80.5" hidden="1" x14ac:dyDescent="0.25">
      <c r="A100" s="32">
        <v>52876</v>
      </c>
      <c r="B100" s="33" t="s">
        <v>232</v>
      </c>
      <c r="C100" s="34">
        <v>134667</v>
      </c>
      <c r="D100" s="34"/>
      <c r="E100" s="35" t="s">
        <v>243</v>
      </c>
      <c r="F100" s="33" t="s">
        <v>3048</v>
      </c>
      <c r="G100" s="33" t="s">
        <v>177</v>
      </c>
      <c r="H100" s="36">
        <v>1</v>
      </c>
      <c r="I100" s="37">
        <f t="shared" si="1"/>
        <v>134667</v>
      </c>
      <c r="J100" s="33" t="s">
        <v>2995</v>
      </c>
      <c r="K100" s="33" t="s">
        <v>2996</v>
      </c>
      <c r="L100" s="33"/>
      <c r="M100" s="32">
        <v>100000</v>
      </c>
      <c r="N100" s="33" t="s">
        <v>0</v>
      </c>
      <c r="O100" s="32">
        <v>211514</v>
      </c>
      <c r="P100" s="33" t="s">
        <v>161</v>
      </c>
      <c r="Q100" s="33" t="s">
        <v>149</v>
      </c>
      <c r="R100" s="33" t="s">
        <v>173</v>
      </c>
      <c r="S100" s="33" t="s">
        <v>143</v>
      </c>
      <c r="T100" s="33" t="s">
        <v>236</v>
      </c>
      <c r="U100" s="38"/>
      <c r="V100" s="39"/>
      <c r="W100" s="39"/>
      <c r="X100" s="39"/>
      <c r="Y100" s="39"/>
      <c r="Z100" s="39">
        <v>134667</v>
      </c>
      <c r="AA100" s="39"/>
      <c r="AB100" s="39"/>
      <c r="AC100" s="39"/>
      <c r="AD100" s="39"/>
      <c r="AE100" s="39"/>
      <c r="AF100" s="39"/>
      <c r="AG100" s="39"/>
      <c r="AH100" s="33"/>
      <c r="AI100" s="35"/>
      <c r="AJ100" s="33"/>
    </row>
    <row r="101" spans="1:36" s="40" customFormat="1" ht="69" hidden="1" x14ac:dyDescent="0.25">
      <c r="A101" s="32">
        <v>52877</v>
      </c>
      <c r="B101" s="33" t="s">
        <v>232</v>
      </c>
      <c r="C101" s="34">
        <v>58900</v>
      </c>
      <c r="D101" s="34"/>
      <c r="E101" s="33" t="s">
        <v>246</v>
      </c>
      <c r="F101" s="33" t="s">
        <v>3049</v>
      </c>
      <c r="G101" s="33" t="s">
        <v>177</v>
      </c>
      <c r="H101" s="36">
        <v>1</v>
      </c>
      <c r="I101" s="37">
        <f t="shared" si="1"/>
        <v>58900</v>
      </c>
      <c r="J101" s="33" t="s">
        <v>2995</v>
      </c>
      <c r="K101" s="33" t="s">
        <v>2996</v>
      </c>
      <c r="L101" s="33"/>
      <c r="M101" s="32">
        <v>100000</v>
      </c>
      <c r="N101" s="33" t="s">
        <v>0</v>
      </c>
      <c r="O101" s="32">
        <v>211514</v>
      </c>
      <c r="P101" s="33" t="s">
        <v>161</v>
      </c>
      <c r="Q101" s="33" t="s">
        <v>149</v>
      </c>
      <c r="R101" s="33" t="s">
        <v>173</v>
      </c>
      <c r="S101" s="33" t="s">
        <v>244</v>
      </c>
      <c r="T101" s="33" t="s">
        <v>245</v>
      </c>
      <c r="U101" s="38"/>
      <c r="V101" s="39"/>
      <c r="W101" s="39"/>
      <c r="X101" s="39"/>
      <c r="Y101" s="39"/>
      <c r="Z101" s="39"/>
      <c r="AA101" s="39">
        <v>58900</v>
      </c>
      <c r="AB101" s="39"/>
      <c r="AC101" s="39"/>
      <c r="AD101" s="39"/>
      <c r="AE101" s="39"/>
      <c r="AF101" s="39"/>
      <c r="AG101" s="39"/>
      <c r="AH101" s="33"/>
      <c r="AI101" s="35"/>
      <c r="AJ101" s="33"/>
    </row>
    <row r="102" spans="1:36" s="40" customFormat="1" ht="69" hidden="1" x14ac:dyDescent="0.25">
      <c r="A102" s="32">
        <v>52878</v>
      </c>
      <c r="B102" s="33" t="s">
        <v>232</v>
      </c>
      <c r="C102" s="34">
        <v>225000</v>
      </c>
      <c r="D102" s="34"/>
      <c r="E102" s="33" t="s">
        <v>248</v>
      </c>
      <c r="F102" s="33" t="s">
        <v>3050</v>
      </c>
      <c r="G102" s="33" t="s">
        <v>177</v>
      </c>
      <c r="H102" s="36">
        <v>1</v>
      </c>
      <c r="I102" s="37">
        <f t="shared" si="1"/>
        <v>225000</v>
      </c>
      <c r="J102" s="33" t="s">
        <v>2995</v>
      </c>
      <c r="K102" s="33" t="s">
        <v>2996</v>
      </c>
      <c r="L102" s="33"/>
      <c r="M102" s="32">
        <v>100000</v>
      </c>
      <c r="N102" s="33" t="s">
        <v>0</v>
      </c>
      <c r="O102" s="32">
        <v>211514</v>
      </c>
      <c r="P102" s="33" t="s">
        <v>161</v>
      </c>
      <c r="Q102" s="33" t="s">
        <v>149</v>
      </c>
      <c r="R102" s="33" t="s">
        <v>173</v>
      </c>
      <c r="S102" s="33" t="s">
        <v>143</v>
      </c>
      <c r="T102" s="33" t="s">
        <v>247</v>
      </c>
      <c r="U102" s="38"/>
      <c r="V102" s="39"/>
      <c r="W102" s="39"/>
      <c r="X102" s="39"/>
      <c r="Y102" s="39"/>
      <c r="Z102" s="39"/>
      <c r="AA102" s="39"/>
      <c r="AB102" s="39"/>
      <c r="AC102" s="39"/>
      <c r="AD102" s="39"/>
      <c r="AE102" s="39">
        <v>225000</v>
      </c>
      <c r="AF102" s="39"/>
      <c r="AG102" s="39"/>
      <c r="AH102" s="33"/>
      <c r="AI102" s="35"/>
      <c r="AJ102" s="33"/>
    </row>
    <row r="103" spans="1:36" s="40" customFormat="1" ht="184" hidden="1" x14ac:dyDescent="0.25">
      <c r="A103" s="32">
        <v>52879</v>
      </c>
      <c r="B103" s="33" t="s">
        <v>232</v>
      </c>
      <c r="C103" s="34">
        <v>3262539</v>
      </c>
      <c r="D103" s="34"/>
      <c r="E103" s="35" t="s">
        <v>251</v>
      </c>
      <c r="F103" s="33" t="s">
        <v>3051</v>
      </c>
      <c r="G103" s="35" t="s">
        <v>253</v>
      </c>
      <c r="H103" s="36">
        <v>0</v>
      </c>
      <c r="I103" s="37">
        <f t="shared" si="1"/>
        <v>0</v>
      </c>
      <c r="J103" s="33"/>
      <c r="K103" s="33"/>
      <c r="L103" s="35"/>
      <c r="M103" s="32">
        <v>100000</v>
      </c>
      <c r="N103" s="33" t="s">
        <v>0</v>
      </c>
      <c r="O103" s="32">
        <v>211514</v>
      </c>
      <c r="P103" s="33" t="s">
        <v>167</v>
      </c>
      <c r="Q103" s="33" t="s">
        <v>149</v>
      </c>
      <c r="R103" s="33" t="s">
        <v>135</v>
      </c>
      <c r="S103" s="33" t="s">
        <v>249</v>
      </c>
      <c r="T103" s="33" t="s">
        <v>250</v>
      </c>
      <c r="U103" s="38">
        <v>6</v>
      </c>
      <c r="V103" s="39">
        <v>266781</v>
      </c>
      <c r="W103" s="39">
        <v>92955</v>
      </c>
      <c r="X103" s="39">
        <v>52803</v>
      </c>
      <c r="Y103" s="39">
        <v>30000</v>
      </c>
      <c r="Z103" s="39">
        <v>1620000</v>
      </c>
      <c r="AA103" s="39"/>
      <c r="AB103" s="39"/>
      <c r="AC103" s="39"/>
      <c r="AD103" s="39"/>
      <c r="AE103" s="39">
        <v>1200000</v>
      </c>
      <c r="AF103" s="39"/>
      <c r="AG103" s="39"/>
      <c r="AH103" s="33"/>
      <c r="AI103" s="35"/>
      <c r="AJ103" s="33"/>
    </row>
    <row r="104" spans="1:36" s="40" customFormat="1" ht="184" hidden="1" x14ac:dyDescent="0.25">
      <c r="A104" s="32">
        <v>52880</v>
      </c>
      <c r="B104" s="33" t="s">
        <v>232</v>
      </c>
      <c r="C104" s="34">
        <v>600000</v>
      </c>
      <c r="D104" s="34"/>
      <c r="E104" s="35" t="s">
        <v>255</v>
      </c>
      <c r="F104" s="33" t="s">
        <v>3052</v>
      </c>
      <c r="G104" s="35" t="s">
        <v>253</v>
      </c>
      <c r="H104" s="36">
        <v>0</v>
      </c>
      <c r="I104" s="37">
        <f t="shared" si="1"/>
        <v>0</v>
      </c>
      <c r="J104" s="35"/>
      <c r="K104" s="35"/>
      <c r="L104" s="35"/>
      <c r="M104" s="32">
        <v>100000</v>
      </c>
      <c r="N104" s="33" t="s">
        <v>0</v>
      </c>
      <c r="O104" s="32">
        <v>211514</v>
      </c>
      <c r="P104" s="33" t="s">
        <v>167</v>
      </c>
      <c r="Q104" s="33" t="s">
        <v>149</v>
      </c>
      <c r="R104" s="33" t="s">
        <v>135</v>
      </c>
      <c r="S104" s="33" t="s">
        <v>249</v>
      </c>
      <c r="T104" s="33" t="s">
        <v>254</v>
      </c>
      <c r="U104" s="38"/>
      <c r="V104" s="39"/>
      <c r="W104" s="39"/>
      <c r="X104" s="39"/>
      <c r="Y104" s="39"/>
      <c r="Z104" s="39">
        <v>600000</v>
      </c>
      <c r="AA104" s="39"/>
      <c r="AB104" s="39"/>
      <c r="AC104" s="39"/>
      <c r="AD104" s="39"/>
      <c r="AE104" s="39"/>
      <c r="AF104" s="39"/>
      <c r="AG104" s="39"/>
      <c r="AH104" s="33"/>
      <c r="AI104" s="35"/>
      <c r="AJ104" s="33"/>
    </row>
    <row r="105" spans="1:36" s="40" customFormat="1" ht="138" hidden="1" x14ac:dyDescent="0.25">
      <c r="A105" s="32">
        <v>52881</v>
      </c>
      <c r="B105" s="33" t="s">
        <v>232</v>
      </c>
      <c r="C105" s="34">
        <v>800000</v>
      </c>
      <c r="D105" s="34"/>
      <c r="E105" s="35" t="s">
        <v>3053</v>
      </c>
      <c r="F105" s="33" t="s">
        <v>3054</v>
      </c>
      <c r="G105" s="35" t="s">
        <v>3055</v>
      </c>
      <c r="H105" s="36">
        <v>1</v>
      </c>
      <c r="I105" s="37">
        <f t="shared" si="1"/>
        <v>800000</v>
      </c>
      <c r="J105" s="33" t="s">
        <v>2995</v>
      </c>
      <c r="K105" s="33" t="s">
        <v>2996</v>
      </c>
      <c r="L105" s="35"/>
      <c r="M105" s="32">
        <v>100000</v>
      </c>
      <c r="N105" s="33" t="s">
        <v>0</v>
      </c>
      <c r="O105" s="32">
        <v>211514</v>
      </c>
      <c r="P105" s="33" t="s">
        <v>155</v>
      </c>
      <c r="Q105" s="33" t="s">
        <v>149</v>
      </c>
      <c r="R105" s="33" t="s">
        <v>135</v>
      </c>
      <c r="S105" s="33" t="s">
        <v>249</v>
      </c>
      <c r="T105" s="33" t="s">
        <v>3056</v>
      </c>
      <c r="U105" s="38"/>
      <c r="V105" s="39"/>
      <c r="W105" s="39"/>
      <c r="X105" s="39"/>
      <c r="Y105" s="39"/>
      <c r="Z105" s="39"/>
      <c r="AA105" s="39"/>
      <c r="AB105" s="39"/>
      <c r="AC105" s="39"/>
      <c r="AD105" s="39"/>
      <c r="AE105" s="39">
        <v>800000</v>
      </c>
      <c r="AF105" s="39"/>
      <c r="AG105" s="39"/>
      <c r="AH105" s="33"/>
      <c r="AI105" s="35"/>
      <c r="AJ105" s="33"/>
    </row>
    <row r="106" spans="1:36" s="40" customFormat="1" ht="80.5" hidden="1" x14ac:dyDescent="0.25">
      <c r="A106" s="32">
        <v>52882</v>
      </c>
      <c r="B106" s="33" t="s">
        <v>232</v>
      </c>
      <c r="C106" s="34">
        <v>76697</v>
      </c>
      <c r="D106" s="34"/>
      <c r="E106" s="33" t="s">
        <v>258</v>
      </c>
      <c r="F106" s="33" t="s">
        <v>3057</v>
      </c>
      <c r="G106" s="33" t="s">
        <v>258</v>
      </c>
      <c r="H106" s="36">
        <v>1</v>
      </c>
      <c r="I106" s="37">
        <f t="shared" si="1"/>
        <v>76697</v>
      </c>
      <c r="J106" s="33" t="s">
        <v>2995</v>
      </c>
      <c r="K106" s="33" t="s">
        <v>2996</v>
      </c>
      <c r="L106" s="33"/>
      <c r="M106" s="32">
        <v>100000</v>
      </c>
      <c r="N106" s="33" t="s">
        <v>0</v>
      </c>
      <c r="O106" s="32">
        <v>211514</v>
      </c>
      <c r="P106" s="33" t="s">
        <v>256</v>
      </c>
      <c r="Q106" s="33" t="s">
        <v>149</v>
      </c>
      <c r="R106" s="33" t="s">
        <v>135</v>
      </c>
      <c r="S106" s="33" t="s">
        <v>249</v>
      </c>
      <c r="T106" s="33" t="s">
        <v>257</v>
      </c>
      <c r="U106" s="38">
        <v>1</v>
      </c>
      <c r="V106" s="39">
        <v>52468</v>
      </c>
      <c r="W106" s="39">
        <v>15212</v>
      </c>
      <c r="X106" s="39">
        <v>9017</v>
      </c>
      <c r="Y106" s="39"/>
      <c r="Z106" s="39"/>
      <c r="AA106" s="39"/>
      <c r="AB106" s="39"/>
      <c r="AC106" s="39"/>
      <c r="AD106" s="39"/>
      <c r="AE106" s="39"/>
      <c r="AF106" s="39"/>
      <c r="AG106" s="39"/>
      <c r="AH106" s="33"/>
      <c r="AI106" s="33"/>
      <c r="AJ106" s="33"/>
    </row>
    <row r="107" spans="1:36" s="40" customFormat="1" ht="69" hidden="1" x14ac:dyDescent="0.25">
      <c r="A107" s="32">
        <v>52883</v>
      </c>
      <c r="B107" s="33" t="s">
        <v>232</v>
      </c>
      <c r="C107" s="34">
        <v>20000</v>
      </c>
      <c r="D107" s="34"/>
      <c r="E107" s="33" t="s">
        <v>262</v>
      </c>
      <c r="F107" s="33" t="s">
        <v>3058</v>
      </c>
      <c r="G107" s="33" t="s">
        <v>264</v>
      </c>
      <c r="H107" s="36">
        <v>1</v>
      </c>
      <c r="I107" s="37">
        <f t="shared" si="1"/>
        <v>20000</v>
      </c>
      <c r="J107" s="33" t="s">
        <v>2995</v>
      </c>
      <c r="K107" s="33" t="s">
        <v>2996</v>
      </c>
      <c r="L107" s="33"/>
      <c r="M107" s="32">
        <v>100000</v>
      </c>
      <c r="N107" s="33" t="s">
        <v>0</v>
      </c>
      <c r="O107" s="32">
        <v>211514</v>
      </c>
      <c r="P107" s="33" t="s">
        <v>260</v>
      </c>
      <c r="Q107" s="33" t="s">
        <v>149</v>
      </c>
      <c r="R107" s="33" t="s">
        <v>135</v>
      </c>
      <c r="S107" s="33" t="s">
        <v>249</v>
      </c>
      <c r="T107" s="33" t="s">
        <v>261</v>
      </c>
      <c r="U107" s="38"/>
      <c r="V107" s="39"/>
      <c r="W107" s="39"/>
      <c r="X107" s="39"/>
      <c r="Y107" s="39"/>
      <c r="Z107" s="39"/>
      <c r="AA107" s="39"/>
      <c r="AB107" s="39"/>
      <c r="AC107" s="39"/>
      <c r="AD107" s="39"/>
      <c r="AE107" s="39">
        <v>20000</v>
      </c>
      <c r="AF107" s="39"/>
      <c r="AG107" s="39"/>
      <c r="AH107" s="33"/>
      <c r="AI107" s="33"/>
      <c r="AJ107" s="33"/>
    </row>
    <row r="108" spans="1:36" s="40" customFormat="1" ht="80.5" hidden="1" x14ac:dyDescent="0.25">
      <c r="A108" s="32">
        <v>52884</v>
      </c>
      <c r="B108" s="33" t="s">
        <v>232</v>
      </c>
      <c r="C108" s="34">
        <v>135000</v>
      </c>
      <c r="D108" s="34"/>
      <c r="E108" s="35" t="s">
        <v>266</v>
      </c>
      <c r="F108" s="33" t="s">
        <v>3059</v>
      </c>
      <c r="G108" s="33" t="s">
        <v>267</v>
      </c>
      <c r="H108" s="36">
        <v>0</v>
      </c>
      <c r="I108" s="37">
        <f t="shared" si="1"/>
        <v>0</v>
      </c>
      <c r="J108" s="33"/>
      <c r="K108" s="33"/>
      <c r="L108" s="33"/>
      <c r="M108" s="32">
        <v>100000</v>
      </c>
      <c r="N108" s="33" t="s">
        <v>0</v>
      </c>
      <c r="O108" s="32">
        <v>211514</v>
      </c>
      <c r="P108" s="33" t="s">
        <v>202</v>
      </c>
      <c r="Q108" s="33" t="s">
        <v>149</v>
      </c>
      <c r="R108" s="33" t="s">
        <v>135</v>
      </c>
      <c r="S108" s="33" t="s">
        <v>249</v>
      </c>
      <c r="T108" s="33" t="s">
        <v>265</v>
      </c>
      <c r="U108" s="38"/>
      <c r="V108" s="39"/>
      <c r="W108" s="39"/>
      <c r="X108" s="39"/>
      <c r="Y108" s="39"/>
      <c r="Z108" s="39"/>
      <c r="AA108" s="39"/>
      <c r="AB108" s="39"/>
      <c r="AC108" s="39"/>
      <c r="AD108" s="39"/>
      <c r="AE108" s="39">
        <v>135000</v>
      </c>
      <c r="AF108" s="39"/>
      <c r="AG108" s="39"/>
      <c r="AH108" s="33"/>
      <c r="AI108" s="33"/>
      <c r="AJ108" s="33"/>
    </row>
    <row r="109" spans="1:36" s="40" customFormat="1" ht="69" hidden="1" x14ac:dyDescent="0.25">
      <c r="A109" s="32">
        <v>52885</v>
      </c>
      <c r="B109" s="33" t="s">
        <v>232</v>
      </c>
      <c r="C109" s="34">
        <v>160000</v>
      </c>
      <c r="D109" s="34"/>
      <c r="E109" s="33" t="s">
        <v>3060</v>
      </c>
      <c r="F109" s="33" t="s">
        <v>3061</v>
      </c>
      <c r="G109" s="33" t="s">
        <v>3062</v>
      </c>
      <c r="H109" s="36">
        <v>0</v>
      </c>
      <c r="I109" s="37">
        <f t="shared" si="1"/>
        <v>0</v>
      </c>
      <c r="J109" s="33"/>
      <c r="K109" s="33"/>
      <c r="L109" s="33"/>
      <c r="M109" s="32">
        <v>100000</v>
      </c>
      <c r="N109" s="33" t="s">
        <v>0</v>
      </c>
      <c r="O109" s="32">
        <v>211514</v>
      </c>
      <c r="P109" s="33" t="s">
        <v>273</v>
      </c>
      <c r="Q109" s="33" t="s">
        <v>149</v>
      </c>
      <c r="R109" s="33" t="s">
        <v>135</v>
      </c>
      <c r="S109" s="33" t="s">
        <v>249</v>
      </c>
      <c r="T109" s="33" t="s">
        <v>3063</v>
      </c>
      <c r="U109" s="38"/>
      <c r="V109" s="39">
        <v>130000</v>
      </c>
      <c r="W109" s="39"/>
      <c r="X109" s="39"/>
      <c r="Y109" s="39"/>
      <c r="Z109" s="39">
        <v>30000</v>
      </c>
      <c r="AA109" s="39"/>
      <c r="AB109" s="39"/>
      <c r="AC109" s="39"/>
      <c r="AD109" s="39"/>
      <c r="AE109" s="39"/>
      <c r="AF109" s="39"/>
      <c r="AG109" s="39"/>
      <c r="AH109" s="33"/>
      <c r="AI109" s="33"/>
      <c r="AJ109" s="33"/>
    </row>
    <row r="110" spans="1:36" s="40" customFormat="1" ht="80.5" hidden="1" x14ac:dyDescent="0.25">
      <c r="A110" s="32">
        <v>52886</v>
      </c>
      <c r="B110" s="33" t="s">
        <v>232</v>
      </c>
      <c r="C110" s="34">
        <v>156000</v>
      </c>
      <c r="D110" s="34"/>
      <c r="E110" s="35" t="s">
        <v>2609</v>
      </c>
      <c r="F110" s="33" t="s">
        <v>2610</v>
      </c>
      <c r="G110" s="35" t="s">
        <v>2611</v>
      </c>
      <c r="H110" s="36">
        <v>1</v>
      </c>
      <c r="I110" s="37">
        <f t="shared" si="1"/>
        <v>156000</v>
      </c>
      <c r="J110" s="33" t="s">
        <v>2995</v>
      </c>
      <c r="K110" s="33" t="s">
        <v>2996</v>
      </c>
      <c r="L110" s="35"/>
      <c r="M110" s="32">
        <v>700039</v>
      </c>
      <c r="N110" s="33" t="s">
        <v>109</v>
      </c>
      <c r="O110" s="32">
        <v>211514</v>
      </c>
      <c r="P110" s="33" t="s">
        <v>260</v>
      </c>
      <c r="Q110" s="33" t="s">
        <v>149</v>
      </c>
      <c r="R110" s="33" t="s">
        <v>135</v>
      </c>
      <c r="S110" s="33" t="s">
        <v>143</v>
      </c>
      <c r="T110" s="33" t="s">
        <v>2608</v>
      </c>
      <c r="U110" s="38"/>
      <c r="V110" s="39"/>
      <c r="W110" s="39"/>
      <c r="X110" s="39"/>
      <c r="Y110" s="39"/>
      <c r="Z110" s="39"/>
      <c r="AA110" s="39"/>
      <c r="AB110" s="39"/>
      <c r="AC110" s="39"/>
      <c r="AD110" s="39"/>
      <c r="AE110" s="39">
        <v>156000</v>
      </c>
      <c r="AF110" s="39"/>
      <c r="AG110" s="39"/>
      <c r="AH110" s="33"/>
      <c r="AI110" s="33"/>
      <c r="AJ110" s="33"/>
    </row>
    <row r="111" spans="1:36" s="40" customFormat="1" ht="80.5" hidden="1" x14ac:dyDescent="0.25">
      <c r="A111" s="32">
        <v>52887</v>
      </c>
      <c r="B111" s="33" t="s">
        <v>195</v>
      </c>
      <c r="C111" s="34">
        <v>500000</v>
      </c>
      <c r="D111" s="34"/>
      <c r="E111" s="35" t="s">
        <v>270</v>
      </c>
      <c r="F111" s="33" t="s">
        <v>3064</v>
      </c>
      <c r="G111" s="33" t="s">
        <v>272</v>
      </c>
      <c r="H111" s="36" t="s">
        <v>4198</v>
      </c>
      <c r="I111" s="37" t="e">
        <f t="shared" si="1"/>
        <v>#VALUE!</v>
      </c>
      <c r="J111" s="33"/>
      <c r="K111" s="33"/>
      <c r="L111" s="33"/>
      <c r="M111" s="32">
        <v>100000</v>
      </c>
      <c r="N111" s="33" t="s">
        <v>0</v>
      </c>
      <c r="O111" s="32">
        <v>211611</v>
      </c>
      <c r="P111" s="33" t="s">
        <v>268</v>
      </c>
      <c r="Q111" s="33" t="s">
        <v>224</v>
      </c>
      <c r="R111" s="33" t="s">
        <v>135</v>
      </c>
      <c r="S111" s="33" t="s">
        <v>225</v>
      </c>
      <c r="T111" s="33" t="s">
        <v>269</v>
      </c>
      <c r="U111" s="38"/>
      <c r="V111" s="39"/>
      <c r="W111" s="39"/>
      <c r="X111" s="39"/>
      <c r="Y111" s="39"/>
      <c r="Z111" s="39">
        <v>500000</v>
      </c>
      <c r="AA111" s="39"/>
      <c r="AB111" s="39"/>
      <c r="AC111" s="39"/>
      <c r="AD111" s="39"/>
      <c r="AE111" s="39"/>
      <c r="AF111" s="39"/>
      <c r="AG111" s="39"/>
      <c r="AH111" s="35"/>
      <c r="AI111" s="35"/>
      <c r="AJ111" s="33"/>
    </row>
    <row r="112" spans="1:36" s="40" customFormat="1" ht="333.5" hidden="1" x14ac:dyDescent="0.25">
      <c r="A112" s="32">
        <v>52888</v>
      </c>
      <c r="B112" s="33" t="s">
        <v>195</v>
      </c>
      <c r="C112" s="34">
        <v>1055760</v>
      </c>
      <c r="D112" s="34"/>
      <c r="E112" s="35" t="s">
        <v>3065</v>
      </c>
      <c r="F112" s="33" t="s">
        <v>3066</v>
      </c>
      <c r="G112" s="33" t="s">
        <v>3067</v>
      </c>
      <c r="H112" s="36" t="s">
        <v>4198</v>
      </c>
      <c r="I112" s="37" t="e">
        <f t="shared" si="1"/>
        <v>#VALUE!</v>
      </c>
      <c r="J112" s="33"/>
      <c r="K112" s="33"/>
      <c r="L112" s="33"/>
      <c r="M112" s="32">
        <v>100000</v>
      </c>
      <c r="N112" s="33" t="s">
        <v>0</v>
      </c>
      <c r="O112" s="32">
        <v>211611</v>
      </c>
      <c r="P112" s="33" t="s">
        <v>260</v>
      </c>
      <c r="Q112" s="33" t="s">
        <v>149</v>
      </c>
      <c r="R112" s="33" t="s">
        <v>135</v>
      </c>
      <c r="S112" s="33" t="s">
        <v>150</v>
      </c>
      <c r="T112" s="33" t="s">
        <v>3068</v>
      </c>
      <c r="U112" s="38">
        <v>4</v>
      </c>
      <c r="V112" s="39">
        <v>147402</v>
      </c>
      <c r="W112" s="39">
        <v>59228</v>
      </c>
      <c r="X112" s="39">
        <v>34380</v>
      </c>
      <c r="Y112" s="39">
        <v>218000</v>
      </c>
      <c r="Z112" s="39">
        <v>594550</v>
      </c>
      <c r="AA112" s="39">
        <v>2200</v>
      </c>
      <c r="AB112" s="39"/>
      <c r="AC112" s="39"/>
      <c r="AD112" s="39"/>
      <c r="AE112" s="39"/>
      <c r="AF112" s="39"/>
      <c r="AG112" s="39"/>
      <c r="AH112" s="35"/>
      <c r="AI112" s="33"/>
      <c r="AJ112" s="33"/>
    </row>
    <row r="113" spans="1:36" s="40" customFormat="1" ht="138" hidden="1" x14ac:dyDescent="0.25">
      <c r="A113" s="32">
        <v>52889</v>
      </c>
      <c r="B113" s="33" t="s">
        <v>195</v>
      </c>
      <c r="C113" s="34">
        <v>2141877</v>
      </c>
      <c r="D113" s="34"/>
      <c r="E113" s="35" t="s">
        <v>275</v>
      </c>
      <c r="F113" s="33" t="s">
        <v>3069</v>
      </c>
      <c r="G113" s="33" t="s">
        <v>277</v>
      </c>
      <c r="H113" s="36" t="s">
        <v>4198</v>
      </c>
      <c r="I113" s="37" t="e">
        <f t="shared" si="1"/>
        <v>#VALUE!</v>
      </c>
      <c r="J113" s="33"/>
      <c r="K113" s="33"/>
      <c r="L113" s="33"/>
      <c r="M113" s="32">
        <v>100000</v>
      </c>
      <c r="N113" s="33" t="s">
        <v>0</v>
      </c>
      <c r="O113" s="32">
        <v>211611</v>
      </c>
      <c r="P113" s="33" t="s">
        <v>273</v>
      </c>
      <c r="Q113" s="33" t="s">
        <v>224</v>
      </c>
      <c r="R113" s="33" t="s">
        <v>135</v>
      </c>
      <c r="S113" s="33" t="s">
        <v>225</v>
      </c>
      <c r="T113" s="33" t="s">
        <v>274</v>
      </c>
      <c r="U113" s="38">
        <v>3</v>
      </c>
      <c r="V113" s="39">
        <v>174689</v>
      </c>
      <c r="W113" s="39">
        <v>50773</v>
      </c>
      <c r="X113" s="39">
        <v>27515</v>
      </c>
      <c r="Y113" s="39">
        <v>1228900</v>
      </c>
      <c r="Z113" s="39">
        <v>660000</v>
      </c>
      <c r="AA113" s="39"/>
      <c r="AB113" s="39"/>
      <c r="AC113" s="39"/>
      <c r="AD113" s="39"/>
      <c r="AE113" s="39"/>
      <c r="AF113" s="39"/>
      <c r="AG113" s="39"/>
      <c r="AH113" s="33"/>
      <c r="AI113" s="33"/>
      <c r="AJ113" s="33"/>
    </row>
    <row r="114" spans="1:36" s="40" customFormat="1" ht="80.5" hidden="1" x14ac:dyDescent="0.25">
      <c r="A114" s="32">
        <v>52891</v>
      </c>
      <c r="B114" s="33" t="s">
        <v>172</v>
      </c>
      <c r="C114" s="34">
        <v>50000</v>
      </c>
      <c r="D114" s="34"/>
      <c r="E114" s="33" t="s">
        <v>3070</v>
      </c>
      <c r="F114" s="35" t="s">
        <v>3071</v>
      </c>
      <c r="G114" s="33" t="s">
        <v>3072</v>
      </c>
      <c r="H114" s="36">
        <v>1</v>
      </c>
      <c r="I114" s="37">
        <f t="shared" si="1"/>
        <v>50000</v>
      </c>
      <c r="J114" s="33" t="s">
        <v>2995</v>
      </c>
      <c r="K114" s="33" t="s">
        <v>2996</v>
      </c>
      <c r="L114" s="33"/>
      <c r="M114" s="32">
        <v>100000</v>
      </c>
      <c r="N114" s="33" t="s">
        <v>0</v>
      </c>
      <c r="O114" s="32">
        <v>211500</v>
      </c>
      <c r="P114" s="33" t="s">
        <v>143</v>
      </c>
      <c r="Q114" s="33" t="s">
        <v>149</v>
      </c>
      <c r="R114" s="33" t="s">
        <v>135</v>
      </c>
      <c r="S114" s="33" t="s">
        <v>143</v>
      </c>
      <c r="T114" s="33" t="s">
        <v>3073</v>
      </c>
      <c r="U114" s="38"/>
      <c r="V114" s="39"/>
      <c r="W114" s="39"/>
      <c r="X114" s="39"/>
      <c r="Y114" s="39"/>
      <c r="Z114" s="39">
        <v>50000</v>
      </c>
      <c r="AA114" s="39"/>
      <c r="AB114" s="39"/>
      <c r="AC114" s="39"/>
      <c r="AD114" s="39"/>
      <c r="AE114" s="39"/>
      <c r="AF114" s="39"/>
      <c r="AG114" s="39"/>
      <c r="AH114" s="33"/>
      <c r="AI114" s="33"/>
      <c r="AJ114" s="33"/>
    </row>
    <row r="115" spans="1:36" s="40" customFormat="1" ht="138" hidden="1" x14ac:dyDescent="0.25">
      <c r="A115" s="32">
        <v>52892</v>
      </c>
      <c r="B115" s="33" t="s">
        <v>213</v>
      </c>
      <c r="C115" s="34">
        <v>40000</v>
      </c>
      <c r="D115" s="34"/>
      <c r="E115" s="35" t="s">
        <v>2707</v>
      </c>
      <c r="F115" s="33" t="s">
        <v>3074</v>
      </c>
      <c r="G115" s="35" t="s">
        <v>2709</v>
      </c>
      <c r="H115" s="36" t="s">
        <v>4198</v>
      </c>
      <c r="I115" s="37" t="e">
        <f t="shared" si="1"/>
        <v>#VALUE!</v>
      </c>
      <c r="J115" s="35"/>
      <c r="K115" s="35"/>
      <c r="L115" s="35"/>
      <c r="M115" s="32">
        <v>700048</v>
      </c>
      <c r="N115" s="33" t="s">
        <v>111</v>
      </c>
      <c r="O115" s="32">
        <v>211512</v>
      </c>
      <c r="P115" s="33" t="s">
        <v>155</v>
      </c>
      <c r="Q115" s="33" t="s">
        <v>149</v>
      </c>
      <c r="R115" s="33" t="s">
        <v>372</v>
      </c>
      <c r="S115" s="33" t="s">
        <v>143</v>
      </c>
      <c r="T115" s="33" t="s">
        <v>2706</v>
      </c>
      <c r="U115" s="38"/>
      <c r="V115" s="39"/>
      <c r="W115" s="39"/>
      <c r="X115" s="39"/>
      <c r="Y115" s="39"/>
      <c r="Z115" s="39">
        <v>40000</v>
      </c>
      <c r="AA115" s="39"/>
      <c r="AB115" s="39"/>
      <c r="AC115" s="39"/>
      <c r="AD115" s="39"/>
      <c r="AE115" s="39"/>
      <c r="AF115" s="39"/>
      <c r="AG115" s="39"/>
      <c r="AH115" s="33"/>
      <c r="AI115" s="33"/>
      <c r="AJ115" s="33"/>
    </row>
    <row r="116" spans="1:36" s="40" customFormat="1" ht="195.5" hidden="1" x14ac:dyDescent="0.25">
      <c r="A116" s="32">
        <v>52893</v>
      </c>
      <c r="B116" s="33" t="s">
        <v>213</v>
      </c>
      <c r="C116" s="34">
        <v>107638</v>
      </c>
      <c r="D116" s="34"/>
      <c r="E116" s="35" t="s">
        <v>2613</v>
      </c>
      <c r="F116" s="33" t="s">
        <v>3075</v>
      </c>
      <c r="G116" s="33" t="s">
        <v>2615</v>
      </c>
      <c r="H116" s="36" t="s">
        <v>4198</v>
      </c>
      <c r="I116" s="37" t="e">
        <f t="shared" si="1"/>
        <v>#VALUE!</v>
      </c>
      <c r="J116" s="33"/>
      <c r="K116" s="33"/>
      <c r="L116" s="33"/>
      <c r="M116" s="32">
        <v>700039</v>
      </c>
      <c r="N116" s="33" t="s">
        <v>109</v>
      </c>
      <c r="O116" s="32">
        <v>211512</v>
      </c>
      <c r="P116" s="33" t="s">
        <v>161</v>
      </c>
      <c r="Q116" s="33" t="s">
        <v>134</v>
      </c>
      <c r="R116" s="33" t="s">
        <v>173</v>
      </c>
      <c r="S116" s="33" t="s">
        <v>143</v>
      </c>
      <c r="T116" s="33" t="s">
        <v>2612</v>
      </c>
      <c r="U116" s="38">
        <v>1</v>
      </c>
      <c r="V116" s="39">
        <v>77889</v>
      </c>
      <c r="W116" s="39">
        <v>18046</v>
      </c>
      <c r="X116" s="39">
        <v>9703</v>
      </c>
      <c r="Y116" s="39">
        <v>2000</v>
      </c>
      <c r="Z116" s="39"/>
      <c r="AA116" s="39"/>
      <c r="AB116" s="39"/>
      <c r="AC116" s="39"/>
      <c r="AD116" s="39"/>
      <c r="AE116" s="39"/>
      <c r="AF116" s="39"/>
      <c r="AG116" s="39"/>
      <c r="AH116" s="33"/>
      <c r="AI116" s="35"/>
      <c r="AJ116" s="33"/>
    </row>
    <row r="117" spans="1:36" s="40" customFormat="1" ht="149.5" hidden="1" x14ac:dyDescent="0.25">
      <c r="A117" s="32">
        <v>52895</v>
      </c>
      <c r="B117" s="33" t="s">
        <v>213</v>
      </c>
      <c r="C117" s="34">
        <v>121263</v>
      </c>
      <c r="D117" s="34"/>
      <c r="E117" s="35" t="s">
        <v>2617</v>
      </c>
      <c r="F117" s="33" t="s">
        <v>3076</v>
      </c>
      <c r="G117" s="33" t="s">
        <v>2615</v>
      </c>
      <c r="H117" s="36" t="s">
        <v>4198</v>
      </c>
      <c r="I117" s="37" t="e">
        <f t="shared" si="1"/>
        <v>#VALUE!</v>
      </c>
      <c r="J117" s="33"/>
      <c r="K117" s="33"/>
      <c r="L117" s="33"/>
      <c r="M117" s="32">
        <v>700039</v>
      </c>
      <c r="N117" s="33" t="s">
        <v>109</v>
      </c>
      <c r="O117" s="32">
        <v>211512</v>
      </c>
      <c r="P117" s="33" t="s">
        <v>161</v>
      </c>
      <c r="Q117" s="33" t="s">
        <v>134</v>
      </c>
      <c r="R117" s="33" t="s">
        <v>173</v>
      </c>
      <c r="S117" s="33" t="s">
        <v>143</v>
      </c>
      <c r="T117" s="33" t="s">
        <v>2616</v>
      </c>
      <c r="U117" s="38">
        <v>1</v>
      </c>
      <c r="V117" s="39">
        <v>89668</v>
      </c>
      <c r="W117" s="39">
        <v>19574</v>
      </c>
      <c r="X117" s="39">
        <v>10021</v>
      </c>
      <c r="Y117" s="39">
        <v>2000</v>
      </c>
      <c r="Z117" s="39"/>
      <c r="AA117" s="39"/>
      <c r="AB117" s="39"/>
      <c r="AC117" s="39"/>
      <c r="AD117" s="39"/>
      <c r="AE117" s="39"/>
      <c r="AF117" s="39"/>
      <c r="AG117" s="39"/>
      <c r="AH117" s="33"/>
      <c r="AI117" s="35"/>
      <c r="AJ117" s="33"/>
    </row>
    <row r="118" spans="1:36" s="40" customFormat="1" ht="409.5" hidden="1" x14ac:dyDescent="0.25">
      <c r="A118" s="32">
        <v>52896</v>
      </c>
      <c r="B118" s="33" t="s">
        <v>195</v>
      </c>
      <c r="C118" s="34">
        <v>4421726</v>
      </c>
      <c r="D118" s="34"/>
      <c r="E118" s="35" t="s">
        <v>3077</v>
      </c>
      <c r="F118" s="33" t="s">
        <v>3078</v>
      </c>
      <c r="G118" s="33" t="s">
        <v>3079</v>
      </c>
      <c r="H118" s="36" t="s">
        <v>4198</v>
      </c>
      <c r="I118" s="37" t="e">
        <f t="shared" si="1"/>
        <v>#VALUE!</v>
      </c>
      <c r="J118" s="33"/>
      <c r="K118" s="33"/>
      <c r="L118" s="33"/>
      <c r="M118" s="32">
        <v>100000</v>
      </c>
      <c r="N118" s="33" t="s">
        <v>0</v>
      </c>
      <c r="O118" s="32">
        <v>211611</v>
      </c>
      <c r="P118" s="33" t="s">
        <v>256</v>
      </c>
      <c r="Q118" s="33" t="s">
        <v>224</v>
      </c>
      <c r="R118" s="33" t="s">
        <v>135</v>
      </c>
      <c r="S118" s="33" t="s">
        <v>225</v>
      </c>
      <c r="T118" s="33" t="s">
        <v>3080</v>
      </c>
      <c r="U118" s="38">
        <v>17</v>
      </c>
      <c r="V118" s="39">
        <v>917120</v>
      </c>
      <c r="W118" s="39">
        <v>274597</v>
      </c>
      <c r="X118" s="39">
        <v>153959</v>
      </c>
      <c r="Y118" s="39">
        <v>507500</v>
      </c>
      <c r="Z118" s="39">
        <v>2343100</v>
      </c>
      <c r="AA118" s="39">
        <v>225450</v>
      </c>
      <c r="AB118" s="39"/>
      <c r="AC118" s="39"/>
      <c r="AD118" s="39"/>
      <c r="AE118" s="39"/>
      <c r="AF118" s="39"/>
      <c r="AG118" s="39"/>
      <c r="AH118" s="33"/>
      <c r="AI118" s="35"/>
      <c r="AJ118" s="33"/>
    </row>
    <row r="119" spans="1:36" s="40" customFormat="1" ht="138" hidden="1" x14ac:dyDescent="0.25">
      <c r="A119" s="32">
        <v>52897</v>
      </c>
      <c r="B119" s="33" t="s">
        <v>213</v>
      </c>
      <c r="C119" s="34">
        <v>105889</v>
      </c>
      <c r="D119" s="34"/>
      <c r="E119" s="35" t="s">
        <v>2619</v>
      </c>
      <c r="F119" s="33" t="s">
        <v>3081</v>
      </c>
      <c r="G119" s="33" t="s">
        <v>2615</v>
      </c>
      <c r="H119" s="36" t="s">
        <v>4198</v>
      </c>
      <c r="I119" s="37" t="e">
        <f t="shared" si="1"/>
        <v>#VALUE!</v>
      </c>
      <c r="J119" s="33"/>
      <c r="K119" s="33"/>
      <c r="L119" s="33"/>
      <c r="M119" s="32">
        <v>700039</v>
      </c>
      <c r="N119" s="33" t="s">
        <v>109</v>
      </c>
      <c r="O119" s="32">
        <v>211512</v>
      </c>
      <c r="P119" s="33" t="s">
        <v>161</v>
      </c>
      <c r="Q119" s="33" t="s">
        <v>134</v>
      </c>
      <c r="R119" s="33" t="s">
        <v>173</v>
      </c>
      <c r="S119" s="33" t="s">
        <v>143</v>
      </c>
      <c r="T119" s="33" t="s">
        <v>2618</v>
      </c>
      <c r="U119" s="38">
        <v>1</v>
      </c>
      <c r="V119" s="39">
        <v>76386</v>
      </c>
      <c r="W119" s="39">
        <v>17840</v>
      </c>
      <c r="X119" s="39">
        <v>9663</v>
      </c>
      <c r="Y119" s="39">
        <v>2000</v>
      </c>
      <c r="Z119" s="39"/>
      <c r="AA119" s="39"/>
      <c r="AB119" s="39"/>
      <c r="AC119" s="39"/>
      <c r="AD119" s="39"/>
      <c r="AE119" s="39"/>
      <c r="AF119" s="39"/>
      <c r="AG119" s="39"/>
      <c r="AH119" s="33"/>
      <c r="AI119" s="35"/>
      <c r="AJ119" s="33"/>
    </row>
    <row r="120" spans="1:36" s="40" customFormat="1" ht="103.5" hidden="1" x14ac:dyDescent="0.25">
      <c r="A120" s="32">
        <v>52898</v>
      </c>
      <c r="B120" s="33" t="s">
        <v>213</v>
      </c>
      <c r="C120" s="34">
        <v>107450</v>
      </c>
      <c r="D120" s="34"/>
      <c r="E120" s="35" t="s">
        <v>2621</v>
      </c>
      <c r="F120" s="33" t="s">
        <v>3082</v>
      </c>
      <c r="G120" s="33" t="s">
        <v>2615</v>
      </c>
      <c r="H120" s="36" t="s">
        <v>4198</v>
      </c>
      <c r="I120" s="37" t="e">
        <f t="shared" si="1"/>
        <v>#VALUE!</v>
      </c>
      <c r="J120" s="33"/>
      <c r="K120" s="33"/>
      <c r="L120" s="33"/>
      <c r="M120" s="32">
        <v>700039</v>
      </c>
      <c r="N120" s="33" t="s">
        <v>109</v>
      </c>
      <c r="O120" s="32">
        <v>211512</v>
      </c>
      <c r="P120" s="33" t="s">
        <v>161</v>
      </c>
      <c r="Q120" s="33" t="s">
        <v>134</v>
      </c>
      <c r="R120" s="33" t="s">
        <v>173</v>
      </c>
      <c r="S120" s="33" t="s">
        <v>143</v>
      </c>
      <c r="T120" s="33" t="s">
        <v>2620</v>
      </c>
      <c r="U120" s="38">
        <v>1</v>
      </c>
      <c r="V120" s="39">
        <v>77794</v>
      </c>
      <c r="W120" s="39">
        <v>17955</v>
      </c>
      <c r="X120" s="39">
        <v>9701</v>
      </c>
      <c r="Y120" s="39">
        <v>2000</v>
      </c>
      <c r="Z120" s="39"/>
      <c r="AA120" s="39"/>
      <c r="AB120" s="39"/>
      <c r="AC120" s="39"/>
      <c r="AD120" s="39"/>
      <c r="AE120" s="39"/>
      <c r="AF120" s="39"/>
      <c r="AG120" s="39"/>
      <c r="AH120" s="33"/>
      <c r="AI120" s="33"/>
      <c r="AJ120" s="33"/>
    </row>
    <row r="121" spans="1:36" s="40" customFormat="1" ht="69" hidden="1" x14ac:dyDescent="0.25">
      <c r="A121" s="32">
        <v>52899</v>
      </c>
      <c r="B121" s="33" t="s">
        <v>213</v>
      </c>
      <c r="C121" s="34">
        <v>62244</v>
      </c>
      <c r="D121" s="34"/>
      <c r="E121" s="35" t="s">
        <v>2623</v>
      </c>
      <c r="F121" s="33" t="s">
        <v>3083</v>
      </c>
      <c r="G121" s="33" t="s">
        <v>2615</v>
      </c>
      <c r="H121" s="36" t="s">
        <v>4198</v>
      </c>
      <c r="I121" s="37" t="e">
        <f t="shared" si="1"/>
        <v>#VALUE!</v>
      </c>
      <c r="J121" s="33"/>
      <c r="K121" s="33"/>
      <c r="L121" s="33"/>
      <c r="M121" s="32">
        <v>700039</v>
      </c>
      <c r="N121" s="33" t="s">
        <v>109</v>
      </c>
      <c r="O121" s="32">
        <v>211512</v>
      </c>
      <c r="P121" s="33" t="s">
        <v>161</v>
      </c>
      <c r="Q121" s="33" t="s">
        <v>134</v>
      </c>
      <c r="R121" s="33" t="s">
        <v>173</v>
      </c>
      <c r="S121" s="33" t="s">
        <v>143</v>
      </c>
      <c r="T121" s="33" t="s">
        <v>2622</v>
      </c>
      <c r="U121" s="38">
        <v>1</v>
      </c>
      <c r="V121" s="39">
        <v>38470</v>
      </c>
      <c r="W121" s="39">
        <v>15135</v>
      </c>
      <c r="X121" s="39">
        <v>8639</v>
      </c>
      <c r="Y121" s="39"/>
      <c r="Z121" s="39"/>
      <c r="AA121" s="39"/>
      <c r="AB121" s="39"/>
      <c r="AC121" s="39"/>
      <c r="AD121" s="39"/>
      <c r="AE121" s="39"/>
      <c r="AF121" s="39"/>
      <c r="AG121" s="39"/>
      <c r="AH121" s="33"/>
      <c r="AI121" s="35"/>
      <c r="AJ121" s="33"/>
    </row>
    <row r="122" spans="1:36" s="40" customFormat="1" ht="80.5" hidden="1" x14ac:dyDescent="0.25">
      <c r="A122" s="32">
        <v>52900</v>
      </c>
      <c r="B122" s="33" t="s">
        <v>213</v>
      </c>
      <c r="C122" s="34">
        <v>806400</v>
      </c>
      <c r="D122" s="34"/>
      <c r="E122" s="35" t="s">
        <v>2625</v>
      </c>
      <c r="F122" s="33" t="s">
        <v>3084</v>
      </c>
      <c r="G122" s="33" t="s">
        <v>2615</v>
      </c>
      <c r="H122" s="36" t="s">
        <v>4198</v>
      </c>
      <c r="I122" s="37" t="e">
        <f t="shared" si="1"/>
        <v>#VALUE!</v>
      </c>
      <c r="J122" s="33"/>
      <c r="K122" s="33"/>
      <c r="L122" s="33"/>
      <c r="M122" s="32">
        <v>700039</v>
      </c>
      <c r="N122" s="33" t="s">
        <v>109</v>
      </c>
      <c r="O122" s="32">
        <v>211512</v>
      </c>
      <c r="P122" s="33" t="s">
        <v>161</v>
      </c>
      <c r="Q122" s="33" t="s">
        <v>134</v>
      </c>
      <c r="R122" s="33" t="s">
        <v>173</v>
      </c>
      <c r="S122" s="33" t="s">
        <v>143</v>
      </c>
      <c r="T122" s="33" t="s">
        <v>2624</v>
      </c>
      <c r="U122" s="38"/>
      <c r="V122" s="39"/>
      <c r="W122" s="39"/>
      <c r="X122" s="39"/>
      <c r="Y122" s="39"/>
      <c r="Z122" s="39">
        <v>134400</v>
      </c>
      <c r="AA122" s="39"/>
      <c r="AB122" s="39"/>
      <c r="AC122" s="39"/>
      <c r="AD122" s="39"/>
      <c r="AE122" s="39">
        <v>672000</v>
      </c>
      <c r="AF122" s="39"/>
      <c r="AG122" s="39"/>
      <c r="AH122" s="33"/>
      <c r="AI122" s="33"/>
      <c r="AJ122" s="33"/>
    </row>
    <row r="123" spans="1:36" s="40" customFormat="1" ht="80.5" hidden="1" x14ac:dyDescent="0.25">
      <c r="A123" s="32">
        <v>52901</v>
      </c>
      <c r="B123" s="33" t="s">
        <v>213</v>
      </c>
      <c r="C123" s="34">
        <v>169563</v>
      </c>
      <c r="D123" s="34"/>
      <c r="E123" s="35" t="s">
        <v>2627</v>
      </c>
      <c r="F123" s="33" t="s">
        <v>3085</v>
      </c>
      <c r="G123" s="33" t="s">
        <v>2615</v>
      </c>
      <c r="H123" s="36" t="s">
        <v>4198</v>
      </c>
      <c r="I123" s="37" t="e">
        <f t="shared" si="1"/>
        <v>#VALUE!</v>
      </c>
      <c r="J123" s="33"/>
      <c r="K123" s="33"/>
      <c r="L123" s="33"/>
      <c r="M123" s="32">
        <v>700039</v>
      </c>
      <c r="N123" s="33" t="s">
        <v>109</v>
      </c>
      <c r="O123" s="32">
        <v>211512</v>
      </c>
      <c r="P123" s="33" t="s">
        <v>161</v>
      </c>
      <c r="Q123" s="33" t="s">
        <v>134</v>
      </c>
      <c r="R123" s="33" t="s">
        <v>173</v>
      </c>
      <c r="S123" s="33" t="s">
        <v>143</v>
      </c>
      <c r="T123" s="33" t="s">
        <v>2626</v>
      </c>
      <c r="U123" s="38">
        <v>3</v>
      </c>
      <c r="V123" s="39">
        <v>101034</v>
      </c>
      <c r="W123" s="39">
        <v>43002</v>
      </c>
      <c r="X123" s="39">
        <v>25527</v>
      </c>
      <c r="Y123" s="39"/>
      <c r="Z123" s="39"/>
      <c r="AA123" s="39"/>
      <c r="AB123" s="39"/>
      <c r="AC123" s="39"/>
      <c r="AD123" s="39"/>
      <c r="AE123" s="39"/>
      <c r="AF123" s="39"/>
      <c r="AG123" s="39"/>
      <c r="AH123" s="33"/>
      <c r="AI123" s="35"/>
      <c r="AJ123" s="33"/>
    </row>
    <row r="124" spans="1:36" s="40" customFormat="1" ht="57.5" hidden="1" x14ac:dyDescent="0.25">
      <c r="A124" s="32">
        <v>52905</v>
      </c>
      <c r="B124" s="33" t="s">
        <v>213</v>
      </c>
      <c r="C124" s="34">
        <v>400000</v>
      </c>
      <c r="D124" s="34"/>
      <c r="E124" s="35" t="s">
        <v>2629</v>
      </c>
      <c r="F124" s="33" t="s">
        <v>3086</v>
      </c>
      <c r="G124" s="33" t="s">
        <v>2615</v>
      </c>
      <c r="H124" s="36" t="s">
        <v>4198</v>
      </c>
      <c r="I124" s="37" t="e">
        <f t="shared" si="1"/>
        <v>#VALUE!</v>
      </c>
      <c r="J124" s="33"/>
      <c r="K124" s="33"/>
      <c r="L124" s="33"/>
      <c r="M124" s="32">
        <v>700039</v>
      </c>
      <c r="N124" s="33" t="s">
        <v>109</v>
      </c>
      <c r="O124" s="32">
        <v>211512</v>
      </c>
      <c r="P124" s="33" t="s">
        <v>161</v>
      </c>
      <c r="Q124" s="33" t="s">
        <v>134</v>
      </c>
      <c r="R124" s="33" t="s">
        <v>173</v>
      </c>
      <c r="S124" s="33" t="s">
        <v>143</v>
      </c>
      <c r="T124" s="33" t="s">
        <v>2628</v>
      </c>
      <c r="U124" s="38"/>
      <c r="V124" s="39"/>
      <c r="W124" s="39"/>
      <c r="X124" s="39"/>
      <c r="Y124" s="39"/>
      <c r="Z124" s="39">
        <v>400000</v>
      </c>
      <c r="AA124" s="39"/>
      <c r="AB124" s="39"/>
      <c r="AC124" s="39"/>
      <c r="AD124" s="39"/>
      <c r="AE124" s="39"/>
      <c r="AF124" s="39"/>
      <c r="AG124" s="39"/>
      <c r="AH124" s="33"/>
      <c r="AI124" s="33"/>
      <c r="AJ124" s="33"/>
    </row>
    <row r="125" spans="1:36" s="40" customFormat="1" ht="138" hidden="1" x14ac:dyDescent="0.25">
      <c r="A125" s="32">
        <v>52906</v>
      </c>
      <c r="B125" s="33" t="s">
        <v>213</v>
      </c>
      <c r="C125" s="34">
        <v>67241</v>
      </c>
      <c r="D125" s="34"/>
      <c r="E125" s="35" t="s">
        <v>2631</v>
      </c>
      <c r="F125" s="33" t="s">
        <v>3087</v>
      </c>
      <c r="G125" s="35" t="s">
        <v>2633</v>
      </c>
      <c r="H125" s="36" t="s">
        <v>4198</v>
      </c>
      <c r="I125" s="37" t="e">
        <f t="shared" si="1"/>
        <v>#VALUE!</v>
      </c>
      <c r="J125" s="35"/>
      <c r="K125" s="35"/>
      <c r="L125" s="35"/>
      <c r="M125" s="32">
        <v>700039</v>
      </c>
      <c r="N125" s="33" t="s">
        <v>109</v>
      </c>
      <c r="O125" s="32">
        <v>211512</v>
      </c>
      <c r="P125" s="33" t="s">
        <v>142</v>
      </c>
      <c r="Q125" s="33" t="s">
        <v>134</v>
      </c>
      <c r="R125" s="33" t="s">
        <v>135</v>
      </c>
      <c r="S125" s="33" t="s">
        <v>143</v>
      </c>
      <c r="T125" s="33" t="s">
        <v>2630</v>
      </c>
      <c r="U125" s="38">
        <v>1</v>
      </c>
      <c r="V125" s="39">
        <v>42020</v>
      </c>
      <c r="W125" s="39">
        <v>14487</v>
      </c>
      <c r="X125" s="39">
        <v>8734</v>
      </c>
      <c r="Y125" s="39">
        <v>2000</v>
      </c>
      <c r="Z125" s="39"/>
      <c r="AA125" s="39"/>
      <c r="AB125" s="39"/>
      <c r="AC125" s="39"/>
      <c r="AD125" s="39"/>
      <c r="AE125" s="39"/>
      <c r="AF125" s="39"/>
      <c r="AG125" s="39"/>
      <c r="AH125" s="33"/>
      <c r="AI125" s="35"/>
      <c r="AJ125" s="33"/>
    </row>
    <row r="126" spans="1:36" s="40" customFormat="1" ht="138" hidden="1" x14ac:dyDescent="0.25">
      <c r="A126" s="32">
        <v>52908</v>
      </c>
      <c r="B126" s="33" t="s">
        <v>213</v>
      </c>
      <c r="C126" s="34">
        <v>381546</v>
      </c>
      <c r="D126" s="34"/>
      <c r="E126" s="35" t="s">
        <v>2635</v>
      </c>
      <c r="F126" s="33" t="s">
        <v>3088</v>
      </c>
      <c r="G126" s="35" t="s">
        <v>2633</v>
      </c>
      <c r="H126" s="36" t="s">
        <v>4198</v>
      </c>
      <c r="I126" s="37" t="e">
        <f t="shared" si="1"/>
        <v>#VALUE!</v>
      </c>
      <c r="J126" s="35"/>
      <c r="K126" s="35"/>
      <c r="L126" s="35"/>
      <c r="M126" s="32">
        <v>700039</v>
      </c>
      <c r="N126" s="33" t="s">
        <v>109</v>
      </c>
      <c r="O126" s="32">
        <v>211512</v>
      </c>
      <c r="P126" s="33" t="s">
        <v>142</v>
      </c>
      <c r="Q126" s="33" t="s">
        <v>134</v>
      </c>
      <c r="R126" s="33" t="s">
        <v>135</v>
      </c>
      <c r="S126" s="33" t="s">
        <v>143</v>
      </c>
      <c r="T126" s="33" t="s">
        <v>2634</v>
      </c>
      <c r="U126" s="38">
        <v>6</v>
      </c>
      <c r="V126" s="39">
        <v>230454</v>
      </c>
      <c r="W126" s="39">
        <v>87270</v>
      </c>
      <c r="X126" s="39">
        <v>51822</v>
      </c>
      <c r="Y126" s="39">
        <v>12000</v>
      </c>
      <c r="Z126" s="39"/>
      <c r="AA126" s="39"/>
      <c r="AB126" s="39"/>
      <c r="AC126" s="39"/>
      <c r="AD126" s="39"/>
      <c r="AE126" s="39"/>
      <c r="AF126" s="39"/>
      <c r="AG126" s="39"/>
      <c r="AH126" s="33"/>
      <c r="AI126" s="33"/>
      <c r="AJ126" s="33"/>
    </row>
    <row r="127" spans="1:36" s="40" customFormat="1" ht="138" hidden="1" x14ac:dyDescent="0.25">
      <c r="A127" s="32">
        <v>52909</v>
      </c>
      <c r="B127" s="33" t="s">
        <v>213</v>
      </c>
      <c r="C127" s="34">
        <v>60423</v>
      </c>
      <c r="D127" s="34"/>
      <c r="E127" s="35" t="s">
        <v>2637</v>
      </c>
      <c r="F127" s="33" t="s">
        <v>3089</v>
      </c>
      <c r="G127" s="35" t="s">
        <v>2639</v>
      </c>
      <c r="H127" s="36" t="s">
        <v>4198</v>
      </c>
      <c r="I127" s="37" t="e">
        <f t="shared" si="1"/>
        <v>#VALUE!</v>
      </c>
      <c r="J127" s="35"/>
      <c r="K127" s="35"/>
      <c r="L127" s="35"/>
      <c r="M127" s="32">
        <v>700039</v>
      </c>
      <c r="N127" s="33" t="s">
        <v>109</v>
      </c>
      <c r="O127" s="32">
        <v>211512</v>
      </c>
      <c r="P127" s="33" t="s">
        <v>167</v>
      </c>
      <c r="Q127" s="33" t="s">
        <v>134</v>
      </c>
      <c r="R127" s="33" t="s">
        <v>135</v>
      </c>
      <c r="S127" s="33" t="s">
        <v>143</v>
      </c>
      <c r="T127" s="33" t="s">
        <v>2636</v>
      </c>
      <c r="U127" s="38">
        <v>1</v>
      </c>
      <c r="V127" s="39">
        <v>36705</v>
      </c>
      <c r="W127" s="39">
        <v>13127</v>
      </c>
      <c r="X127" s="39">
        <v>8591</v>
      </c>
      <c r="Y127" s="39">
        <v>2000</v>
      </c>
      <c r="Z127" s="39"/>
      <c r="AA127" s="39"/>
      <c r="AB127" s="39"/>
      <c r="AC127" s="39"/>
      <c r="AD127" s="39"/>
      <c r="AE127" s="39"/>
      <c r="AF127" s="39"/>
      <c r="AG127" s="39"/>
      <c r="AH127" s="33"/>
      <c r="AI127" s="33"/>
      <c r="AJ127" s="33"/>
    </row>
    <row r="128" spans="1:36" s="40" customFormat="1" ht="138" hidden="1" x14ac:dyDescent="0.25">
      <c r="A128" s="32">
        <v>52910</v>
      </c>
      <c r="B128" s="33" t="s">
        <v>213</v>
      </c>
      <c r="C128" s="34">
        <v>300000</v>
      </c>
      <c r="D128" s="34"/>
      <c r="E128" s="35" t="s">
        <v>2641</v>
      </c>
      <c r="F128" s="33" t="s">
        <v>3090</v>
      </c>
      <c r="G128" s="35" t="s">
        <v>2643</v>
      </c>
      <c r="H128" s="36" t="s">
        <v>4198</v>
      </c>
      <c r="I128" s="37" t="e">
        <f t="shared" si="1"/>
        <v>#VALUE!</v>
      </c>
      <c r="J128" s="35"/>
      <c r="K128" s="35"/>
      <c r="L128" s="35"/>
      <c r="M128" s="32">
        <v>700039</v>
      </c>
      <c r="N128" s="33" t="s">
        <v>109</v>
      </c>
      <c r="O128" s="32">
        <v>211512</v>
      </c>
      <c r="P128" s="33" t="s">
        <v>155</v>
      </c>
      <c r="Q128" s="33" t="s">
        <v>134</v>
      </c>
      <c r="R128" s="33" t="s">
        <v>135</v>
      </c>
      <c r="S128" s="33" t="s">
        <v>143</v>
      </c>
      <c r="T128" s="33" t="s">
        <v>2640</v>
      </c>
      <c r="U128" s="38"/>
      <c r="V128" s="39"/>
      <c r="W128" s="39"/>
      <c r="X128" s="39"/>
      <c r="Y128" s="39"/>
      <c r="Z128" s="39">
        <v>300000</v>
      </c>
      <c r="AA128" s="39"/>
      <c r="AB128" s="39"/>
      <c r="AC128" s="39"/>
      <c r="AD128" s="39"/>
      <c r="AE128" s="39"/>
      <c r="AF128" s="39"/>
      <c r="AG128" s="39"/>
      <c r="AH128" s="33"/>
      <c r="AI128" s="33"/>
      <c r="AJ128" s="33"/>
    </row>
    <row r="129" spans="1:36" s="40" customFormat="1" ht="138" hidden="1" x14ac:dyDescent="0.25">
      <c r="A129" s="32">
        <v>52911</v>
      </c>
      <c r="B129" s="33" t="s">
        <v>213</v>
      </c>
      <c r="C129" s="34">
        <v>1300000</v>
      </c>
      <c r="D129" s="34"/>
      <c r="E129" s="35" t="s">
        <v>2645</v>
      </c>
      <c r="F129" s="33" t="s">
        <v>3091</v>
      </c>
      <c r="G129" s="35" t="s">
        <v>2643</v>
      </c>
      <c r="H129" s="36" t="s">
        <v>4198</v>
      </c>
      <c r="I129" s="37" t="e">
        <f t="shared" si="1"/>
        <v>#VALUE!</v>
      </c>
      <c r="J129" s="35"/>
      <c r="K129" s="35"/>
      <c r="L129" s="35"/>
      <c r="M129" s="32">
        <v>700039</v>
      </c>
      <c r="N129" s="33" t="s">
        <v>109</v>
      </c>
      <c r="O129" s="32">
        <v>211512</v>
      </c>
      <c r="P129" s="33" t="s">
        <v>155</v>
      </c>
      <c r="Q129" s="33" t="s">
        <v>134</v>
      </c>
      <c r="R129" s="33" t="s">
        <v>135</v>
      </c>
      <c r="S129" s="33" t="s">
        <v>143</v>
      </c>
      <c r="T129" s="33" t="s">
        <v>2644</v>
      </c>
      <c r="U129" s="38"/>
      <c r="V129" s="39"/>
      <c r="W129" s="39"/>
      <c r="X129" s="39"/>
      <c r="Y129" s="39"/>
      <c r="Z129" s="39">
        <v>1300000</v>
      </c>
      <c r="AA129" s="39"/>
      <c r="AB129" s="39"/>
      <c r="AC129" s="39"/>
      <c r="AD129" s="39"/>
      <c r="AE129" s="39"/>
      <c r="AF129" s="39"/>
      <c r="AG129" s="39"/>
      <c r="AH129" s="33"/>
      <c r="AI129" s="33"/>
      <c r="AJ129" s="33"/>
    </row>
    <row r="130" spans="1:36" s="40" customFormat="1" ht="69" hidden="1" x14ac:dyDescent="0.25">
      <c r="A130" s="32">
        <v>52912</v>
      </c>
      <c r="B130" s="33" t="s">
        <v>213</v>
      </c>
      <c r="C130" s="34">
        <v>350000</v>
      </c>
      <c r="D130" s="34"/>
      <c r="E130" s="33" t="s">
        <v>2647</v>
      </c>
      <c r="F130" s="33" t="s">
        <v>3092</v>
      </c>
      <c r="G130" s="33" t="s">
        <v>2649</v>
      </c>
      <c r="H130" s="36" t="s">
        <v>4198</v>
      </c>
      <c r="I130" s="37" t="e">
        <f t="shared" ref="I130:I193" si="2">SUM(C130*H130)</f>
        <v>#VALUE!</v>
      </c>
      <c r="J130" s="33"/>
      <c r="K130" s="33"/>
      <c r="L130" s="33"/>
      <c r="M130" s="32">
        <v>700039</v>
      </c>
      <c r="N130" s="33" t="s">
        <v>109</v>
      </c>
      <c r="O130" s="32">
        <v>211512</v>
      </c>
      <c r="P130" s="33" t="s">
        <v>133</v>
      </c>
      <c r="Q130" s="33" t="s">
        <v>134</v>
      </c>
      <c r="R130" s="33" t="s">
        <v>135</v>
      </c>
      <c r="S130" s="33" t="s">
        <v>143</v>
      </c>
      <c r="T130" s="33" t="s">
        <v>2646</v>
      </c>
      <c r="U130" s="38"/>
      <c r="V130" s="39"/>
      <c r="W130" s="39"/>
      <c r="X130" s="39"/>
      <c r="Y130" s="39"/>
      <c r="Z130" s="39">
        <v>350000</v>
      </c>
      <c r="AA130" s="39"/>
      <c r="AB130" s="39"/>
      <c r="AC130" s="39"/>
      <c r="AD130" s="39"/>
      <c r="AE130" s="39"/>
      <c r="AF130" s="39"/>
      <c r="AG130" s="39"/>
      <c r="AH130" s="33"/>
      <c r="AI130" s="33"/>
      <c r="AJ130" s="33"/>
    </row>
    <row r="131" spans="1:36" s="40" customFormat="1" ht="80.5" hidden="1" x14ac:dyDescent="0.25">
      <c r="A131" s="32">
        <v>52913</v>
      </c>
      <c r="B131" s="33" t="s">
        <v>213</v>
      </c>
      <c r="C131" s="34">
        <v>175000</v>
      </c>
      <c r="D131" s="34"/>
      <c r="E131" s="35" t="s">
        <v>2651</v>
      </c>
      <c r="F131" s="33" t="s">
        <v>3093</v>
      </c>
      <c r="G131" s="33" t="s">
        <v>2653</v>
      </c>
      <c r="H131" s="36" t="s">
        <v>4198</v>
      </c>
      <c r="I131" s="37" t="e">
        <f t="shared" si="2"/>
        <v>#VALUE!</v>
      </c>
      <c r="J131" s="33"/>
      <c r="K131" s="33"/>
      <c r="L131" s="33"/>
      <c r="M131" s="32">
        <v>700039</v>
      </c>
      <c r="N131" s="33" t="s">
        <v>109</v>
      </c>
      <c r="O131" s="32">
        <v>211512</v>
      </c>
      <c r="P131" s="33" t="s">
        <v>256</v>
      </c>
      <c r="Q131" s="33" t="s">
        <v>134</v>
      </c>
      <c r="R131" s="33" t="s">
        <v>135</v>
      </c>
      <c r="S131" s="33" t="s">
        <v>143</v>
      </c>
      <c r="T131" s="33" t="s">
        <v>2650</v>
      </c>
      <c r="U131" s="38"/>
      <c r="V131" s="39"/>
      <c r="W131" s="39"/>
      <c r="X131" s="39"/>
      <c r="Y131" s="39"/>
      <c r="Z131" s="39">
        <v>175000</v>
      </c>
      <c r="AA131" s="39"/>
      <c r="AB131" s="39"/>
      <c r="AC131" s="39"/>
      <c r="AD131" s="39"/>
      <c r="AE131" s="39"/>
      <c r="AF131" s="39"/>
      <c r="AG131" s="39"/>
      <c r="AH131" s="33"/>
      <c r="AI131" s="33"/>
      <c r="AJ131" s="33"/>
    </row>
    <row r="132" spans="1:36" s="40" customFormat="1" ht="92" hidden="1" x14ac:dyDescent="0.25">
      <c r="A132" s="32">
        <v>52915</v>
      </c>
      <c r="B132" s="33" t="s">
        <v>213</v>
      </c>
      <c r="C132" s="34">
        <v>75000</v>
      </c>
      <c r="D132" s="34"/>
      <c r="E132" s="35" t="s">
        <v>2655</v>
      </c>
      <c r="F132" s="33" t="s">
        <v>3094</v>
      </c>
      <c r="G132" s="33" t="s">
        <v>2657</v>
      </c>
      <c r="H132" s="36" t="s">
        <v>4198</v>
      </c>
      <c r="I132" s="37" t="e">
        <f t="shared" si="2"/>
        <v>#VALUE!</v>
      </c>
      <c r="J132" s="33"/>
      <c r="K132" s="33"/>
      <c r="L132" s="33"/>
      <c r="M132" s="32">
        <v>700039</v>
      </c>
      <c r="N132" s="33" t="s">
        <v>109</v>
      </c>
      <c r="O132" s="32">
        <v>211512</v>
      </c>
      <c r="P132" s="33" t="s">
        <v>202</v>
      </c>
      <c r="Q132" s="33" t="s">
        <v>134</v>
      </c>
      <c r="R132" s="33" t="s">
        <v>135</v>
      </c>
      <c r="S132" s="33" t="s">
        <v>143</v>
      </c>
      <c r="T132" s="33" t="s">
        <v>2654</v>
      </c>
      <c r="U132" s="38"/>
      <c r="V132" s="39"/>
      <c r="W132" s="39"/>
      <c r="X132" s="39"/>
      <c r="Y132" s="39"/>
      <c r="Z132" s="39">
        <v>75000</v>
      </c>
      <c r="AA132" s="39"/>
      <c r="AB132" s="39"/>
      <c r="AC132" s="39"/>
      <c r="AD132" s="39"/>
      <c r="AE132" s="39"/>
      <c r="AF132" s="39"/>
      <c r="AG132" s="39"/>
      <c r="AH132" s="33"/>
      <c r="AI132" s="33"/>
      <c r="AJ132" s="33"/>
    </row>
    <row r="133" spans="1:36" s="40" customFormat="1" ht="69" hidden="1" x14ac:dyDescent="0.25">
      <c r="A133" s="32">
        <v>52916</v>
      </c>
      <c r="B133" s="33" t="s">
        <v>232</v>
      </c>
      <c r="C133" s="34">
        <v>125000</v>
      </c>
      <c r="D133" s="34"/>
      <c r="E133" s="33" t="s">
        <v>2711</v>
      </c>
      <c r="F133" s="33" t="s">
        <v>3095</v>
      </c>
      <c r="G133" s="33" t="s">
        <v>2713</v>
      </c>
      <c r="H133" s="36">
        <v>1</v>
      </c>
      <c r="I133" s="37">
        <f t="shared" si="2"/>
        <v>125000</v>
      </c>
      <c r="J133" s="33" t="s">
        <v>2995</v>
      </c>
      <c r="K133" s="33" t="s">
        <v>2996</v>
      </c>
      <c r="L133" s="33"/>
      <c r="M133" s="32">
        <v>700048</v>
      </c>
      <c r="N133" s="33" t="s">
        <v>111</v>
      </c>
      <c r="O133" s="32">
        <v>211514</v>
      </c>
      <c r="P133" s="33" t="s">
        <v>161</v>
      </c>
      <c r="Q133" s="33" t="s">
        <v>149</v>
      </c>
      <c r="R133" s="33" t="s">
        <v>173</v>
      </c>
      <c r="S133" s="33" t="s">
        <v>143</v>
      </c>
      <c r="T133" s="33" t="s">
        <v>2710</v>
      </c>
      <c r="U133" s="38"/>
      <c r="V133" s="39"/>
      <c r="W133" s="39"/>
      <c r="X133" s="39"/>
      <c r="Y133" s="39"/>
      <c r="Z133" s="39">
        <v>125000</v>
      </c>
      <c r="AA133" s="39"/>
      <c r="AB133" s="39"/>
      <c r="AC133" s="39"/>
      <c r="AD133" s="39"/>
      <c r="AE133" s="39"/>
      <c r="AF133" s="39"/>
      <c r="AG133" s="39"/>
      <c r="AH133" s="33"/>
      <c r="AI133" s="33"/>
      <c r="AJ133" s="33"/>
    </row>
    <row r="134" spans="1:36" s="40" customFormat="1" ht="138" hidden="1" x14ac:dyDescent="0.25">
      <c r="A134" s="32">
        <v>52918</v>
      </c>
      <c r="B134" s="33" t="s">
        <v>232</v>
      </c>
      <c r="C134" s="34">
        <v>801639</v>
      </c>
      <c r="D134" s="34"/>
      <c r="E134" s="35" t="s">
        <v>2715</v>
      </c>
      <c r="F134" s="33" t="s">
        <v>3047</v>
      </c>
      <c r="G134" s="33" t="s">
        <v>2713</v>
      </c>
      <c r="H134" s="36">
        <v>1</v>
      </c>
      <c r="I134" s="37">
        <f t="shared" si="2"/>
        <v>801639</v>
      </c>
      <c r="J134" s="33" t="s">
        <v>2995</v>
      </c>
      <c r="K134" s="33" t="s">
        <v>2996</v>
      </c>
      <c r="L134" s="33"/>
      <c r="M134" s="32">
        <v>700048</v>
      </c>
      <c r="N134" s="33" t="s">
        <v>111</v>
      </c>
      <c r="O134" s="32">
        <v>211514</v>
      </c>
      <c r="P134" s="33" t="s">
        <v>161</v>
      </c>
      <c r="Q134" s="33" t="s">
        <v>149</v>
      </c>
      <c r="R134" s="33" t="s">
        <v>173</v>
      </c>
      <c r="S134" s="33" t="s">
        <v>143</v>
      </c>
      <c r="T134" s="33" t="s">
        <v>2714</v>
      </c>
      <c r="U134" s="38"/>
      <c r="V134" s="39"/>
      <c r="W134" s="39"/>
      <c r="X134" s="39"/>
      <c r="Y134" s="39"/>
      <c r="Z134" s="39">
        <v>801639</v>
      </c>
      <c r="AA134" s="39"/>
      <c r="AB134" s="39"/>
      <c r="AC134" s="39"/>
      <c r="AD134" s="39"/>
      <c r="AE134" s="39"/>
      <c r="AF134" s="39"/>
      <c r="AG134" s="39"/>
      <c r="AH134" s="33"/>
      <c r="AI134" s="33"/>
      <c r="AJ134" s="33"/>
    </row>
    <row r="135" spans="1:36" s="40" customFormat="1" ht="80.5" hidden="1" x14ac:dyDescent="0.25">
      <c r="A135" s="32">
        <v>52919</v>
      </c>
      <c r="B135" s="33" t="s">
        <v>232</v>
      </c>
      <c r="C135" s="34">
        <v>269333</v>
      </c>
      <c r="D135" s="34"/>
      <c r="E135" s="35" t="s">
        <v>2716</v>
      </c>
      <c r="F135" s="33" t="s">
        <v>3048</v>
      </c>
      <c r="G135" s="33" t="s">
        <v>2713</v>
      </c>
      <c r="H135" s="36">
        <v>1</v>
      </c>
      <c r="I135" s="37">
        <f t="shared" si="2"/>
        <v>269333</v>
      </c>
      <c r="J135" s="33" t="s">
        <v>2995</v>
      </c>
      <c r="K135" s="33" t="s">
        <v>2996</v>
      </c>
      <c r="L135" s="33"/>
      <c r="M135" s="32">
        <v>700048</v>
      </c>
      <c r="N135" s="33" t="s">
        <v>111</v>
      </c>
      <c r="O135" s="32">
        <v>211514</v>
      </c>
      <c r="P135" s="33" t="s">
        <v>161</v>
      </c>
      <c r="Q135" s="33" t="s">
        <v>149</v>
      </c>
      <c r="R135" s="33" t="s">
        <v>173</v>
      </c>
      <c r="S135" s="33" t="s">
        <v>143</v>
      </c>
      <c r="T135" s="33" t="s">
        <v>2714</v>
      </c>
      <c r="U135" s="38"/>
      <c r="V135" s="39"/>
      <c r="W135" s="39"/>
      <c r="X135" s="39"/>
      <c r="Y135" s="39"/>
      <c r="Z135" s="39">
        <v>269333</v>
      </c>
      <c r="AA135" s="39"/>
      <c r="AB135" s="39"/>
      <c r="AC135" s="39"/>
      <c r="AD135" s="39"/>
      <c r="AE135" s="39"/>
      <c r="AF135" s="39"/>
      <c r="AG135" s="39"/>
      <c r="AH135" s="33"/>
      <c r="AI135" s="33"/>
      <c r="AJ135" s="33"/>
    </row>
    <row r="136" spans="1:36" s="40" customFormat="1" ht="115" hidden="1" x14ac:dyDescent="0.25">
      <c r="A136" s="32">
        <v>52920</v>
      </c>
      <c r="B136" s="33" t="s">
        <v>232</v>
      </c>
      <c r="C136" s="34">
        <v>276997</v>
      </c>
      <c r="D136" s="34"/>
      <c r="E136" s="35" t="s">
        <v>2718</v>
      </c>
      <c r="F136" s="33" t="s">
        <v>3096</v>
      </c>
      <c r="G136" s="33" t="s">
        <v>2713</v>
      </c>
      <c r="H136" s="36">
        <v>1</v>
      </c>
      <c r="I136" s="37">
        <f t="shared" si="2"/>
        <v>276997</v>
      </c>
      <c r="J136" s="33" t="s">
        <v>2995</v>
      </c>
      <c r="K136" s="33" t="s">
        <v>2996</v>
      </c>
      <c r="L136" s="33"/>
      <c r="M136" s="32">
        <v>700048</v>
      </c>
      <c r="N136" s="33" t="s">
        <v>111</v>
      </c>
      <c r="O136" s="32">
        <v>211514</v>
      </c>
      <c r="P136" s="33" t="s">
        <v>161</v>
      </c>
      <c r="Q136" s="33" t="s">
        <v>149</v>
      </c>
      <c r="R136" s="33" t="s">
        <v>173</v>
      </c>
      <c r="S136" s="33" t="s">
        <v>143</v>
      </c>
      <c r="T136" s="33" t="s">
        <v>2717</v>
      </c>
      <c r="U136" s="38">
        <v>3</v>
      </c>
      <c r="V136" s="39">
        <v>195179</v>
      </c>
      <c r="W136" s="39">
        <v>50746</v>
      </c>
      <c r="X136" s="39">
        <v>28072</v>
      </c>
      <c r="Y136" s="39">
        <v>3000</v>
      </c>
      <c r="Z136" s="39"/>
      <c r="AA136" s="39"/>
      <c r="AB136" s="39"/>
      <c r="AC136" s="39"/>
      <c r="AD136" s="39"/>
      <c r="AE136" s="39"/>
      <c r="AF136" s="39"/>
      <c r="AG136" s="39"/>
      <c r="AH136" s="33"/>
      <c r="AI136" s="35"/>
      <c r="AJ136" s="33"/>
    </row>
    <row r="137" spans="1:36" s="40" customFormat="1" ht="103.5" hidden="1" x14ac:dyDescent="0.25">
      <c r="A137" s="32">
        <v>52923</v>
      </c>
      <c r="B137" s="33" t="s">
        <v>201</v>
      </c>
      <c r="C137" s="34">
        <v>1640953</v>
      </c>
      <c r="D137" s="34"/>
      <c r="E137" s="35" t="s">
        <v>3097</v>
      </c>
      <c r="F137" s="33" t="s">
        <v>1526</v>
      </c>
      <c r="G137" s="35" t="s">
        <v>1527</v>
      </c>
      <c r="H137" s="36" t="s">
        <v>4198</v>
      </c>
      <c r="I137" s="37" t="e">
        <f t="shared" si="2"/>
        <v>#VALUE!</v>
      </c>
      <c r="J137" s="35"/>
      <c r="K137" s="35"/>
      <c r="L137" s="35"/>
      <c r="M137" s="32">
        <v>100000</v>
      </c>
      <c r="N137" s="33" t="s">
        <v>0</v>
      </c>
      <c r="O137" s="32">
        <v>171414</v>
      </c>
      <c r="P137" s="33" t="s">
        <v>278</v>
      </c>
      <c r="Q137" s="33" t="s">
        <v>143</v>
      </c>
      <c r="R137" s="33" t="s">
        <v>135</v>
      </c>
      <c r="S137" s="33" t="s">
        <v>143</v>
      </c>
      <c r="T137" s="33" t="s">
        <v>3098</v>
      </c>
      <c r="U137" s="38">
        <v>12</v>
      </c>
      <c r="V137" s="39">
        <v>512169</v>
      </c>
      <c r="W137" s="39">
        <v>186750</v>
      </c>
      <c r="X137" s="39">
        <v>105034</v>
      </c>
      <c r="Y137" s="39">
        <v>389600</v>
      </c>
      <c r="Z137" s="39">
        <v>447400</v>
      </c>
      <c r="AA137" s="39"/>
      <c r="AB137" s="39"/>
      <c r="AC137" s="39"/>
      <c r="AD137" s="39"/>
      <c r="AE137" s="39"/>
      <c r="AF137" s="39"/>
      <c r="AG137" s="39"/>
      <c r="AH137" s="33"/>
      <c r="AI137" s="33"/>
      <c r="AJ137" s="33"/>
    </row>
    <row r="138" spans="1:36" s="40" customFormat="1" ht="138" hidden="1" x14ac:dyDescent="0.25">
      <c r="A138" s="32">
        <v>52924</v>
      </c>
      <c r="B138" s="33" t="s">
        <v>195</v>
      </c>
      <c r="C138" s="34">
        <v>549613</v>
      </c>
      <c r="D138" s="34"/>
      <c r="E138" s="35" t="s">
        <v>280</v>
      </c>
      <c r="F138" s="33" t="s">
        <v>3099</v>
      </c>
      <c r="G138" s="33" t="s">
        <v>282</v>
      </c>
      <c r="H138" s="36" t="s">
        <v>4198</v>
      </c>
      <c r="I138" s="37" t="e">
        <f t="shared" si="2"/>
        <v>#VALUE!</v>
      </c>
      <c r="J138" s="33"/>
      <c r="K138" s="33"/>
      <c r="L138" s="33"/>
      <c r="M138" s="32">
        <v>100000</v>
      </c>
      <c r="N138" s="33" t="s">
        <v>0</v>
      </c>
      <c r="O138" s="32">
        <v>211611</v>
      </c>
      <c r="P138" s="33" t="s">
        <v>278</v>
      </c>
      <c r="Q138" s="33" t="s">
        <v>224</v>
      </c>
      <c r="R138" s="33" t="s">
        <v>135</v>
      </c>
      <c r="S138" s="33" t="s">
        <v>225</v>
      </c>
      <c r="T138" s="33" t="s">
        <v>279</v>
      </c>
      <c r="U138" s="38">
        <v>3</v>
      </c>
      <c r="V138" s="39">
        <v>143430</v>
      </c>
      <c r="W138" s="39">
        <v>47761</v>
      </c>
      <c r="X138" s="39">
        <v>26672</v>
      </c>
      <c r="Y138" s="39">
        <v>9750</v>
      </c>
      <c r="Z138" s="39">
        <v>322000</v>
      </c>
      <c r="AA138" s="39"/>
      <c r="AB138" s="39"/>
      <c r="AC138" s="39"/>
      <c r="AD138" s="39"/>
      <c r="AE138" s="39"/>
      <c r="AF138" s="39"/>
      <c r="AG138" s="39"/>
      <c r="AH138" s="33"/>
      <c r="AI138" s="33"/>
      <c r="AJ138" s="33"/>
    </row>
    <row r="139" spans="1:36" s="40" customFormat="1" ht="195.5" hidden="1" x14ac:dyDescent="0.25">
      <c r="A139" s="32">
        <v>52925</v>
      </c>
      <c r="B139" s="33" t="s">
        <v>195</v>
      </c>
      <c r="C139" s="34">
        <v>377964</v>
      </c>
      <c r="D139" s="34"/>
      <c r="E139" s="35" t="s">
        <v>3100</v>
      </c>
      <c r="F139" s="33" t="s">
        <v>3101</v>
      </c>
      <c r="G139" s="33" t="s">
        <v>3102</v>
      </c>
      <c r="H139" s="36" t="s">
        <v>4198</v>
      </c>
      <c r="I139" s="37" t="e">
        <f t="shared" si="2"/>
        <v>#VALUE!</v>
      </c>
      <c r="J139" s="33"/>
      <c r="K139" s="33"/>
      <c r="L139" s="33"/>
      <c r="M139" s="32">
        <v>100000</v>
      </c>
      <c r="N139" s="33" t="s">
        <v>0</v>
      </c>
      <c r="O139" s="32">
        <v>211611</v>
      </c>
      <c r="P139" s="33" t="s">
        <v>202</v>
      </c>
      <c r="Q139" s="33" t="s">
        <v>149</v>
      </c>
      <c r="R139" s="33" t="s">
        <v>135</v>
      </c>
      <c r="S139" s="33" t="s">
        <v>136</v>
      </c>
      <c r="T139" s="33" t="s">
        <v>3103</v>
      </c>
      <c r="U139" s="38">
        <v>4</v>
      </c>
      <c r="V139" s="39">
        <v>147402</v>
      </c>
      <c r="W139" s="39">
        <v>59228</v>
      </c>
      <c r="X139" s="39">
        <v>34380</v>
      </c>
      <c r="Y139" s="39">
        <v>1500</v>
      </c>
      <c r="Z139" s="39">
        <v>134904</v>
      </c>
      <c r="AA139" s="39">
        <v>550</v>
      </c>
      <c r="AB139" s="39"/>
      <c r="AC139" s="39"/>
      <c r="AD139" s="39"/>
      <c r="AE139" s="39"/>
      <c r="AF139" s="39"/>
      <c r="AG139" s="39"/>
      <c r="AH139" s="33"/>
      <c r="AI139" s="35"/>
      <c r="AJ139" s="33"/>
    </row>
    <row r="140" spans="1:36" s="40" customFormat="1" ht="69" hidden="1" x14ac:dyDescent="0.25">
      <c r="A140" s="32">
        <v>52926</v>
      </c>
      <c r="B140" s="33" t="s">
        <v>283</v>
      </c>
      <c r="C140" s="34">
        <v>73480</v>
      </c>
      <c r="D140" s="34"/>
      <c r="E140" s="33" t="s">
        <v>285</v>
      </c>
      <c r="F140" s="33" t="s">
        <v>3104</v>
      </c>
      <c r="G140" s="33" t="s">
        <v>177</v>
      </c>
      <c r="H140" s="36">
        <v>1</v>
      </c>
      <c r="I140" s="37">
        <f t="shared" si="2"/>
        <v>73480</v>
      </c>
      <c r="J140" s="33" t="s">
        <v>2995</v>
      </c>
      <c r="K140" s="33" t="s">
        <v>2996</v>
      </c>
      <c r="L140" s="33"/>
      <c r="M140" s="32">
        <v>100000</v>
      </c>
      <c r="N140" s="33" t="s">
        <v>0</v>
      </c>
      <c r="O140" s="32">
        <v>211513</v>
      </c>
      <c r="P140" s="33" t="s">
        <v>161</v>
      </c>
      <c r="Q140" s="33" t="s">
        <v>149</v>
      </c>
      <c r="R140" s="33" t="s">
        <v>173</v>
      </c>
      <c r="S140" s="33" t="s">
        <v>143</v>
      </c>
      <c r="T140" s="33" t="s">
        <v>284</v>
      </c>
      <c r="U140" s="38">
        <v>1</v>
      </c>
      <c r="V140" s="39">
        <v>49629</v>
      </c>
      <c r="W140" s="39">
        <v>14911</v>
      </c>
      <c r="X140" s="39">
        <v>8940</v>
      </c>
      <c r="Y140" s="39"/>
      <c r="Z140" s="39"/>
      <c r="AA140" s="39"/>
      <c r="AB140" s="39"/>
      <c r="AC140" s="39"/>
      <c r="AD140" s="39"/>
      <c r="AE140" s="39"/>
      <c r="AF140" s="39"/>
      <c r="AG140" s="39"/>
      <c r="AH140" s="33"/>
      <c r="AI140" s="33"/>
      <c r="AJ140" s="33"/>
    </row>
    <row r="141" spans="1:36" s="40" customFormat="1" ht="184" hidden="1" x14ac:dyDescent="0.25">
      <c r="A141" s="32">
        <v>52927</v>
      </c>
      <c r="B141" s="33" t="s">
        <v>283</v>
      </c>
      <c r="C141" s="34">
        <v>118818</v>
      </c>
      <c r="D141" s="34"/>
      <c r="E141" s="35" t="s">
        <v>287</v>
      </c>
      <c r="F141" s="33" t="s">
        <v>3105</v>
      </c>
      <c r="G141" s="33" t="s">
        <v>177</v>
      </c>
      <c r="H141" s="36">
        <v>1</v>
      </c>
      <c r="I141" s="37">
        <f t="shared" si="2"/>
        <v>118818</v>
      </c>
      <c r="J141" s="33" t="s">
        <v>2995</v>
      </c>
      <c r="K141" s="33" t="s">
        <v>2996</v>
      </c>
      <c r="L141" s="33"/>
      <c r="M141" s="32">
        <v>100000</v>
      </c>
      <c r="N141" s="33" t="s">
        <v>0</v>
      </c>
      <c r="O141" s="32">
        <v>211513</v>
      </c>
      <c r="P141" s="33" t="s">
        <v>161</v>
      </c>
      <c r="Q141" s="33" t="s">
        <v>149</v>
      </c>
      <c r="R141" s="33" t="s">
        <v>173</v>
      </c>
      <c r="S141" s="33" t="s">
        <v>143</v>
      </c>
      <c r="T141" s="33" t="s">
        <v>286</v>
      </c>
      <c r="U141" s="38">
        <v>1</v>
      </c>
      <c r="V141" s="39">
        <v>89286</v>
      </c>
      <c r="W141" s="39">
        <v>19521</v>
      </c>
      <c r="X141" s="39">
        <v>10011</v>
      </c>
      <c r="Y141" s="39"/>
      <c r="Z141" s="39"/>
      <c r="AA141" s="39"/>
      <c r="AB141" s="39"/>
      <c r="AC141" s="39"/>
      <c r="AD141" s="39"/>
      <c r="AE141" s="39"/>
      <c r="AF141" s="39"/>
      <c r="AG141" s="39"/>
      <c r="AH141" s="33"/>
      <c r="AI141" s="33"/>
      <c r="AJ141" s="33"/>
    </row>
    <row r="142" spans="1:36" s="40" customFormat="1" ht="69" hidden="1" x14ac:dyDescent="0.25">
      <c r="A142" s="32">
        <v>52928</v>
      </c>
      <c r="B142" s="33" t="s">
        <v>283</v>
      </c>
      <c r="C142" s="34">
        <v>177497</v>
      </c>
      <c r="D142" s="34"/>
      <c r="E142" s="35" t="s">
        <v>289</v>
      </c>
      <c r="F142" s="33" t="s">
        <v>3106</v>
      </c>
      <c r="G142" s="33" t="s">
        <v>177</v>
      </c>
      <c r="H142" s="36">
        <v>1</v>
      </c>
      <c r="I142" s="37">
        <f t="shared" si="2"/>
        <v>177497</v>
      </c>
      <c r="J142" s="33" t="s">
        <v>2995</v>
      </c>
      <c r="K142" s="33" t="s">
        <v>2996</v>
      </c>
      <c r="L142" s="33"/>
      <c r="M142" s="32">
        <v>100000</v>
      </c>
      <c r="N142" s="33" t="s">
        <v>0</v>
      </c>
      <c r="O142" s="32">
        <v>211513</v>
      </c>
      <c r="P142" s="33" t="s">
        <v>161</v>
      </c>
      <c r="Q142" s="33" t="s">
        <v>149</v>
      </c>
      <c r="R142" s="33" t="s">
        <v>173</v>
      </c>
      <c r="S142" s="33" t="s">
        <v>143</v>
      </c>
      <c r="T142" s="33" t="s">
        <v>288</v>
      </c>
      <c r="U142" s="38">
        <v>1</v>
      </c>
      <c r="V142" s="39">
        <v>138017</v>
      </c>
      <c r="W142" s="39">
        <v>28154</v>
      </c>
      <c r="X142" s="39">
        <v>11326</v>
      </c>
      <c r="Y142" s="39"/>
      <c r="Z142" s="39"/>
      <c r="AA142" s="39"/>
      <c r="AB142" s="39"/>
      <c r="AC142" s="39"/>
      <c r="AD142" s="39"/>
      <c r="AE142" s="39"/>
      <c r="AF142" s="39"/>
      <c r="AG142" s="39"/>
      <c r="AH142" s="33"/>
      <c r="AI142" s="33"/>
      <c r="AJ142" s="33"/>
    </row>
    <row r="143" spans="1:36" s="40" customFormat="1" ht="218.5" hidden="1" x14ac:dyDescent="0.25">
      <c r="A143" s="32">
        <v>52929</v>
      </c>
      <c r="B143" s="33" t="s">
        <v>283</v>
      </c>
      <c r="C143" s="34">
        <v>289418</v>
      </c>
      <c r="D143" s="34"/>
      <c r="E143" s="35" t="s">
        <v>291</v>
      </c>
      <c r="F143" s="33" t="s">
        <v>3107</v>
      </c>
      <c r="G143" s="33" t="s">
        <v>177</v>
      </c>
      <c r="H143" s="36">
        <v>1</v>
      </c>
      <c r="I143" s="37">
        <f t="shared" si="2"/>
        <v>289418</v>
      </c>
      <c r="J143" s="33" t="s">
        <v>2995</v>
      </c>
      <c r="K143" s="33" t="s">
        <v>2996</v>
      </c>
      <c r="L143" s="33"/>
      <c r="M143" s="32">
        <v>100000</v>
      </c>
      <c r="N143" s="33" t="s">
        <v>0</v>
      </c>
      <c r="O143" s="32">
        <v>211513</v>
      </c>
      <c r="P143" s="33" t="s">
        <v>161</v>
      </c>
      <c r="Q143" s="33" t="s">
        <v>149</v>
      </c>
      <c r="R143" s="33" t="s">
        <v>173</v>
      </c>
      <c r="S143" s="33" t="s">
        <v>143</v>
      </c>
      <c r="T143" s="33" t="s">
        <v>290</v>
      </c>
      <c r="U143" s="38">
        <v>2</v>
      </c>
      <c r="V143" s="39">
        <v>135146</v>
      </c>
      <c r="W143" s="39">
        <v>45422</v>
      </c>
      <c r="X143" s="39">
        <v>18850</v>
      </c>
      <c r="Y143" s="39"/>
      <c r="Z143" s="39"/>
      <c r="AA143" s="39"/>
      <c r="AB143" s="39"/>
      <c r="AC143" s="39"/>
      <c r="AD143" s="39"/>
      <c r="AE143" s="39">
        <v>90000</v>
      </c>
      <c r="AF143" s="39"/>
      <c r="AG143" s="39"/>
      <c r="AH143" s="33"/>
      <c r="AI143" s="33"/>
      <c r="AJ143" s="33"/>
    </row>
    <row r="144" spans="1:36" s="40" customFormat="1" ht="92" hidden="1" x14ac:dyDescent="0.25">
      <c r="A144" s="32">
        <v>52930</v>
      </c>
      <c r="B144" s="33" t="s">
        <v>283</v>
      </c>
      <c r="C144" s="34">
        <v>311219</v>
      </c>
      <c r="D144" s="34"/>
      <c r="E144" s="35" t="s">
        <v>293</v>
      </c>
      <c r="F144" s="33" t="s">
        <v>3108</v>
      </c>
      <c r="G144" s="33" t="s">
        <v>177</v>
      </c>
      <c r="H144" s="36">
        <v>1</v>
      </c>
      <c r="I144" s="37">
        <f t="shared" si="2"/>
        <v>311219</v>
      </c>
      <c r="J144" s="33" t="s">
        <v>2995</v>
      </c>
      <c r="K144" s="33" t="s">
        <v>2996</v>
      </c>
      <c r="L144" s="33"/>
      <c r="M144" s="32">
        <v>100000</v>
      </c>
      <c r="N144" s="33" t="s">
        <v>0</v>
      </c>
      <c r="O144" s="32">
        <v>211513</v>
      </c>
      <c r="P144" s="33" t="s">
        <v>161</v>
      </c>
      <c r="Q144" s="33" t="s">
        <v>149</v>
      </c>
      <c r="R144" s="33" t="s">
        <v>173</v>
      </c>
      <c r="S144" s="33" t="s">
        <v>143</v>
      </c>
      <c r="T144" s="33" t="s">
        <v>292</v>
      </c>
      <c r="U144" s="38">
        <v>3</v>
      </c>
      <c r="V144" s="39">
        <v>105693</v>
      </c>
      <c r="W144" s="39">
        <v>43437</v>
      </c>
      <c r="X144" s="39">
        <v>25653</v>
      </c>
      <c r="Y144" s="39"/>
      <c r="Z144" s="39"/>
      <c r="AA144" s="39"/>
      <c r="AB144" s="39"/>
      <c r="AC144" s="39"/>
      <c r="AD144" s="39"/>
      <c r="AE144" s="39">
        <v>136436</v>
      </c>
      <c r="AF144" s="39"/>
      <c r="AG144" s="39"/>
      <c r="AH144" s="33"/>
      <c r="AI144" s="33"/>
      <c r="AJ144" s="33"/>
    </row>
    <row r="145" spans="1:36" s="40" customFormat="1" ht="103.5" hidden="1" x14ac:dyDescent="0.25">
      <c r="A145" s="32">
        <v>52932</v>
      </c>
      <c r="B145" s="33" t="s">
        <v>232</v>
      </c>
      <c r="C145" s="34">
        <v>316522</v>
      </c>
      <c r="D145" s="34">
        <v>100000</v>
      </c>
      <c r="E145" s="35" t="s">
        <v>2723</v>
      </c>
      <c r="F145" s="33" t="s">
        <v>3109</v>
      </c>
      <c r="G145" s="35" t="s">
        <v>2725</v>
      </c>
      <c r="H145" s="36">
        <v>1</v>
      </c>
      <c r="I145" s="37">
        <f t="shared" si="2"/>
        <v>316522</v>
      </c>
      <c r="J145" s="33" t="s">
        <v>2995</v>
      </c>
      <c r="K145" s="33" t="s">
        <v>2996</v>
      </c>
      <c r="L145" s="35"/>
      <c r="M145" s="32">
        <v>700048</v>
      </c>
      <c r="N145" s="33" t="s">
        <v>111</v>
      </c>
      <c r="O145" s="32">
        <v>211514</v>
      </c>
      <c r="P145" s="33" t="s">
        <v>142</v>
      </c>
      <c r="Q145" s="33" t="s">
        <v>149</v>
      </c>
      <c r="R145" s="33" t="s">
        <v>135</v>
      </c>
      <c r="S145" s="33" t="s">
        <v>249</v>
      </c>
      <c r="T145" s="33" t="s">
        <v>2722</v>
      </c>
      <c r="U145" s="38">
        <v>2</v>
      </c>
      <c r="V145" s="39">
        <v>70462</v>
      </c>
      <c r="W145" s="39">
        <v>28958</v>
      </c>
      <c r="X145" s="39">
        <v>17102</v>
      </c>
      <c r="Y145" s="39"/>
      <c r="Z145" s="39"/>
      <c r="AA145" s="39"/>
      <c r="AB145" s="39"/>
      <c r="AC145" s="39"/>
      <c r="AD145" s="39"/>
      <c r="AE145" s="39">
        <v>200000</v>
      </c>
      <c r="AF145" s="39"/>
      <c r="AG145" s="39"/>
      <c r="AH145" s="33"/>
      <c r="AI145" s="33"/>
      <c r="AJ145" s="33"/>
    </row>
    <row r="146" spans="1:36" s="40" customFormat="1" ht="138" hidden="1" x14ac:dyDescent="0.25">
      <c r="A146" s="32">
        <v>52933</v>
      </c>
      <c r="B146" s="33" t="s">
        <v>195</v>
      </c>
      <c r="C146" s="34">
        <v>1902353</v>
      </c>
      <c r="D146" s="34"/>
      <c r="E146" s="35" t="s">
        <v>3110</v>
      </c>
      <c r="F146" s="33" t="s">
        <v>3111</v>
      </c>
      <c r="G146" s="33" t="s">
        <v>3112</v>
      </c>
      <c r="H146" s="36" t="s">
        <v>4198</v>
      </c>
      <c r="I146" s="37" t="e">
        <f t="shared" si="2"/>
        <v>#VALUE!</v>
      </c>
      <c r="J146" s="33"/>
      <c r="K146" s="33"/>
      <c r="L146" s="33"/>
      <c r="M146" s="32">
        <v>100000</v>
      </c>
      <c r="N146" s="33" t="s">
        <v>0</v>
      </c>
      <c r="O146" s="32">
        <v>211611</v>
      </c>
      <c r="P146" s="33" t="s">
        <v>208</v>
      </c>
      <c r="Q146" s="33" t="s">
        <v>149</v>
      </c>
      <c r="R146" s="33" t="s">
        <v>135</v>
      </c>
      <c r="S146" s="33" t="s">
        <v>150</v>
      </c>
      <c r="T146" s="33" t="s">
        <v>3113</v>
      </c>
      <c r="U146" s="38">
        <v>8</v>
      </c>
      <c r="V146" s="39">
        <v>360944</v>
      </c>
      <c r="W146" s="39">
        <v>131462</v>
      </c>
      <c r="X146" s="39">
        <v>70547</v>
      </c>
      <c r="Y146" s="39">
        <v>406000</v>
      </c>
      <c r="Z146" s="39">
        <v>933400</v>
      </c>
      <c r="AA146" s="39"/>
      <c r="AB146" s="39"/>
      <c r="AC146" s="39"/>
      <c r="AD146" s="39"/>
      <c r="AE146" s="39"/>
      <c r="AF146" s="39"/>
      <c r="AG146" s="39"/>
      <c r="AH146" s="33"/>
      <c r="AI146" s="33"/>
      <c r="AJ146" s="33"/>
    </row>
    <row r="147" spans="1:36" s="40" customFormat="1" ht="115" hidden="1" x14ac:dyDescent="0.25">
      <c r="A147" s="32">
        <v>52934</v>
      </c>
      <c r="B147" s="33" t="s">
        <v>195</v>
      </c>
      <c r="C147" s="34">
        <v>297002</v>
      </c>
      <c r="D147" s="34"/>
      <c r="E147" s="35" t="s">
        <v>296</v>
      </c>
      <c r="F147" s="33" t="s">
        <v>3114</v>
      </c>
      <c r="G147" s="33" t="s">
        <v>298</v>
      </c>
      <c r="H147" s="36" t="s">
        <v>4198</v>
      </c>
      <c r="I147" s="37" t="e">
        <f t="shared" si="2"/>
        <v>#VALUE!</v>
      </c>
      <c r="J147" s="33"/>
      <c r="K147" s="33"/>
      <c r="L147" s="33"/>
      <c r="M147" s="32">
        <v>100000</v>
      </c>
      <c r="N147" s="33" t="s">
        <v>0</v>
      </c>
      <c r="O147" s="32">
        <v>211611</v>
      </c>
      <c r="P147" s="33" t="s">
        <v>294</v>
      </c>
      <c r="Q147" s="33" t="s">
        <v>149</v>
      </c>
      <c r="R147" s="33" t="s">
        <v>135</v>
      </c>
      <c r="S147" s="33" t="s">
        <v>150</v>
      </c>
      <c r="T147" s="33" t="s">
        <v>295</v>
      </c>
      <c r="U147" s="38">
        <v>2</v>
      </c>
      <c r="V147" s="39">
        <v>134964</v>
      </c>
      <c r="W147" s="39">
        <v>38294</v>
      </c>
      <c r="X147" s="39">
        <v>18844</v>
      </c>
      <c r="Y147" s="39"/>
      <c r="Z147" s="39">
        <v>98900</v>
      </c>
      <c r="AA147" s="39">
        <v>6000</v>
      </c>
      <c r="AB147" s="39"/>
      <c r="AC147" s="39"/>
      <c r="AD147" s="39"/>
      <c r="AE147" s="39"/>
      <c r="AF147" s="39"/>
      <c r="AG147" s="39"/>
      <c r="AH147" s="33"/>
      <c r="AI147" s="35"/>
      <c r="AJ147" s="33"/>
    </row>
    <row r="148" spans="1:36" s="40" customFormat="1" ht="172.5" hidden="1" x14ac:dyDescent="0.25">
      <c r="A148" s="32">
        <v>52935</v>
      </c>
      <c r="B148" s="33" t="s">
        <v>195</v>
      </c>
      <c r="C148" s="34">
        <v>293164</v>
      </c>
      <c r="D148" s="34">
        <v>185000</v>
      </c>
      <c r="E148" s="35" t="s">
        <v>301</v>
      </c>
      <c r="F148" s="33" t="s">
        <v>3115</v>
      </c>
      <c r="G148" s="33" t="s">
        <v>303</v>
      </c>
      <c r="H148" s="36" t="s">
        <v>4198</v>
      </c>
      <c r="I148" s="37" t="e">
        <f t="shared" si="2"/>
        <v>#VALUE!</v>
      </c>
      <c r="J148" s="33"/>
      <c r="K148" s="33"/>
      <c r="L148" s="33"/>
      <c r="M148" s="32">
        <v>100000</v>
      </c>
      <c r="N148" s="33" t="s">
        <v>0</v>
      </c>
      <c r="O148" s="32">
        <v>211611</v>
      </c>
      <c r="P148" s="33" t="s">
        <v>299</v>
      </c>
      <c r="Q148" s="33" t="s">
        <v>149</v>
      </c>
      <c r="R148" s="33" t="s">
        <v>135</v>
      </c>
      <c r="S148" s="33" t="s">
        <v>150</v>
      </c>
      <c r="T148" s="33" t="s">
        <v>300</v>
      </c>
      <c r="U148" s="38">
        <v>4</v>
      </c>
      <c r="V148" s="39">
        <v>172895</v>
      </c>
      <c r="W148" s="39">
        <v>63201</v>
      </c>
      <c r="X148" s="39">
        <v>35068</v>
      </c>
      <c r="Y148" s="39">
        <v>10000</v>
      </c>
      <c r="Z148" s="39"/>
      <c r="AA148" s="39">
        <v>12000</v>
      </c>
      <c r="AB148" s="39"/>
      <c r="AC148" s="39"/>
      <c r="AD148" s="39"/>
      <c r="AE148" s="39"/>
      <c r="AF148" s="39"/>
      <c r="AG148" s="39"/>
      <c r="AH148" s="33"/>
      <c r="AI148" s="35"/>
      <c r="AJ148" s="33"/>
    </row>
    <row r="149" spans="1:36" s="40" customFormat="1" ht="103.5" hidden="1" x14ac:dyDescent="0.25">
      <c r="A149" s="32">
        <v>52939</v>
      </c>
      <c r="B149" s="33" t="s">
        <v>283</v>
      </c>
      <c r="C149" s="34">
        <v>40000</v>
      </c>
      <c r="D149" s="34"/>
      <c r="E149" s="35" t="s">
        <v>308</v>
      </c>
      <c r="F149" s="33" t="s">
        <v>3116</v>
      </c>
      <c r="G149" s="33" t="s">
        <v>177</v>
      </c>
      <c r="H149" s="36">
        <v>1</v>
      </c>
      <c r="I149" s="37">
        <f t="shared" si="2"/>
        <v>40000</v>
      </c>
      <c r="J149" s="33" t="s">
        <v>2995</v>
      </c>
      <c r="K149" s="33" t="s">
        <v>2996</v>
      </c>
      <c r="L149" s="33"/>
      <c r="M149" s="32">
        <v>100000</v>
      </c>
      <c r="N149" s="33" t="s">
        <v>0</v>
      </c>
      <c r="O149" s="32">
        <v>211513</v>
      </c>
      <c r="P149" s="33" t="s">
        <v>161</v>
      </c>
      <c r="Q149" s="33" t="s">
        <v>149</v>
      </c>
      <c r="R149" s="33" t="s">
        <v>173</v>
      </c>
      <c r="S149" s="33" t="s">
        <v>143</v>
      </c>
      <c r="T149" s="33" t="s">
        <v>307</v>
      </c>
      <c r="U149" s="38"/>
      <c r="V149" s="39"/>
      <c r="W149" s="39"/>
      <c r="X149" s="39"/>
      <c r="Y149" s="39">
        <v>40000</v>
      </c>
      <c r="Z149" s="39"/>
      <c r="AA149" s="39"/>
      <c r="AB149" s="39"/>
      <c r="AC149" s="39"/>
      <c r="AD149" s="39"/>
      <c r="AE149" s="39"/>
      <c r="AF149" s="39"/>
      <c r="AG149" s="39"/>
      <c r="AH149" s="33"/>
      <c r="AI149" s="35"/>
      <c r="AJ149" s="33"/>
    </row>
    <row r="150" spans="1:36" s="40" customFormat="1" ht="69" hidden="1" x14ac:dyDescent="0.25">
      <c r="A150" s="32">
        <v>52940</v>
      </c>
      <c r="B150" s="33" t="s">
        <v>283</v>
      </c>
      <c r="C150" s="34">
        <v>212034</v>
      </c>
      <c r="D150" s="34"/>
      <c r="E150" s="35" t="s">
        <v>310</v>
      </c>
      <c r="F150" s="33" t="s">
        <v>3117</v>
      </c>
      <c r="G150" s="33" t="s">
        <v>177</v>
      </c>
      <c r="H150" s="36">
        <v>1</v>
      </c>
      <c r="I150" s="37">
        <f t="shared" si="2"/>
        <v>212034</v>
      </c>
      <c r="J150" s="33" t="s">
        <v>2995</v>
      </c>
      <c r="K150" s="33" t="s">
        <v>2996</v>
      </c>
      <c r="L150" s="33"/>
      <c r="M150" s="32">
        <v>100000</v>
      </c>
      <c r="N150" s="33" t="s">
        <v>0</v>
      </c>
      <c r="O150" s="32">
        <v>211513</v>
      </c>
      <c r="P150" s="33" t="s">
        <v>161</v>
      </c>
      <c r="Q150" s="33" t="s">
        <v>149</v>
      </c>
      <c r="R150" s="33" t="s">
        <v>173</v>
      </c>
      <c r="S150" s="33" t="s">
        <v>143</v>
      </c>
      <c r="T150" s="33" t="s">
        <v>309</v>
      </c>
      <c r="U150" s="38"/>
      <c r="V150" s="39"/>
      <c r="W150" s="39"/>
      <c r="X150" s="39"/>
      <c r="Y150" s="39"/>
      <c r="Z150" s="39"/>
      <c r="AA150" s="39"/>
      <c r="AB150" s="39"/>
      <c r="AC150" s="39"/>
      <c r="AD150" s="39"/>
      <c r="AE150" s="39">
        <v>212034</v>
      </c>
      <c r="AF150" s="39"/>
      <c r="AG150" s="39"/>
      <c r="AH150" s="33"/>
      <c r="AI150" s="33"/>
      <c r="AJ150" s="33"/>
    </row>
    <row r="151" spans="1:36" s="40" customFormat="1" ht="80.5" hidden="1" x14ac:dyDescent="0.25">
      <c r="A151" s="32">
        <v>52941</v>
      </c>
      <c r="B151" s="33" t="s">
        <v>283</v>
      </c>
      <c r="C151" s="34">
        <v>1373500</v>
      </c>
      <c r="D151" s="34"/>
      <c r="E151" s="35" t="s">
        <v>312</v>
      </c>
      <c r="F151" s="33" t="s">
        <v>3118</v>
      </c>
      <c r="G151" s="33" t="s">
        <v>177</v>
      </c>
      <c r="H151" s="36">
        <v>1</v>
      </c>
      <c r="I151" s="37">
        <f t="shared" si="2"/>
        <v>1373500</v>
      </c>
      <c r="J151" s="33" t="s">
        <v>2995</v>
      </c>
      <c r="K151" s="33" t="s">
        <v>2996</v>
      </c>
      <c r="L151" s="33"/>
      <c r="M151" s="32">
        <v>100000</v>
      </c>
      <c r="N151" s="33" t="s">
        <v>0</v>
      </c>
      <c r="O151" s="32">
        <v>211513</v>
      </c>
      <c r="P151" s="33" t="s">
        <v>161</v>
      </c>
      <c r="Q151" s="33" t="s">
        <v>149</v>
      </c>
      <c r="R151" s="33" t="s">
        <v>173</v>
      </c>
      <c r="S151" s="33" t="s">
        <v>143</v>
      </c>
      <c r="T151" s="33" t="s">
        <v>311</v>
      </c>
      <c r="U151" s="38"/>
      <c r="V151" s="39"/>
      <c r="W151" s="39"/>
      <c r="X151" s="39"/>
      <c r="Y151" s="39">
        <v>1373500</v>
      </c>
      <c r="Z151" s="39"/>
      <c r="AA151" s="39"/>
      <c r="AB151" s="39"/>
      <c r="AC151" s="39"/>
      <c r="AD151" s="39"/>
      <c r="AE151" s="39"/>
      <c r="AF151" s="39"/>
      <c r="AG151" s="39"/>
      <c r="AH151" s="33"/>
      <c r="AI151" s="33"/>
      <c r="AJ151" s="33"/>
    </row>
    <row r="152" spans="1:36" s="40" customFormat="1" ht="69" hidden="1" x14ac:dyDescent="0.25">
      <c r="A152" s="32">
        <v>52942</v>
      </c>
      <c r="B152" s="33" t="s">
        <v>283</v>
      </c>
      <c r="C152" s="34">
        <v>495484</v>
      </c>
      <c r="D152" s="34"/>
      <c r="E152" s="35" t="s">
        <v>314</v>
      </c>
      <c r="F152" s="33" t="s">
        <v>3119</v>
      </c>
      <c r="G152" s="33" t="s">
        <v>177</v>
      </c>
      <c r="H152" s="36">
        <v>1</v>
      </c>
      <c r="I152" s="37">
        <f t="shared" si="2"/>
        <v>495484</v>
      </c>
      <c r="J152" s="33" t="s">
        <v>2995</v>
      </c>
      <c r="K152" s="33" t="s">
        <v>2996</v>
      </c>
      <c r="L152" s="33"/>
      <c r="M152" s="32">
        <v>100000</v>
      </c>
      <c r="N152" s="33" t="s">
        <v>0</v>
      </c>
      <c r="O152" s="32">
        <v>211513</v>
      </c>
      <c r="P152" s="33" t="s">
        <v>161</v>
      </c>
      <c r="Q152" s="33" t="s">
        <v>149</v>
      </c>
      <c r="R152" s="33" t="s">
        <v>173</v>
      </c>
      <c r="S152" s="33" t="s">
        <v>143</v>
      </c>
      <c r="T152" s="33" t="s">
        <v>313</v>
      </c>
      <c r="U152" s="38"/>
      <c r="V152" s="39"/>
      <c r="W152" s="39"/>
      <c r="X152" s="39"/>
      <c r="Y152" s="39">
        <v>495484</v>
      </c>
      <c r="Z152" s="39"/>
      <c r="AA152" s="39"/>
      <c r="AB152" s="39"/>
      <c r="AC152" s="39"/>
      <c r="AD152" s="39"/>
      <c r="AE152" s="39"/>
      <c r="AF152" s="39"/>
      <c r="AG152" s="39"/>
      <c r="AH152" s="33"/>
      <c r="AI152" s="33"/>
      <c r="AJ152" s="33"/>
    </row>
    <row r="153" spans="1:36" s="40" customFormat="1" ht="195.5" hidden="1" x14ac:dyDescent="0.25">
      <c r="A153" s="32">
        <v>52943</v>
      </c>
      <c r="B153" s="33" t="s">
        <v>283</v>
      </c>
      <c r="C153" s="34">
        <v>118500</v>
      </c>
      <c r="D153" s="34"/>
      <c r="E153" s="35" t="s">
        <v>316</v>
      </c>
      <c r="F153" s="33" t="s">
        <v>3120</v>
      </c>
      <c r="G153" s="33" t="s">
        <v>177</v>
      </c>
      <c r="H153" s="36">
        <v>1</v>
      </c>
      <c r="I153" s="37">
        <f t="shared" si="2"/>
        <v>118500</v>
      </c>
      <c r="J153" s="33" t="s">
        <v>2995</v>
      </c>
      <c r="K153" s="33" t="s">
        <v>2996</v>
      </c>
      <c r="L153" s="33"/>
      <c r="M153" s="32">
        <v>100000</v>
      </c>
      <c r="N153" s="33" t="s">
        <v>0</v>
      </c>
      <c r="O153" s="32">
        <v>211513</v>
      </c>
      <c r="P153" s="33" t="s">
        <v>161</v>
      </c>
      <c r="Q153" s="33" t="s">
        <v>149</v>
      </c>
      <c r="R153" s="33" t="s">
        <v>173</v>
      </c>
      <c r="S153" s="33" t="s">
        <v>143</v>
      </c>
      <c r="T153" s="33" t="s">
        <v>315</v>
      </c>
      <c r="U153" s="38"/>
      <c r="V153" s="39"/>
      <c r="W153" s="39"/>
      <c r="X153" s="39"/>
      <c r="Y153" s="39"/>
      <c r="Z153" s="39">
        <v>118500</v>
      </c>
      <c r="AA153" s="39"/>
      <c r="AB153" s="39"/>
      <c r="AC153" s="39"/>
      <c r="AD153" s="39"/>
      <c r="AE153" s="39"/>
      <c r="AF153" s="39"/>
      <c r="AG153" s="39"/>
      <c r="AH153" s="33"/>
      <c r="AI153" s="33"/>
      <c r="AJ153" s="33"/>
    </row>
    <row r="154" spans="1:36" s="40" customFormat="1" ht="80.5" hidden="1" x14ac:dyDescent="0.25">
      <c r="A154" s="32">
        <v>52944</v>
      </c>
      <c r="B154" s="33" t="s">
        <v>283</v>
      </c>
      <c r="C154" s="34">
        <v>33368</v>
      </c>
      <c r="D154" s="34"/>
      <c r="E154" s="35" t="s">
        <v>318</v>
      </c>
      <c r="F154" s="33" t="s">
        <v>3121</v>
      </c>
      <c r="G154" s="33" t="s">
        <v>177</v>
      </c>
      <c r="H154" s="36">
        <v>1</v>
      </c>
      <c r="I154" s="37">
        <f t="shared" si="2"/>
        <v>33368</v>
      </c>
      <c r="J154" s="33" t="s">
        <v>2995</v>
      </c>
      <c r="K154" s="33" t="s">
        <v>2996</v>
      </c>
      <c r="L154" s="33"/>
      <c r="M154" s="32">
        <v>100000</v>
      </c>
      <c r="N154" s="33" t="s">
        <v>0</v>
      </c>
      <c r="O154" s="32">
        <v>211513</v>
      </c>
      <c r="P154" s="33" t="s">
        <v>161</v>
      </c>
      <c r="Q154" s="33" t="s">
        <v>149</v>
      </c>
      <c r="R154" s="33" t="s">
        <v>173</v>
      </c>
      <c r="S154" s="33" t="s">
        <v>143</v>
      </c>
      <c r="T154" s="33" t="s">
        <v>317</v>
      </c>
      <c r="U154" s="38">
        <v>1</v>
      </c>
      <c r="V154" s="39">
        <v>31200</v>
      </c>
      <c r="W154" s="39">
        <v>546</v>
      </c>
      <c r="X154" s="39">
        <v>1622</v>
      </c>
      <c r="Y154" s="39"/>
      <c r="Z154" s="39"/>
      <c r="AA154" s="39"/>
      <c r="AB154" s="39"/>
      <c r="AC154" s="39"/>
      <c r="AD154" s="39"/>
      <c r="AE154" s="39"/>
      <c r="AF154" s="39"/>
      <c r="AG154" s="39"/>
      <c r="AH154" s="33"/>
      <c r="AI154" s="33"/>
      <c r="AJ154" s="33"/>
    </row>
    <row r="155" spans="1:36" s="40" customFormat="1" ht="126.5" hidden="1" x14ac:dyDescent="0.25">
      <c r="A155" s="32">
        <v>52948</v>
      </c>
      <c r="B155" s="33" t="s">
        <v>319</v>
      </c>
      <c r="C155" s="34">
        <v>194331</v>
      </c>
      <c r="D155" s="34"/>
      <c r="E155" s="35" t="s">
        <v>324</v>
      </c>
      <c r="F155" s="33" t="s">
        <v>3122</v>
      </c>
      <c r="G155" s="33" t="s">
        <v>326</v>
      </c>
      <c r="H155" s="36">
        <v>0</v>
      </c>
      <c r="I155" s="37">
        <f t="shared" si="2"/>
        <v>0</v>
      </c>
      <c r="J155" s="33"/>
      <c r="K155" s="33"/>
      <c r="L155" s="33"/>
      <c r="M155" s="32">
        <v>100000</v>
      </c>
      <c r="N155" s="33" t="s">
        <v>0</v>
      </c>
      <c r="O155" s="32">
        <v>1212</v>
      </c>
      <c r="P155" s="33" t="s">
        <v>161</v>
      </c>
      <c r="Q155" s="33" t="s">
        <v>143</v>
      </c>
      <c r="R155" s="33" t="s">
        <v>135</v>
      </c>
      <c r="S155" s="33" t="s">
        <v>143</v>
      </c>
      <c r="T155" s="33" t="s">
        <v>323</v>
      </c>
      <c r="U155" s="38"/>
      <c r="V155" s="39">
        <v>194331</v>
      </c>
      <c r="W155" s="39"/>
      <c r="X155" s="39"/>
      <c r="Y155" s="39"/>
      <c r="Z155" s="39"/>
      <c r="AA155" s="39"/>
      <c r="AB155" s="39"/>
      <c r="AC155" s="39"/>
      <c r="AD155" s="39"/>
      <c r="AE155" s="39"/>
      <c r="AF155" s="39"/>
      <c r="AG155" s="39"/>
      <c r="AH155" s="33"/>
      <c r="AI155" s="33"/>
      <c r="AJ155" s="33"/>
    </row>
    <row r="156" spans="1:36" s="40" customFormat="1" ht="115" hidden="1" x14ac:dyDescent="0.25">
      <c r="A156" s="32">
        <v>52949</v>
      </c>
      <c r="B156" s="33" t="s">
        <v>319</v>
      </c>
      <c r="C156" s="34">
        <v>77557</v>
      </c>
      <c r="D156" s="34"/>
      <c r="E156" s="35" t="s">
        <v>3123</v>
      </c>
      <c r="F156" s="33" t="s">
        <v>3124</v>
      </c>
      <c r="G156" s="33" t="s">
        <v>3125</v>
      </c>
      <c r="H156" s="36">
        <v>0</v>
      </c>
      <c r="I156" s="37">
        <f t="shared" si="2"/>
        <v>0</v>
      </c>
      <c r="J156" s="33"/>
      <c r="K156" s="33"/>
      <c r="L156" s="33"/>
      <c r="M156" s="32">
        <v>100000</v>
      </c>
      <c r="N156" s="33" t="s">
        <v>0</v>
      </c>
      <c r="O156" s="32">
        <v>1212</v>
      </c>
      <c r="P156" s="33" t="s">
        <v>142</v>
      </c>
      <c r="Q156" s="33" t="s">
        <v>143</v>
      </c>
      <c r="R156" s="33" t="s">
        <v>135</v>
      </c>
      <c r="S156" s="33" t="s">
        <v>143</v>
      </c>
      <c r="T156" s="33" t="s">
        <v>327</v>
      </c>
      <c r="U156" s="38">
        <v>1</v>
      </c>
      <c r="V156" s="39">
        <v>53542</v>
      </c>
      <c r="W156" s="39">
        <v>14970</v>
      </c>
      <c r="X156" s="39">
        <v>9045</v>
      </c>
      <c r="Y156" s="39"/>
      <c r="Z156" s="39"/>
      <c r="AA156" s="39"/>
      <c r="AB156" s="39"/>
      <c r="AC156" s="39"/>
      <c r="AD156" s="39"/>
      <c r="AE156" s="39"/>
      <c r="AF156" s="39"/>
      <c r="AG156" s="39"/>
      <c r="AH156" s="33"/>
      <c r="AI156" s="33"/>
      <c r="AJ156" s="33"/>
    </row>
    <row r="157" spans="1:36" s="40" customFormat="1" ht="172.5" hidden="1" x14ac:dyDescent="0.25">
      <c r="A157" s="32">
        <v>52950</v>
      </c>
      <c r="B157" s="33" t="s">
        <v>283</v>
      </c>
      <c r="C157" s="34">
        <v>174172</v>
      </c>
      <c r="D157" s="34"/>
      <c r="E157" s="35" t="s">
        <v>332</v>
      </c>
      <c r="F157" s="33" t="s">
        <v>3126</v>
      </c>
      <c r="G157" s="33" t="s">
        <v>177</v>
      </c>
      <c r="H157" s="36">
        <v>1</v>
      </c>
      <c r="I157" s="37">
        <f t="shared" si="2"/>
        <v>174172</v>
      </c>
      <c r="J157" s="33" t="s">
        <v>2995</v>
      </c>
      <c r="K157" s="33" t="s">
        <v>2996</v>
      </c>
      <c r="L157" s="33"/>
      <c r="M157" s="32">
        <v>100000</v>
      </c>
      <c r="N157" s="33" t="s">
        <v>0</v>
      </c>
      <c r="O157" s="32">
        <v>211513</v>
      </c>
      <c r="P157" s="33" t="s">
        <v>161</v>
      </c>
      <c r="Q157" s="33" t="s">
        <v>149</v>
      </c>
      <c r="R157" s="33" t="s">
        <v>173</v>
      </c>
      <c r="S157" s="33" t="s">
        <v>143</v>
      </c>
      <c r="T157" s="33" t="s">
        <v>331</v>
      </c>
      <c r="U157" s="38"/>
      <c r="V157" s="39">
        <v>174172</v>
      </c>
      <c r="W157" s="39"/>
      <c r="X157" s="39"/>
      <c r="Y157" s="39"/>
      <c r="Z157" s="39"/>
      <c r="AA157" s="39"/>
      <c r="AB157" s="39"/>
      <c r="AC157" s="39"/>
      <c r="AD157" s="39"/>
      <c r="AE157" s="39"/>
      <c r="AF157" s="39"/>
      <c r="AG157" s="39"/>
      <c r="AH157" s="33"/>
      <c r="AI157" s="33"/>
      <c r="AJ157" s="33"/>
    </row>
    <row r="158" spans="1:36" s="40" customFormat="1" ht="126.5" hidden="1" x14ac:dyDescent="0.25">
      <c r="A158" s="32">
        <v>52951</v>
      </c>
      <c r="B158" s="33" t="s">
        <v>283</v>
      </c>
      <c r="C158" s="34">
        <v>298695</v>
      </c>
      <c r="D158" s="34"/>
      <c r="E158" s="35" t="s">
        <v>334</v>
      </c>
      <c r="F158" s="33" t="s">
        <v>3127</v>
      </c>
      <c r="G158" s="33" t="s">
        <v>177</v>
      </c>
      <c r="H158" s="36">
        <v>1</v>
      </c>
      <c r="I158" s="37">
        <f t="shared" si="2"/>
        <v>298695</v>
      </c>
      <c r="J158" s="33" t="s">
        <v>2995</v>
      </c>
      <c r="K158" s="33" t="s">
        <v>2996</v>
      </c>
      <c r="L158" s="33"/>
      <c r="M158" s="32">
        <v>100000</v>
      </c>
      <c r="N158" s="33" t="s">
        <v>0</v>
      </c>
      <c r="O158" s="32">
        <v>211513</v>
      </c>
      <c r="P158" s="33" t="s">
        <v>161</v>
      </c>
      <c r="Q158" s="33" t="s">
        <v>149</v>
      </c>
      <c r="R158" s="33" t="s">
        <v>173</v>
      </c>
      <c r="S158" s="33" t="s">
        <v>244</v>
      </c>
      <c r="T158" s="33" t="s">
        <v>333</v>
      </c>
      <c r="U158" s="38"/>
      <c r="V158" s="39"/>
      <c r="W158" s="39"/>
      <c r="X158" s="39"/>
      <c r="Y158" s="39"/>
      <c r="Z158" s="39"/>
      <c r="AA158" s="39">
        <v>298695</v>
      </c>
      <c r="AB158" s="39"/>
      <c r="AC158" s="39"/>
      <c r="AD158" s="39"/>
      <c r="AE158" s="39"/>
      <c r="AF158" s="39"/>
      <c r="AG158" s="39"/>
      <c r="AH158" s="33"/>
      <c r="AI158" s="33"/>
      <c r="AJ158" s="33"/>
    </row>
    <row r="159" spans="1:36" s="40" customFormat="1" ht="149.5" hidden="1" x14ac:dyDescent="0.25">
      <c r="A159" s="32">
        <v>52952</v>
      </c>
      <c r="B159" s="33" t="s">
        <v>283</v>
      </c>
      <c r="C159" s="34">
        <v>205465</v>
      </c>
      <c r="D159" s="34"/>
      <c r="E159" s="35" t="s">
        <v>336</v>
      </c>
      <c r="F159" s="33" t="s">
        <v>3127</v>
      </c>
      <c r="G159" s="33" t="s">
        <v>177</v>
      </c>
      <c r="H159" s="36">
        <v>1</v>
      </c>
      <c r="I159" s="37">
        <f t="shared" si="2"/>
        <v>205465</v>
      </c>
      <c r="J159" s="33" t="s">
        <v>2995</v>
      </c>
      <c r="K159" s="33" t="s">
        <v>2996</v>
      </c>
      <c r="L159" s="33"/>
      <c r="M159" s="32">
        <v>100000</v>
      </c>
      <c r="N159" s="33" t="s">
        <v>0</v>
      </c>
      <c r="O159" s="32">
        <v>211513</v>
      </c>
      <c r="P159" s="33" t="s">
        <v>161</v>
      </c>
      <c r="Q159" s="33" t="s">
        <v>149</v>
      </c>
      <c r="R159" s="33" t="s">
        <v>173</v>
      </c>
      <c r="S159" s="33" t="s">
        <v>244</v>
      </c>
      <c r="T159" s="33" t="s">
        <v>335</v>
      </c>
      <c r="U159" s="38"/>
      <c r="V159" s="39"/>
      <c r="W159" s="39"/>
      <c r="X159" s="39"/>
      <c r="Y159" s="39"/>
      <c r="Z159" s="39"/>
      <c r="AA159" s="39">
        <v>205465</v>
      </c>
      <c r="AB159" s="39"/>
      <c r="AC159" s="39"/>
      <c r="AD159" s="39"/>
      <c r="AE159" s="39"/>
      <c r="AF159" s="39"/>
      <c r="AG159" s="39"/>
      <c r="AH159" s="33"/>
      <c r="AI159" s="35"/>
      <c r="AJ159" s="33"/>
    </row>
    <row r="160" spans="1:36" s="40" customFormat="1" ht="264.5" hidden="1" x14ac:dyDescent="0.25">
      <c r="A160" s="32">
        <v>52953</v>
      </c>
      <c r="B160" s="33" t="s">
        <v>319</v>
      </c>
      <c r="C160" s="34">
        <v>6000</v>
      </c>
      <c r="D160" s="34"/>
      <c r="E160" s="35" t="s">
        <v>338</v>
      </c>
      <c r="F160" s="33" t="s">
        <v>340</v>
      </c>
      <c r="G160" s="33" t="s">
        <v>340</v>
      </c>
      <c r="H160" s="36">
        <v>0</v>
      </c>
      <c r="I160" s="37">
        <f t="shared" si="2"/>
        <v>0</v>
      </c>
      <c r="J160" s="33"/>
      <c r="K160" s="33"/>
      <c r="L160" s="33"/>
      <c r="M160" s="32">
        <v>100000</v>
      </c>
      <c r="N160" s="33" t="s">
        <v>0</v>
      </c>
      <c r="O160" s="32">
        <v>1212</v>
      </c>
      <c r="P160" s="33" t="s">
        <v>167</v>
      </c>
      <c r="Q160" s="33" t="s">
        <v>143</v>
      </c>
      <c r="R160" s="33" t="s">
        <v>135</v>
      </c>
      <c r="S160" s="33" t="s">
        <v>143</v>
      </c>
      <c r="T160" s="33" t="s">
        <v>337</v>
      </c>
      <c r="U160" s="38"/>
      <c r="V160" s="39"/>
      <c r="W160" s="39"/>
      <c r="X160" s="39"/>
      <c r="Y160" s="39"/>
      <c r="Z160" s="39">
        <v>6000</v>
      </c>
      <c r="AA160" s="39"/>
      <c r="AB160" s="39"/>
      <c r="AC160" s="39"/>
      <c r="AD160" s="39"/>
      <c r="AE160" s="39"/>
      <c r="AF160" s="39"/>
      <c r="AG160" s="39"/>
      <c r="AH160" s="33"/>
      <c r="AI160" s="33"/>
      <c r="AJ160" s="33"/>
    </row>
    <row r="161" spans="1:36" s="40" customFormat="1" ht="92" hidden="1" x14ac:dyDescent="0.25">
      <c r="A161" s="32">
        <v>52955</v>
      </c>
      <c r="B161" s="33" t="s">
        <v>283</v>
      </c>
      <c r="C161" s="34">
        <v>120000</v>
      </c>
      <c r="D161" s="34"/>
      <c r="E161" s="35" t="s">
        <v>342</v>
      </c>
      <c r="F161" s="33" t="s">
        <v>3128</v>
      </c>
      <c r="G161" s="33" t="s">
        <v>177</v>
      </c>
      <c r="H161" s="36">
        <v>1</v>
      </c>
      <c r="I161" s="37">
        <f t="shared" si="2"/>
        <v>120000</v>
      </c>
      <c r="J161" s="33" t="s">
        <v>2995</v>
      </c>
      <c r="K161" s="33" t="s">
        <v>2996</v>
      </c>
      <c r="L161" s="33"/>
      <c r="M161" s="32">
        <v>100000</v>
      </c>
      <c r="N161" s="33" t="s">
        <v>0</v>
      </c>
      <c r="O161" s="32">
        <v>211513</v>
      </c>
      <c r="P161" s="33" t="s">
        <v>161</v>
      </c>
      <c r="Q161" s="33" t="s">
        <v>149</v>
      </c>
      <c r="R161" s="33" t="s">
        <v>173</v>
      </c>
      <c r="S161" s="33" t="s">
        <v>143</v>
      </c>
      <c r="T161" s="33" t="s">
        <v>341</v>
      </c>
      <c r="U161" s="38"/>
      <c r="V161" s="39"/>
      <c r="W161" s="39"/>
      <c r="X161" s="39"/>
      <c r="Y161" s="39"/>
      <c r="Z161" s="39"/>
      <c r="AA161" s="39"/>
      <c r="AB161" s="39"/>
      <c r="AC161" s="39"/>
      <c r="AD161" s="39"/>
      <c r="AE161" s="39">
        <v>120000</v>
      </c>
      <c r="AF161" s="39"/>
      <c r="AG161" s="39"/>
      <c r="AH161" s="33"/>
      <c r="AI161" s="33"/>
      <c r="AJ161" s="33"/>
    </row>
    <row r="162" spans="1:36" s="40" customFormat="1" ht="92" hidden="1" x14ac:dyDescent="0.25">
      <c r="A162" s="32">
        <v>52958</v>
      </c>
      <c r="B162" s="33" t="s">
        <v>347</v>
      </c>
      <c r="C162" s="34">
        <v>525128</v>
      </c>
      <c r="D162" s="34"/>
      <c r="E162" s="35" t="s">
        <v>350</v>
      </c>
      <c r="F162" s="35" t="s">
        <v>3129</v>
      </c>
      <c r="G162" s="33" t="s">
        <v>352</v>
      </c>
      <c r="H162" s="36">
        <v>0</v>
      </c>
      <c r="I162" s="37">
        <f t="shared" si="2"/>
        <v>0</v>
      </c>
      <c r="J162" s="33"/>
      <c r="K162" s="33"/>
      <c r="L162" s="33"/>
      <c r="M162" s="32">
        <v>100000</v>
      </c>
      <c r="N162" s="33" t="s">
        <v>0</v>
      </c>
      <c r="O162" s="32">
        <v>1313</v>
      </c>
      <c r="P162" s="33" t="s">
        <v>142</v>
      </c>
      <c r="Q162" s="33" t="s">
        <v>348</v>
      </c>
      <c r="R162" s="33" t="s">
        <v>135</v>
      </c>
      <c r="S162" s="33" t="s">
        <v>143</v>
      </c>
      <c r="T162" s="33" t="s">
        <v>349</v>
      </c>
      <c r="U162" s="38">
        <v>4</v>
      </c>
      <c r="V162" s="39">
        <v>400000</v>
      </c>
      <c r="W162" s="39">
        <v>83928</v>
      </c>
      <c r="X162" s="39">
        <v>41200</v>
      </c>
      <c r="Y162" s="39"/>
      <c r="Z162" s="39"/>
      <c r="AA162" s="39"/>
      <c r="AB162" s="39"/>
      <c r="AC162" s="39"/>
      <c r="AD162" s="39"/>
      <c r="AE162" s="39"/>
      <c r="AF162" s="39"/>
      <c r="AG162" s="39"/>
      <c r="AH162" s="33"/>
      <c r="AI162" s="33"/>
      <c r="AJ162" s="33"/>
    </row>
    <row r="163" spans="1:36" s="40" customFormat="1" ht="172.5" hidden="1" x14ac:dyDescent="0.25">
      <c r="A163" s="32">
        <v>52959</v>
      </c>
      <c r="B163" s="33" t="s">
        <v>343</v>
      </c>
      <c r="C163" s="34">
        <v>300000</v>
      </c>
      <c r="D163" s="34"/>
      <c r="E163" s="35" t="s">
        <v>355</v>
      </c>
      <c r="F163" s="33" t="s">
        <v>3130</v>
      </c>
      <c r="G163" s="33" t="s">
        <v>357</v>
      </c>
      <c r="H163" s="36" t="s">
        <v>4198</v>
      </c>
      <c r="I163" s="37" t="e">
        <f t="shared" si="2"/>
        <v>#VALUE!</v>
      </c>
      <c r="J163" s="33"/>
      <c r="K163" s="33"/>
      <c r="L163" s="33"/>
      <c r="M163" s="32">
        <v>100000</v>
      </c>
      <c r="N163" s="33" t="s">
        <v>0</v>
      </c>
      <c r="O163" s="32">
        <v>211613</v>
      </c>
      <c r="P163" s="33" t="s">
        <v>353</v>
      </c>
      <c r="Q163" s="33" t="s">
        <v>224</v>
      </c>
      <c r="R163" s="33" t="s">
        <v>135</v>
      </c>
      <c r="S163" s="33" t="s">
        <v>225</v>
      </c>
      <c r="T163" s="33" t="s">
        <v>354</v>
      </c>
      <c r="U163" s="38"/>
      <c r="V163" s="39"/>
      <c r="W163" s="39"/>
      <c r="X163" s="39"/>
      <c r="Y163" s="39"/>
      <c r="Z163" s="39">
        <v>300000</v>
      </c>
      <c r="AA163" s="39"/>
      <c r="AB163" s="39"/>
      <c r="AC163" s="39"/>
      <c r="AD163" s="39"/>
      <c r="AE163" s="39"/>
      <c r="AF163" s="39"/>
      <c r="AG163" s="39"/>
      <c r="AH163" s="33"/>
      <c r="AI163" s="33"/>
      <c r="AJ163" s="33"/>
    </row>
    <row r="164" spans="1:36" s="40" customFormat="1" ht="161" hidden="1" x14ac:dyDescent="0.25">
      <c r="A164" s="32">
        <v>52960</v>
      </c>
      <c r="B164" s="33" t="s">
        <v>343</v>
      </c>
      <c r="C164" s="34"/>
      <c r="D164" s="34">
        <v>16514</v>
      </c>
      <c r="E164" s="35" t="s">
        <v>360</v>
      </c>
      <c r="F164" s="33" t="s">
        <v>3131</v>
      </c>
      <c r="G164" s="33" t="s">
        <v>361</v>
      </c>
      <c r="H164" s="36" t="s">
        <v>4198</v>
      </c>
      <c r="I164" s="37" t="e">
        <f t="shared" si="2"/>
        <v>#VALUE!</v>
      </c>
      <c r="J164" s="33"/>
      <c r="K164" s="33"/>
      <c r="L164" s="33"/>
      <c r="M164" s="32">
        <v>100000</v>
      </c>
      <c r="N164" s="33" t="s">
        <v>0</v>
      </c>
      <c r="O164" s="32">
        <v>211613</v>
      </c>
      <c r="P164" s="33" t="s">
        <v>143</v>
      </c>
      <c r="Q164" s="33" t="s">
        <v>143</v>
      </c>
      <c r="R164" s="33" t="s">
        <v>358</v>
      </c>
      <c r="S164" s="33" t="s">
        <v>143</v>
      </c>
      <c r="T164" s="33" t="s">
        <v>359</v>
      </c>
      <c r="U164" s="38"/>
      <c r="V164" s="39"/>
      <c r="W164" s="39"/>
      <c r="X164" s="39"/>
      <c r="Y164" s="39"/>
      <c r="Z164" s="39"/>
      <c r="AA164" s="39"/>
      <c r="AB164" s="39"/>
      <c r="AC164" s="39"/>
      <c r="AD164" s="39"/>
      <c r="AE164" s="39"/>
      <c r="AF164" s="39"/>
      <c r="AG164" s="39"/>
      <c r="AH164" s="33"/>
      <c r="AI164" s="33"/>
      <c r="AJ164" s="33"/>
    </row>
    <row r="165" spans="1:36" s="40" customFormat="1" ht="126.5" hidden="1" x14ac:dyDescent="0.25">
      <c r="A165" s="32">
        <v>52961</v>
      </c>
      <c r="B165" s="33" t="s">
        <v>283</v>
      </c>
      <c r="C165" s="34">
        <v>696972</v>
      </c>
      <c r="D165" s="34"/>
      <c r="E165" s="35" t="s">
        <v>3132</v>
      </c>
      <c r="F165" s="33" t="s">
        <v>3133</v>
      </c>
      <c r="G165" s="35" t="s">
        <v>365</v>
      </c>
      <c r="H165" s="36">
        <v>0</v>
      </c>
      <c r="I165" s="37">
        <f t="shared" si="2"/>
        <v>0</v>
      </c>
      <c r="J165" s="35"/>
      <c r="K165" s="35"/>
      <c r="L165" s="35"/>
      <c r="M165" s="32">
        <v>100000</v>
      </c>
      <c r="N165" s="33" t="s">
        <v>0</v>
      </c>
      <c r="O165" s="32">
        <v>211513</v>
      </c>
      <c r="P165" s="33" t="s">
        <v>142</v>
      </c>
      <c r="Q165" s="33" t="s">
        <v>149</v>
      </c>
      <c r="R165" s="33" t="s">
        <v>135</v>
      </c>
      <c r="S165" s="33" t="s">
        <v>143</v>
      </c>
      <c r="T165" s="33" t="s">
        <v>362</v>
      </c>
      <c r="U165" s="38">
        <v>8</v>
      </c>
      <c r="V165" s="39">
        <v>433246</v>
      </c>
      <c r="W165" s="39">
        <v>146324</v>
      </c>
      <c r="X165" s="39">
        <v>72495</v>
      </c>
      <c r="Y165" s="39"/>
      <c r="Z165" s="39"/>
      <c r="AA165" s="39"/>
      <c r="AB165" s="39"/>
      <c r="AC165" s="39"/>
      <c r="AD165" s="39"/>
      <c r="AE165" s="39">
        <v>44907</v>
      </c>
      <c r="AF165" s="39"/>
      <c r="AG165" s="39"/>
      <c r="AH165" s="33"/>
      <c r="AI165" s="33"/>
      <c r="AJ165" s="33"/>
    </row>
    <row r="166" spans="1:36" s="40" customFormat="1" ht="126.5" hidden="1" x14ac:dyDescent="0.25">
      <c r="A166" s="32">
        <v>52962</v>
      </c>
      <c r="B166" s="33" t="s">
        <v>283</v>
      </c>
      <c r="C166" s="34">
        <v>227095</v>
      </c>
      <c r="D166" s="34"/>
      <c r="E166" s="35" t="s">
        <v>363</v>
      </c>
      <c r="F166" s="33" t="s">
        <v>3133</v>
      </c>
      <c r="G166" s="35" t="s">
        <v>365</v>
      </c>
      <c r="H166" s="36">
        <v>0</v>
      </c>
      <c r="I166" s="37">
        <f t="shared" si="2"/>
        <v>0</v>
      </c>
      <c r="J166" s="33"/>
      <c r="K166" s="33"/>
      <c r="L166" s="35"/>
      <c r="M166" s="32">
        <v>100000</v>
      </c>
      <c r="N166" s="33" t="s">
        <v>0</v>
      </c>
      <c r="O166" s="32">
        <v>211513</v>
      </c>
      <c r="P166" s="33" t="s">
        <v>142</v>
      </c>
      <c r="Q166" s="33" t="s">
        <v>149</v>
      </c>
      <c r="R166" s="33" t="s">
        <v>135</v>
      </c>
      <c r="S166" s="33" t="s">
        <v>244</v>
      </c>
      <c r="T166" s="33" t="s">
        <v>362</v>
      </c>
      <c r="U166" s="38"/>
      <c r="V166" s="39"/>
      <c r="W166" s="39"/>
      <c r="X166" s="39"/>
      <c r="Y166" s="39"/>
      <c r="Z166" s="39"/>
      <c r="AA166" s="39">
        <v>227095</v>
      </c>
      <c r="AB166" s="39"/>
      <c r="AC166" s="39"/>
      <c r="AD166" s="39"/>
      <c r="AE166" s="39"/>
      <c r="AF166" s="39"/>
      <c r="AG166" s="39"/>
      <c r="AH166" s="33"/>
      <c r="AI166" s="33"/>
      <c r="AJ166" s="33"/>
    </row>
    <row r="167" spans="1:36" s="40" customFormat="1" ht="126.5" hidden="1" x14ac:dyDescent="0.25">
      <c r="A167" s="32">
        <v>52963</v>
      </c>
      <c r="B167" s="33" t="s">
        <v>283</v>
      </c>
      <c r="C167" s="34">
        <v>84370</v>
      </c>
      <c r="D167" s="34"/>
      <c r="E167" s="33" t="s">
        <v>366</v>
      </c>
      <c r="F167" s="33" t="s">
        <v>3133</v>
      </c>
      <c r="G167" s="35" t="s">
        <v>365</v>
      </c>
      <c r="H167" s="36">
        <v>0</v>
      </c>
      <c r="I167" s="37">
        <f t="shared" si="2"/>
        <v>0</v>
      </c>
      <c r="J167" s="35"/>
      <c r="K167" s="35"/>
      <c r="L167" s="35"/>
      <c r="M167" s="32">
        <v>100000</v>
      </c>
      <c r="N167" s="33" t="s">
        <v>0</v>
      </c>
      <c r="O167" s="32">
        <v>211513</v>
      </c>
      <c r="P167" s="33" t="s">
        <v>142</v>
      </c>
      <c r="Q167" s="33" t="s">
        <v>149</v>
      </c>
      <c r="R167" s="33" t="s">
        <v>135</v>
      </c>
      <c r="S167" s="33" t="s">
        <v>244</v>
      </c>
      <c r="T167" s="33" t="s">
        <v>362</v>
      </c>
      <c r="U167" s="38"/>
      <c r="V167" s="39"/>
      <c r="W167" s="39"/>
      <c r="X167" s="39"/>
      <c r="Y167" s="39"/>
      <c r="Z167" s="39"/>
      <c r="AA167" s="39">
        <v>84370</v>
      </c>
      <c r="AB167" s="39"/>
      <c r="AC167" s="39"/>
      <c r="AD167" s="39"/>
      <c r="AE167" s="39"/>
      <c r="AF167" s="39"/>
      <c r="AG167" s="39"/>
      <c r="AH167" s="33"/>
      <c r="AI167" s="33"/>
      <c r="AJ167" s="33"/>
    </row>
    <row r="168" spans="1:36" s="40" customFormat="1" ht="195.5" hidden="1" x14ac:dyDescent="0.25">
      <c r="A168" s="32">
        <v>52964</v>
      </c>
      <c r="B168" s="33" t="s">
        <v>283</v>
      </c>
      <c r="C168" s="34">
        <v>31500</v>
      </c>
      <c r="D168" s="34"/>
      <c r="E168" s="35" t="s">
        <v>2727</v>
      </c>
      <c r="F168" s="33" t="s">
        <v>3120</v>
      </c>
      <c r="G168" s="33" t="s">
        <v>2713</v>
      </c>
      <c r="H168" s="36">
        <v>1</v>
      </c>
      <c r="I168" s="37">
        <f t="shared" si="2"/>
        <v>31500</v>
      </c>
      <c r="J168" s="33" t="s">
        <v>2995</v>
      </c>
      <c r="K168" s="33" t="s">
        <v>2996</v>
      </c>
      <c r="L168" s="33"/>
      <c r="M168" s="32">
        <v>700048</v>
      </c>
      <c r="N168" s="33" t="s">
        <v>111</v>
      </c>
      <c r="O168" s="32">
        <v>211513</v>
      </c>
      <c r="P168" s="33" t="s">
        <v>161</v>
      </c>
      <c r="Q168" s="33" t="s">
        <v>149</v>
      </c>
      <c r="R168" s="33" t="s">
        <v>173</v>
      </c>
      <c r="S168" s="33" t="s">
        <v>143</v>
      </c>
      <c r="T168" s="33" t="s">
        <v>2726</v>
      </c>
      <c r="U168" s="38"/>
      <c r="V168" s="39"/>
      <c r="W168" s="39"/>
      <c r="X168" s="39"/>
      <c r="Y168" s="39"/>
      <c r="Z168" s="39">
        <v>31500</v>
      </c>
      <c r="AA168" s="39"/>
      <c r="AB168" s="39"/>
      <c r="AC168" s="39"/>
      <c r="AD168" s="39"/>
      <c r="AE168" s="39"/>
      <c r="AF168" s="39"/>
      <c r="AG168" s="39"/>
      <c r="AH168" s="35"/>
      <c r="AI168" s="35"/>
      <c r="AJ168" s="33"/>
    </row>
    <row r="169" spans="1:36" s="40" customFormat="1" ht="92" hidden="1" x14ac:dyDescent="0.25">
      <c r="A169" s="32">
        <v>52965</v>
      </c>
      <c r="B169" s="33" t="s">
        <v>283</v>
      </c>
      <c r="C169" s="34">
        <v>200000</v>
      </c>
      <c r="D169" s="34">
        <v>200000</v>
      </c>
      <c r="E169" s="35" t="s">
        <v>1986</v>
      </c>
      <c r="F169" s="33" t="s">
        <v>1987</v>
      </c>
      <c r="G169" s="33" t="s">
        <v>1988</v>
      </c>
      <c r="H169" s="36">
        <v>0</v>
      </c>
      <c r="I169" s="37">
        <f t="shared" si="2"/>
        <v>0</v>
      </c>
      <c r="J169" s="33"/>
      <c r="K169" s="33"/>
      <c r="L169" s="33"/>
      <c r="M169" s="32">
        <v>200302</v>
      </c>
      <c r="N169" s="33" t="s">
        <v>81</v>
      </c>
      <c r="O169" s="32">
        <v>211513</v>
      </c>
      <c r="P169" s="33" t="s">
        <v>161</v>
      </c>
      <c r="Q169" s="33" t="s">
        <v>149</v>
      </c>
      <c r="R169" s="33" t="s">
        <v>135</v>
      </c>
      <c r="S169" s="33" t="s">
        <v>143</v>
      </c>
      <c r="T169" s="33" t="s">
        <v>1985</v>
      </c>
      <c r="U169" s="38"/>
      <c r="V169" s="39"/>
      <c r="W169" s="39"/>
      <c r="X169" s="39"/>
      <c r="Y169" s="39">
        <v>200000</v>
      </c>
      <c r="Z169" s="39"/>
      <c r="AA169" s="39"/>
      <c r="AB169" s="39"/>
      <c r="AC169" s="39"/>
      <c r="AD169" s="39"/>
      <c r="AE169" s="39"/>
      <c r="AF169" s="39"/>
      <c r="AG169" s="39"/>
      <c r="AH169" s="33"/>
      <c r="AI169" s="33"/>
      <c r="AJ169" s="33"/>
    </row>
    <row r="170" spans="1:36" s="40" customFormat="1" ht="46" hidden="1" x14ac:dyDescent="0.25">
      <c r="A170" s="32">
        <v>52967</v>
      </c>
      <c r="B170" s="33" t="s">
        <v>178</v>
      </c>
      <c r="C170" s="34"/>
      <c r="D170" s="34">
        <v>197826</v>
      </c>
      <c r="E170" s="33" t="s">
        <v>2532</v>
      </c>
      <c r="F170" s="33" t="s">
        <v>369</v>
      </c>
      <c r="G170" s="33" t="s">
        <v>370</v>
      </c>
      <c r="H170" s="36" t="s">
        <v>4198</v>
      </c>
      <c r="I170" s="37" t="e">
        <f t="shared" si="2"/>
        <v>#VALUE!</v>
      </c>
      <c r="J170" s="33"/>
      <c r="K170" s="33"/>
      <c r="L170" s="33"/>
      <c r="M170" s="32">
        <v>700036</v>
      </c>
      <c r="N170" s="33" t="s">
        <v>108</v>
      </c>
      <c r="O170" s="32">
        <v>1611</v>
      </c>
      <c r="P170" s="33" t="s">
        <v>143</v>
      </c>
      <c r="Q170" s="33" t="s">
        <v>143</v>
      </c>
      <c r="R170" s="33" t="s">
        <v>358</v>
      </c>
      <c r="S170" s="33" t="s">
        <v>143</v>
      </c>
      <c r="T170" s="33" t="s">
        <v>2531</v>
      </c>
      <c r="U170" s="38"/>
      <c r="V170" s="39"/>
      <c r="W170" s="39"/>
      <c r="X170" s="39"/>
      <c r="Y170" s="39"/>
      <c r="Z170" s="39"/>
      <c r="AA170" s="39"/>
      <c r="AB170" s="39"/>
      <c r="AC170" s="39"/>
      <c r="AD170" s="39"/>
      <c r="AE170" s="39"/>
      <c r="AF170" s="39"/>
      <c r="AG170" s="39"/>
      <c r="AH170" s="33"/>
      <c r="AI170" s="33"/>
      <c r="AJ170" s="33"/>
    </row>
    <row r="171" spans="1:36" s="40" customFormat="1" ht="46" hidden="1" x14ac:dyDescent="0.25">
      <c r="A171" s="32">
        <v>52968</v>
      </c>
      <c r="B171" s="33" t="s">
        <v>178</v>
      </c>
      <c r="C171" s="34"/>
      <c r="D171" s="34">
        <v>88633</v>
      </c>
      <c r="E171" s="33" t="s">
        <v>368</v>
      </c>
      <c r="F171" s="33" t="s">
        <v>369</v>
      </c>
      <c r="G171" s="33" t="s">
        <v>370</v>
      </c>
      <c r="H171" s="36" t="s">
        <v>4198</v>
      </c>
      <c r="I171" s="37" t="e">
        <f t="shared" si="2"/>
        <v>#VALUE!</v>
      </c>
      <c r="J171" s="33"/>
      <c r="K171" s="33"/>
      <c r="L171" s="33"/>
      <c r="M171" s="32">
        <v>100000</v>
      </c>
      <c r="N171" s="33" t="s">
        <v>0</v>
      </c>
      <c r="O171" s="32">
        <v>1611</v>
      </c>
      <c r="P171" s="33" t="s">
        <v>143</v>
      </c>
      <c r="Q171" s="33" t="s">
        <v>143</v>
      </c>
      <c r="R171" s="33" t="s">
        <v>358</v>
      </c>
      <c r="S171" s="33" t="s">
        <v>143</v>
      </c>
      <c r="T171" s="33" t="s">
        <v>367</v>
      </c>
      <c r="U171" s="38"/>
      <c r="V171" s="39"/>
      <c r="W171" s="39"/>
      <c r="X171" s="39"/>
      <c r="Y171" s="39"/>
      <c r="Z171" s="39"/>
      <c r="AA171" s="39"/>
      <c r="AB171" s="39"/>
      <c r="AC171" s="39"/>
      <c r="AD171" s="39"/>
      <c r="AE171" s="39"/>
      <c r="AF171" s="39"/>
      <c r="AG171" s="39"/>
      <c r="AH171" s="33"/>
      <c r="AI171" s="33"/>
      <c r="AJ171" s="33"/>
    </row>
    <row r="172" spans="1:36" s="40" customFormat="1" ht="46" hidden="1" x14ac:dyDescent="0.25">
      <c r="A172" s="32">
        <v>52969</v>
      </c>
      <c r="B172" s="33" t="s">
        <v>178</v>
      </c>
      <c r="C172" s="34"/>
      <c r="D172" s="34">
        <v>197572</v>
      </c>
      <c r="E172" s="33" t="s">
        <v>1926</v>
      </c>
      <c r="F172" s="33" t="s">
        <v>369</v>
      </c>
      <c r="G172" s="33" t="s">
        <v>370</v>
      </c>
      <c r="H172" s="36" t="s">
        <v>4198</v>
      </c>
      <c r="I172" s="37" t="e">
        <f t="shared" si="2"/>
        <v>#VALUE!</v>
      </c>
      <c r="J172" s="33"/>
      <c r="K172" s="33"/>
      <c r="L172" s="33"/>
      <c r="M172" s="32">
        <v>200226</v>
      </c>
      <c r="N172" s="33" t="s">
        <v>78</v>
      </c>
      <c r="O172" s="32">
        <v>1611</v>
      </c>
      <c r="P172" s="33" t="s">
        <v>143</v>
      </c>
      <c r="Q172" s="33" t="s">
        <v>143</v>
      </c>
      <c r="R172" s="33" t="s">
        <v>358</v>
      </c>
      <c r="S172" s="33" t="s">
        <v>143</v>
      </c>
      <c r="T172" s="33" t="s">
        <v>1925</v>
      </c>
      <c r="U172" s="38"/>
      <c r="V172" s="39"/>
      <c r="W172" s="39"/>
      <c r="X172" s="39"/>
      <c r="Y172" s="39"/>
      <c r="Z172" s="39"/>
      <c r="AA172" s="39"/>
      <c r="AB172" s="39"/>
      <c r="AC172" s="39"/>
      <c r="AD172" s="39"/>
      <c r="AE172" s="39"/>
      <c r="AF172" s="39"/>
      <c r="AG172" s="39"/>
      <c r="AH172" s="33"/>
      <c r="AI172" s="33"/>
      <c r="AJ172" s="33"/>
    </row>
    <row r="173" spans="1:36" s="40" customFormat="1" ht="69" hidden="1" x14ac:dyDescent="0.25">
      <c r="A173" s="32">
        <v>52971</v>
      </c>
      <c r="B173" s="33" t="s">
        <v>371</v>
      </c>
      <c r="C173" s="34">
        <v>66000</v>
      </c>
      <c r="D173" s="34"/>
      <c r="E173" s="33" t="s">
        <v>374</v>
      </c>
      <c r="F173" s="33" t="s">
        <v>375</v>
      </c>
      <c r="G173" s="33" t="s">
        <v>376</v>
      </c>
      <c r="H173" s="36" t="s">
        <v>4198</v>
      </c>
      <c r="I173" s="37" t="e">
        <f t="shared" si="2"/>
        <v>#VALUE!</v>
      </c>
      <c r="J173" s="33"/>
      <c r="K173" s="33"/>
      <c r="L173" s="33"/>
      <c r="M173" s="32">
        <v>100000</v>
      </c>
      <c r="N173" s="33" t="s">
        <v>0</v>
      </c>
      <c r="O173" s="32">
        <v>1101</v>
      </c>
      <c r="P173" s="33" t="s">
        <v>161</v>
      </c>
      <c r="Q173" s="33" t="s">
        <v>149</v>
      </c>
      <c r="R173" s="33" t="s">
        <v>372</v>
      </c>
      <c r="S173" s="33" t="s">
        <v>244</v>
      </c>
      <c r="T173" s="33" t="s">
        <v>373</v>
      </c>
      <c r="U173" s="38"/>
      <c r="V173" s="39"/>
      <c r="W173" s="39"/>
      <c r="X173" s="39"/>
      <c r="Y173" s="39"/>
      <c r="Z173" s="39"/>
      <c r="AA173" s="39">
        <v>66000</v>
      </c>
      <c r="AB173" s="39"/>
      <c r="AC173" s="39"/>
      <c r="AD173" s="39"/>
      <c r="AE173" s="39"/>
      <c r="AF173" s="39"/>
      <c r="AG173" s="39"/>
      <c r="AH173" s="33"/>
      <c r="AI173" s="33"/>
      <c r="AJ173" s="33"/>
    </row>
    <row r="174" spans="1:36" s="40" customFormat="1" ht="69" hidden="1" x14ac:dyDescent="0.25">
      <c r="A174" s="32">
        <v>52972</v>
      </c>
      <c r="B174" s="33" t="s">
        <v>377</v>
      </c>
      <c r="C174" s="34">
        <v>66000</v>
      </c>
      <c r="D174" s="34"/>
      <c r="E174" s="33" t="s">
        <v>374</v>
      </c>
      <c r="F174" s="33" t="s">
        <v>375</v>
      </c>
      <c r="G174" s="33" t="s">
        <v>376</v>
      </c>
      <c r="H174" s="36" t="s">
        <v>4198</v>
      </c>
      <c r="I174" s="37" t="e">
        <f t="shared" si="2"/>
        <v>#VALUE!</v>
      </c>
      <c r="J174" s="33"/>
      <c r="K174" s="33"/>
      <c r="L174" s="33"/>
      <c r="M174" s="32">
        <v>100000</v>
      </c>
      <c r="N174" s="33" t="s">
        <v>0</v>
      </c>
      <c r="O174" s="32">
        <v>1102</v>
      </c>
      <c r="P174" s="33" t="s">
        <v>161</v>
      </c>
      <c r="Q174" s="33" t="s">
        <v>149</v>
      </c>
      <c r="R174" s="33" t="s">
        <v>372</v>
      </c>
      <c r="S174" s="33" t="s">
        <v>244</v>
      </c>
      <c r="T174" s="33" t="s">
        <v>378</v>
      </c>
      <c r="U174" s="38"/>
      <c r="V174" s="39"/>
      <c r="W174" s="39"/>
      <c r="X174" s="39"/>
      <c r="Y174" s="39"/>
      <c r="Z174" s="39"/>
      <c r="AA174" s="39">
        <v>66000</v>
      </c>
      <c r="AB174" s="39"/>
      <c r="AC174" s="39"/>
      <c r="AD174" s="39"/>
      <c r="AE174" s="39"/>
      <c r="AF174" s="39"/>
      <c r="AG174" s="39"/>
      <c r="AH174" s="33"/>
      <c r="AI174" s="33"/>
      <c r="AJ174" s="33"/>
    </row>
    <row r="175" spans="1:36" s="40" customFormat="1" ht="69" hidden="1" x14ac:dyDescent="0.25">
      <c r="A175" s="32">
        <v>52973</v>
      </c>
      <c r="B175" s="33" t="s">
        <v>379</v>
      </c>
      <c r="C175" s="34">
        <v>66000</v>
      </c>
      <c r="D175" s="34"/>
      <c r="E175" s="33" t="s">
        <v>374</v>
      </c>
      <c r="F175" s="33" t="s">
        <v>375</v>
      </c>
      <c r="G175" s="33" t="s">
        <v>376</v>
      </c>
      <c r="H175" s="36" t="s">
        <v>4198</v>
      </c>
      <c r="I175" s="37" t="e">
        <f t="shared" si="2"/>
        <v>#VALUE!</v>
      </c>
      <c r="J175" s="33"/>
      <c r="K175" s="33"/>
      <c r="L175" s="33"/>
      <c r="M175" s="32">
        <v>100000</v>
      </c>
      <c r="N175" s="33" t="s">
        <v>0</v>
      </c>
      <c r="O175" s="32">
        <v>1103</v>
      </c>
      <c r="P175" s="33" t="s">
        <v>161</v>
      </c>
      <c r="Q175" s="33" t="s">
        <v>149</v>
      </c>
      <c r="R175" s="33" t="s">
        <v>372</v>
      </c>
      <c r="S175" s="33" t="s">
        <v>244</v>
      </c>
      <c r="T175" s="33" t="s">
        <v>380</v>
      </c>
      <c r="U175" s="38"/>
      <c r="V175" s="39"/>
      <c r="W175" s="39"/>
      <c r="X175" s="39"/>
      <c r="Y175" s="39"/>
      <c r="Z175" s="39"/>
      <c r="AA175" s="39">
        <v>66000</v>
      </c>
      <c r="AB175" s="39"/>
      <c r="AC175" s="39"/>
      <c r="AD175" s="39"/>
      <c r="AE175" s="39"/>
      <c r="AF175" s="39"/>
      <c r="AG175" s="39"/>
      <c r="AH175" s="33"/>
      <c r="AI175" s="33"/>
      <c r="AJ175" s="33"/>
    </row>
    <row r="176" spans="1:36" s="40" customFormat="1" ht="69" hidden="1" x14ac:dyDescent="0.25">
      <c r="A176" s="32">
        <v>52974</v>
      </c>
      <c r="B176" s="33" t="s">
        <v>381</v>
      </c>
      <c r="C176" s="34">
        <v>66000</v>
      </c>
      <c r="D176" s="34"/>
      <c r="E176" s="33" t="s">
        <v>374</v>
      </c>
      <c r="F176" s="33" t="s">
        <v>375</v>
      </c>
      <c r="G176" s="33" t="s">
        <v>376</v>
      </c>
      <c r="H176" s="36" t="s">
        <v>4198</v>
      </c>
      <c r="I176" s="37" t="e">
        <f t="shared" si="2"/>
        <v>#VALUE!</v>
      </c>
      <c r="J176" s="33"/>
      <c r="K176" s="33"/>
      <c r="L176" s="33"/>
      <c r="M176" s="32">
        <v>100000</v>
      </c>
      <c r="N176" s="33" t="s">
        <v>0</v>
      </c>
      <c r="O176" s="32">
        <v>1104</v>
      </c>
      <c r="P176" s="33" t="s">
        <v>161</v>
      </c>
      <c r="Q176" s="33" t="s">
        <v>149</v>
      </c>
      <c r="R176" s="33" t="s">
        <v>372</v>
      </c>
      <c r="S176" s="33" t="s">
        <v>244</v>
      </c>
      <c r="T176" s="33" t="s">
        <v>382</v>
      </c>
      <c r="U176" s="38"/>
      <c r="V176" s="39"/>
      <c r="W176" s="39"/>
      <c r="X176" s="39"/>
      <c r="Y176" s="39"/>
      <c r="Z176" s="39"/>
      <c r="AA176" s="39">
        <v>66000</v>
      </c>
      <c r="AB176" s="39"/>
      <c r="AC176" s="39"/>
      <c r="AD176" s="39"/>
      <c r="AE176" s="39"/>
      <c r="AF176" s="39"/>
      <c r="AG176" s="39"/>
      <c r="AH176" s="33"/>
      <c r="AI176" s="33"/>
      <c r="AJ176" s="33"/>
    </row>
    <row r="177" spans="1:36" s="40" customFormat="1" ht="69" hidden="1" x14ac:dyDescent="0.25">
      <c r="A177" s="32">
        <v>52975</v>
      </c>
      <c r="B177" s="33" t="s">
        <v>383</v>
      </c>
      <c r="C177" s="34">
        <v>66000</v>
      </c>
      <c r="D177" s="34"/>
      <c r="E177" s="33" t="s">
        <v>374</v>
      </c>
      <c r="F177" s="33" t="s">
        <v>375</v>
      </c>
      <c r="G177" s="33" t="s">
        <v>376</v>
      </c>
      <c r="H177" s="36" t="s">
        <v>4198</v>
      </c>
      <c r="I177" s="37" t="e">
        <f t="shared" si="2"/>
        <v>#VALUE!</v>
      </c>
      <c r="J177" s="33"/>
      <c r="K177" s="33"/>
      <c r="L177" s="33"/>
      <c r="M177" s="32">
        <v>100000</v>
      </c>
      <c r="N177" s="33" t="s">
        <v>0</v>
      </c>
      <c r="O177" s="32">
        <v>1105</v>
      </c>
      <c r="P177" s="33" t="s">
        <v>161</v>
      </c>
      <c r="Q177" s="33" t="s">
        <v>149</v>
      </c>
      <c r="R177" s="33" t="s">
        <v>372</v>
      </c>
      <c r="S177" s="33" t="s">
        <v>244</v>
      </c>
      <c r="T177" s="33" t="s">
        <v>384</v>
      </c>
      <c r="U177" s="38"/>
      <c r="V177" s="39"/>
      <c r="W177" s="39"/>
      <c r="X177" s="39"/>
      <c r="Y177" s="39"/>
      <c r="Z177" s="39"/>
      <c r="AA177" s="39">
        <v>66000</v>
      </c>
      <c r="AB177" s="39"/>
      <c r="AC177" s="39"/>
      <c r="AD177" s="39"/>
      <c r="AE177" s="39"/>
      <c r="AF177" s="39"/>
      <c r="AG177" s="39"/>
      <c r="AH177" s="33"/>
      <c r="AI177" s="33"/>
      <c r="AJ177" s="33"/>
    </row>
    <row r="178" spans="1:36" s="40" customFormat="1" ht="69" hidden="1" x14ac:dyDescent="0.25">
      <c r="A178" s="32">
        <v>52976</v>
      </c>
      <c r="B178" s="33" t="s">
        <v>385</v>
      </c>
      <c r="C178" s="34">
        <v>66000</v>
      </c>
      <c r="D178" s="34"/>
      <c r="E178" s="33" t="s">
        <v>374</v>
      </c>
      <c r="F178" s="33" t="s">
        <v>375</v>
      </c>
      <c r="G178" s="33" t="s">
        <v>376</v>
      </c>
      <c r="H178" s="36" t="s">
        <v>4198</v>
      </c>
      <c r="I178" s="37" t="e">
        <f t="shared" si="2"/>
        <v>#VALUE!</v>
      </c>
      <c r="J178" s="33"/>
      <c r="K178" s="33"/>
      <c r="L178" s="33"/>
      <c r="M178" s="32">
        <v>100000</v>
      </c>
      <c r="N178" s="33" t="s">
        <v>0</v>
      </c>
      <c r="O178" s="32">
        <v>1106</v>
      </c>
      <c r="P178" s="33" t="s">
        <v>161</v>
      </c>
      <c r="Q178" s="33" t="s">
        <v>149</v>
      </c>
      <c r="R178" s="33" t="s">
        <v>372</v>
      </c>
      <c r="S178" s="33" t="s">
        <v>244</v>
      </c>
      <c r="T178" s="33" t="s">
        <v>386</v>
      </c>
      <c r="U178" s="38"/>
      <c r="V178" s="39"/>
      <c r="W178" s="39"/>
      <c r="X178" s="39"/>
      <c r="Y178" s="39"/>
      <c r="Z178" s="39"/>
      <c r="AA178" s="39">
        <v>66000</v>
      </c>
      <c r="AB178" s="39"/>
      <c r="AC178" s="39"/>
      <c r="AD178" s="39"/>
      <c r="AE178" s="39"/>
      <c r="AF178" s="39"/>
      <c r="AG178" s="39"/>
      <c r="AH178" s="33"/>
      <c r="AI178" s="33"/>
      <c r="AJ178" s="33"/>
    </row>
    <row r="179" spans="1:36" s="40" customFormat="1" ht="69" hidden="1" x14ac:dyDescent="0.25">
      <c r="A179" s="32">
        <v>52977</v>
      </c>
      <c r="B179" s="33" t="s">
        <v>387</v>
      </c>
      <c r="C179" s="34">
        <v>66000</v>
      </c>
      <c r="D179" s="34"/>
      <c r="E179" s="33" t="s">
        <v>374</v>
      </c>
      <c r="F179" s="33" t="s">
        <v>375</v>
      </c>
      <c r="G179" s="33" t="s">
        <v>376</v>
      </c>
      <c r="H179" s="36" t="s">
        <v>4198</v>
      </c>
      <c r="I179" s="37" t="e">
        <f t="shared" si="2"/>
        <v>#VALUE!</v>
      </c>
      <c r="J179" s="33"/>
      <c r="K179" s="33"/>
      <c r="L179" s="33"/>
      <c r="M179" s="32">
        <v>100000</v>
      </c>
      <c r="N179" s="33" t="s">
        <v>0</v>
      </c>
      <c r="O179" s="32">
        <v>1107</v>
      </c>
      <c r="P179" s="33" t="s">
        <v>161</v>
      </c>
      <c r="Q179" s="33" t="s">
        <v>149</v>
      </c>
      <c r="R179" s="33" t="s">
        <v>372</v>
      </c>
      <c r="S179" s="33" t="s">
        <v>244</v>
      </c>
      <c r="T179" s="33" t="s">
        <v>388</v>
      </c>
      <c r="U179" s="38"/>
      <c r="V179" s="39"/>
      <c r="W179" s="39"/>
      <c r="X179" s="39"/>
      <c r="Y179" s="39"/>
      <c r="Z179" s="39"/>
      <c r="AA179" s="39">
        <v>66000</v>
      </c>
      <c r="AB179" s="39"/>
      <c r="AC179" s="39"/>
      <c r="AD179" s="39"/>
      <c r="AE179" s="39"/>
      <c r="AF179" s="39"/>
      <c r="AG179" s="39"/>
      <c r="AH179" s="33"/>
      <c r="AI179" s="33"/>
      <c r="AJ179" s="33"/>
    </row>
    <row r="180" spans="1:36" s="40" customFormat="1" ht="69" hidden="1" x14ac:dyDescent="0.25">
      <c r="A180" s="32">
        <v>52978</v>
      </c>
      <c r="B180" s="33" t="s">
        <v>389</v>
      </c>
      <c r="C180" s="34">
        <v>66000</v>
      </c>
      <c r="D180" s="34"/>
      <c r="E180" s="33" t="s">
        <v>374</v>
      </c>
      <c r="F180" s="33" t="s">
        <v>375</v>
      </c>
      <c r="G180" s="33" t="s">
        <v>376</v>
      </c>
      <c r="H180" s="36" t="s">
        <v>4198</v>
      </c>
      <c r="I180" s="37" t="e">
        <f t="shared" si="2"/>
        <v>#VALUE!</v>
      </c>
      <c r="J180" s="33"/>
      <c r="K180" s="33"/>
      <c r="L180" s="33"/>
      <c r="M180" s="32">
        <v>100000</v>
      </c>
      <c r="N180" s="33" t="s">
        <v>0</v>
      </c>
      <c r="O180" s="32">
        <v>1108</v>
      </c>
      <c r="P180" s="33" t="s">
        <v>161</v>
      </c>
      <c r="Q180" s="33" t="s">
        <v>149</v>
      </c>
      <c r="R180" s="33" t="s">
        <v>372</v>
      </c>
      <c r="S180" s="33" t="s">
        <v>244</v>
      </c>
      <c r="T180" s="33" t="s">
        <v>390</v>
      </c>
      <c r="U180" s="38"/>
      <c r="V180" s="39"/>
      <c r="W180" s="39"/>
      <c r="X180" s="39"/>
      <c r="Y180" s="39"/>
      <c r="Z180" s="39"/>
      <c r="AA180" s="39">
        <v>66000</v>
      </c>
      <c r="AB180" s="39"/>
      <c r="AC180" s="39"/>
      <c r="AD180" s="39"/>
      <c r="AE180" s="39"/>
      <c r="AF180" s="39"/>
      <c r="AG180" s="39"/>
      <c r="AH180" s="35"/>
      <c r="AI180" s="35"/>
      <c r="AJ180" s="33"/>
    </row>
    <row r="181" spans="1:36" s="40" customFormat="1" ht="69" hidden="1" x14ac:dyDescent="0.25">
      <c r="A181" s="32">
        <v>52979</v>
      </c>
      <c r="B181" s="33" t="s">
        <v>391</v>
      </c>
      <c r="C181" s="34">
        <v>66000</v>
      </c>
      <c r="D181" s="34"/>
      <c r="E181" s="33" t="s">
        <v>374</v>
      </c>
      <c r="F181" s="33" t="s">
        <v>375</v>
      </c>
      <c r="G181" s="33" t="s">
        <v>376</v>
      </c>
      <c r="H181" s="36" t="s">
        <v>4198</v>
      </c>
      <c r="I181" s="37" t="e">
        <f t="shared" si="2"/>
        <v>#VALUE!</v>
      </c>
      <c r="J181" s="33"/>
      <c r="K181" s="33"/>
      <c r="L181" s="33"/>
      <c r="M181" s="32">
        <v>100000</v>
      </c>
      <c r="N181" s="33" t="s">
        <v>0</v>
      </c>
      <c r="O181" s="32">
        <v>1109</v>
      </c>
      <c r="P181" s="33" t="s">
        <v>161</v>
      </c>
      <c r="Q181" s="33" t="s">
        <v>149</v>
      </c>
      <c r="R181" s="33" t="s">
        <v>372</v>
      </c>
      <c r="S181" s="33" t="s">
        <v>244</v>
      </c>
      <c r="T181" s="33" t="s">
        <v>392</v>
      </c>
      <c r="U181" s="38"/>
      <c r="V181" s="39"/>
      <c r="W181" s="39"/>
      <c r="X181" s="39"/>
      <c r="Y181" s="39"/>
      <c r="Z181" s="39"/>
      <c r="AA181" s="39">
        <v>66000</v>
      </c>
      <c r="AB181" s="39"/>
      <c r="AC181" s="39"/>
      <c r="AD181" s="39"/>
      <c r="AE181" s="39"/>
      <c r="AF181" s="39"/>
      <c r="AG181" s="39"/>
      <c r="AH181" s="33"/>
      <c r="AI181" s="35"/>
      <c r="AJ181" s="33"/>
    </row>
    <row r="182" spans="1:36" s="40" customFormat="1" ht="80.5" hidden="1" x14ac:dyDescent="0.25">
      <c r="A182" s="32">
        <v>52984</v>
      </c>
      <c r="B182" s="33" t="s">
        <v>201</v>
      </c>
      <c r="C182" s="34">
        <v>38236</v>
      </c>
      <c r="D182" s="34"/>
      <c r="E182" s="35" t="s">
        <v>3134</v>
      </c>
      <c r="F182" s="33" t="s">
        <v>3135</v>
      </c>
      <c r="G182" s="33" t="s">
        <v>3136</v>
      </c>
      <c r="H182" s="36" t="s">
        <v>4198</v>
      </c>
      <c r="I182" s="37" t="e">
        <f t="shared" si="2"/>
        <v>#VALUE!</v>
      </c>
      <c r="J182" s="33"/>
      <c r="K182" s="33"/>
      <c r="L182" s="33"/>
      <c r="M182" s="32">
        <v>100000</v>
      </c>
      <c r="N182" s="33" t="s">
        <v>0</v>
      </c>
      <c r="O182" s="32">
        <v>171414</v>
      </c>
      <c r="P182" s="33" t="s">
        <v>256</v>
      </c>
      <c r="Q182" s="33" t="s">
        <v>143</v>
      </c>
      <c r="R182" s="33" t="s">
        <v>135</v>
      </c>
      <c r="S182" s="33" t="s">
        <v>244</v>
      </c>
      <c r="T182" s="33" t="s">
        <v>3137</v>
      </c>
      <c r="U182" s="38"/>
      <c r="V182" s="39"/>
      <c r="W182" s="39"/>
      <c r="X182" s="39"/>
      <c r="Y182" s="39"/>
      <c r="Z182" s="39"/>
      <c r="AA182" s="39">
        <v>38236</v>
      </c>
      <c r="AB182" s="39"/>
      <c r="AC182" s="39"/>
      <c r="AD182" s="39"/>
      <c r="AE182" s="39"/>
      <c r="AF182" s="39"/>
      <c r="AG182" s="39"/>
      <c r="AH182" s="33"/>
      <c r="AI182" s="35"/>
      <c r="AJ182" s="33"/>
    </row>
    <row r="183" spans="1:36" s="40" customFormat="1" ht="80.5" hidden="1" x14ac:dyDescent="0.25">
      <c r="A183" s="32">
        <v>52985</v>
      </c>
      <c r="B183" s="33" t="s">
        <v>201</v>
      </c>
      <c r="C183" s="34">
        <v>69905</v>
      </c>
      <c r="D183" s="34"/>
      <c r="E183" s="33" t="s">
        <v>394</v>
      </c>
      <c r="F183" s="33" t="s">
        <v>3135</v>
      </c>
      <c r="G183" s="33" t="s">
        <v>396</v>
      </c>
      <c r="H183" s="36" t="s">
        <v>4198</v>
      </c>
      <c r="I183" s="37" t="e">
        <f t="shared" si="2"/>
        <v>#VALUE!</v>
      </c>
      <c r="J183" s="33"/>
      <c r="K183" s="33"/>
      <c r="L183" s="33"/>
      <c r="M183" s="32">
        <v>100000</v>
      </c>
      <c r="N183" s="33" t="s">
        <v>0</v>
      </c>
      <c r="O183" s="32">
        <v>171414</v>
      </c>
      <c r="P183" s="33" t="s">
        <v>260</v>
      </c>
      <c r="Q183" s="33" t="s">
        <v>143</v>
      </c>
      <c r="R183" s="33" t="s">
        <v>135</v>
      </c>
      <c r="S183" s="33" t="s">
        <v>244</v>
      </c>
      <c r="T183" s="33" t="s">
        <v>393</v>
      </c>
      <c r="U183" s="38"/>
      <c r="V183" s="39"/>
      <c r="W183" s="39"/>
      <c r="X183" s="39"/>
      <c r="Y183" s="39"/>
      <c r="Z183" s="39"/>
      <c r="AA183" s="39">
        <v>69905</v>
      </c>
      <c r="AB183" s="39"/>
      <c r="AC183" s="39"/>
      <c r="AD183" s="39"/>
      <c r="AE183" s="39"/>
      <c r="AF183" s="39"/>
      <c r="AG183" s="39"/>
      <c r="AH183" s="35"/>
      <c r="AI183" s="35"/>
      <c r="AJ183" s="33"/>
    </row>
    <row r="184" spans="1:36" s="40" customFormat="1" ht="69" hidden="1" x14ac:dyDescent="0.25">
      <c r="A184" s="32">
        <v>52986</v>
      </c>
      <c r="B184" s="33" t="s">
        <v>201</v>
      </c>
      <c r="C184" s="34">
        <v>3000000</v>
      </c>
      <c r="D184" s="34"/>
      <c r="E184" s="33" t="s">
        <v>3138</v>
      </c>
      <c r="F184" s="33" t="s">
        <v>3139</v>
      </c>
      <c r="G184" s="33" t="s">
        <v>3140</v>
      </c>
      <c r="H184" s="36" t="s">
        <v>4198</v>
      </c>
      <c r="I184" s="37" t="e">
        <f t="shared" si="2"/>
        <v>#VALUE!</v>
      </c>
      <c r="J184" s="33"/>
      <c r="K184" s="33"/>
      <c r="L184" s="33"/>
      <c r="M184" s="32">
        <v>100000</v>
      </c>
      <c r="N184" s="33" t="s">
        <v>0</v>
      </c>
      <c r="O184" s="32">
        <v>171414</v>
      </c>
      <c r="P184" s="33" t="s">
        <v>873</v>
      </c>
      <c r="Q184" s="33" t="s">
        <v>143</v>
      </c>
      <c r="R184" s="33" t="s">
        <v>135</v>
      </c>
      <c r="S184" s="33" t="s">
        <v>143</v>
      </c>
      <c r="T184" s="33" t="s">
        <v>3141</v>
      </c>
      <c r="U184" s="38"/>
      <c r="V184" s="39"/>
      <c r="W184" s="39"/>
      <c r="X184" s="39"/>
      <c r="Y184" s="39"/>
      <c r="Z184" s="39">
        <v>2700000</v>
      </c>
      <c r="AA184" s="39"/>
      <c r="AB184" s="39"/>
      <c r="AC184" s="39"/>
      <c r="AD184" s="39"/>
      <c r="AE184" s="39">
        <v>300000</v>
      </c>
      <c r="AF184" s="39"/>
      <c r="AG184" s="39"/>
      <c r="AH184" s="33"/>
      <c r="AI184" s="33"/>
      <c r="AJ184" s="33"/>
    </row>
    <row r="185" spans="1:36" s="40" customFormat="1" ht="69" hidden="1" x14ac:dyDescent="0.25">
      <c r="A185" s="32">
        <v>52987</v>
      </c>
      <c r="B185" s="33" t="s">
        <v>201</v>
      </c>
      <c r="C185" s="34">
        <v>750000</v>
      </c>
      <c r="D185" s="34"/>
      <c r="E185" s="33" t="s">
        <v>3142</v>
      </c>
      <c r="F185" s="33" t="s">
        <v>3143</v>
      </c>
      <c r="G185" s="33" t="s">
        <v>3144</v>
      </c>
      <c r="H185" s="36" t="s">
        <v>4198</v>
      </c>
      <c r="I185" s="37" t="e">
        <f t="shared" si="2"/>
        <v>#VALUE!</v>
      </c>
      <c r="J185" s="33"/>
      <c r="K185" s="33"/>
      <c r="L185" s="33"/>
      <c r="M185" s="32">
        <v>100000</v>
      </c>
      <c r="N185" s="33" t="s">
        <v>0</v>
      </c>
      <c r="O185" s="32">
        <v>171414</v>
      </c>
      <c r="P185" s="33" t="s">
        <v>417</v>
      </c>
      <c r="Q185" s="33" t="s">
        <v>143</v>
      </c>
      <c r="R185" s="33" t="s">
        <v>135</v>
      </c>
      <c r="S185" s="33" t="s">
        <v>143</v>
      </c>
      <c r="T185" s="33" t="s">
        <v>3145</v>
      </c>
      <c r="U185" s="38"/>
      <c r="V185" s="39"/>
      <c r="W185" s="39"/>
      <c r="X185" s="39"/>
      <c r="Y185" s="39">
        <v>750000</v>
      </c>
      <c r="Z185" s="39"/>
      <c r="AA185" s="39"/>
      <c r="AB185" s="39"/>
      <c r="AC185" s="39"/>
      <c r="AD185" s="39"/>
      <c r="AE185" s="39"/>
      <c r="AF185" s="39"/>
      <c r="AG185" s="39"/>
      <c r="AH185" s="35"/>
      <c r="AI185" s="35"/>
      <c r="AJ185" s="33"/>
    </row>
    <row r="186" spans="1:36" s="40" customFormat="1" ht="92" hidden="1" x14ac:dyDescent="0.25">
      <c r="A186" s="32">
        <v>52988</v>
      </c>
      <c r="B186" s="33" t="s">
        <v>201</v>
      </c>
      <c r="C186" s="34">
        <v>500000</v>
      </c>
      <c r="D186" s="34"/>
      <c r="E186" s="33" t="s">
        <v>3146</v>
      </c>
      <c r="F186" s="33" t="s">
        <v>3147</v>
      </c>
      <c r="G186" s="33" t="s">
        <v>3148</v>
      </c>
      <c r="H186" s="36" t="s">
        <v>4198</v>
      </c>
      <c r="I186" s="37" t="e">
        <f t="shared" si="2"/>
        <v>#VALUE!</v>
      </c>
      <c r="J186" s="33"/>
      <c r="K186" s="33"/>
      <c r="L186" s="33"/>
      <c r="M186" s="32">
        <v>100000</v>
      </c>
      <c r="N186" s="33" t="s">
        <v>0</v>
      </c>
      <c r="O186" s="32">
        <v>171414</v>
      </c>
      <c r="P186" s="33" t="s">
        <v>1993</v>
      </c>
      <c r="Q186" s="33" t="s">
        <v>143</v>
      </c>
      <c r="R186" s="33" t="s">
        <v>135</v>
      </c>
      <c r="S186" s="33" t="s">
        <v>143</v>
      </c>
      <c r="T186" s="33" t="s">
        <v>3149</v>
      </c>
      <c r="U186" s="38"/>
      <c r="V186" s="39"/>
      <c r="W186" s="39"/>
      <c r="X186" s="39"/>
      <c r="Y186" s="39"/>
      <c r="Z186" s="39">
        <v>500000</v>
      </c>
      <c r="AA186" s="39"/>
      <c r="AB186" s="39"/>
      <c r="AC186" s="39"/>
      <c r="AD186" s="39"/>
      <c r="AE186" s="39"/>
      <c r="AF186" s="39"/>
      <c r="AG186" s="39"/>
      <c r="AH186" s="33"/>
      <c r="AI186" s="35"/>
      <c r="AJ186" s="33"/>
    </row>
    <row r="187" spans="1:36" s="40" customFormat="1" ht="80.5" hidden="1" x14ac:dyDescent="0.25">
      <c r="A187" s="32">
        <v>52989</v>
      </c>
      <c r="B187" s="33" t="s">
        <v>201</v>
      </c>
      <c r="C187" s="34">
        <v>242819</v>
      </c>
      <c r="D187" s="34"/>
      <c r="E187" s="33" t="s">
        <v>3150</v>
      </c>
      <c r="F187" s="33" t="s">
        <v>3151</v>
      </c>
      <c r="G187" s="33" t="s">
        <v>3152</v>
      </c>
      <c r="H187" s="36" t="s">
        <v>4198</v>
      </c>
      <c r="I187" s="37" t="e">
        <f t="shared" si="2"/>
        <v>#VALUE!</v>
      </c>
      <c r="J187" s="33"/>
      <c r="K187" s="33"/>
      <c r="L187" s="33"/>
      <c r="M187" s="32">
        <v>100000</v>
      </c>
      <c r="N187" s="33" t="s">
        <v>0</v>
      </c>
      <c r="O187" s="32">
        <v>171414</v>
      </c>
      <c r="P187" s="33" t="s">
        <v>2039</v>
      </c>
      <c r="Q187" s="33" t="s">
        <v>143</v>
      </c>
      <c r="R187" s="33" t="s">
        <v>135</v>
      </c>
      <c r="S187" s="33" t="s">
        <v>143</v>
      </c>
      <c r="T187" s="33" t="s">
        <v>3153</v>
      </c>
      <c r="U187" s="38"/>
      <c r="V187" s="39"/>
      <c r="W187" s="39"/>
      <c r="X187" s="39"/>
      <c r="Y187" s="39"/>
      <c r="Z187" s="39">
        <v>114585</v>
      </c>
      <c r="AA187" s="39"/>
      <c r="AB187" s="39">
        <v>128234</v>
      </c>
      <c r="AC187" s="39"/>
      <c r="AD187" s="39"/>
      <c r="AE187" s="39"/>
      <c r="AF187" s="39"/>
      <c r="AG187" s="39"/>
      <c r="AH187" s="33"/>
      <c r="AI187" s="35"/>
      <c r="AJ187" s="33"/>
    </row>
    <row r="188" spans="1:36" s="40" customFormat="1" ht="126.5" hidden="1" x14ac:dyDescent="0.25">
      <c r="A188" s="32">
        <v>52990</v>
      </c>
      <c r="B188" s="33" t="s">
        <v>201</v>
      </c>
      <c r="C188" s="34">
        <v>646557</v>
      </c>
      <c r="D188" s="34"/>
      <c r="E188" s="35" t="s">
        <v>3154</v>
      </c>
      <c r="F188" s="35" t="s">
        <v>3155</v>
      </c>
      <c r="G188" s="33" t="s">
        <v>3156</v>
      </c>
      <c r="H188" s="36" t="s">
        <v>4198</v>
      </c>
      <c r="I188" s="37" t="e">
        <f t="shared" si="2"/>
        <v>#VALUE!</v>
      </c>
      <c r="J188" s="33"/>
      <c r="K188" s="33"/>
      <c r="L188" s="33"/>
      <c r="M188" s="32">
        <v>100000</v>
      </c>
      <c r="N188" s="33" t="s">
        <v>0</v>
      </c>
      <c r="O188" s="32">
        <v>171414</v>
      </c>
      <c r="P188" s="33" t="s">
        <v>397</v>
      </c>
      <c r="Q188" s="33" t="s">
        <v>143</v>
      </c>
      <c r="R188" s="33" t="s">
        <v>135</v>
      </c>
      <c r="S188" s="33" t="s">
        <v>143</v>
      </c>
      <c r="T188" s="33" t="s">
        <v>398</v>
      </c>
      <c r="U188" s="38">
        <v>6</v>
      </c>
      <c r="V188" s="39">
        <v>371860</v>
      </c>
      <c r="W188" s="39">
        <v>99055</v>
      </c>
      <c r="X188" s="39">
        <v>55642</v>
      </c>
      <c r="Y188" s="39">
        <v>27400</v>
      </c>
      <c r="Z188" s="39">
        <v>92600</v>
      </c>
      <c r="AA188" s="39"/>
      <c r="AB188" s="39"/>
      <c r="AC188" s="39"/>
      <c r="AD188" s="39"/>
      <c r="AE188" s="39"/>
      <c r="AF188" s="39"/>
      <c r="AG188" s="39"/>
      <c r="AH188" s="35"/>
      <c r="AI188" s="35"/>
      <c r="AJ188" s="33"/>
    </row>
    <row r="189" spans="1:36" s="40" customFormat="1" ht="138" hidden="1" x14ac:dyDescent="0.25">
      <c r="A189" s="32">
        <v>52991</v>
      </c>
      <c r="B189" s="33" t="s">
        <v>638</v>
      </c>
      <c r="C189" s="34">
        <v>693264</v>
      </c>
      <c r="D189" s="34"/>
      <c r="E189" s="35" t="s">
        <v>2425</v>
      </c>
      <c r="F189" s="33" t="s">
        <v>3157</v>
      </c>
      <c r="G189" s="33" t="s">
        <v>2274</v>
      </c>
      <c r="H189" s="36" t="s">
        <v>4198</v>
      </c>
      <c r="I189" s="37" t="e">
        <f t="shared" si="2"/>
        <v>#VALUE!</v>
      </c>
      <c r="J189" s="33"/>
      <c r="K189" s="33"/>
      <c r="L189" s="33"/>
      <c r="M189" s="32">
        <v>700011</v>
      </c>
      <c r="N189" s="33" t="s">
        <v>106</v>
      </c>
      <c r="O189" s="32">
        <v>2000</v>
      </c>
      <c r="P189" s="33" t="s">
        <v>161</v>
      </c>
      <c r="Q189" s="33" t="s">
        <v>149</v>
      </c>
      <c r="R189" s="33" t="s">
        <v>135</v>
      </c>
      <c r="S189" s="33" t="s">
        <v>143</v>
      </c>
      <c r="T189" s="33" t="s">
        <v>2424</v>
      </c>
      <c r="U189" s="38">
        <v>8.4</v>
      </c>
      <c r="V189" s="39">
        <v>347976</v>
      </c>
      <c r="W189" s="39">
        <v>146064</v>
      </c>
      <c r="X189" s="39">
        <v>73224</v>
      </c>
      <c r="Y189" s="39"/>
      <c r="Z189" s="39"/>
      <c r="AA189" s="39"/>
      <c r="AB189" s="39"/>
      <c r="AC189" s="39"/>
      <c r="AD189" s="39"/>
      <c r="AE189" s="39">
        <v>126000</v>
      </c>
      <c r="AF189" s="39"/>
      <c r="AG189" s="39"/>
      <c r="AH189" s="33"/>
      <c r="AI189" s="33"/>
      <c r="AJ189" s="33"/>
    </row>
    <row r="190" spans="1:36" s="40" customFormat="1" ht="80.5" hidden="1" x14ac:dyDescent="0.25">
      <c r="A190" s="32">
        <v>52998</v>
      </c>
      <c r="B190" s="33" t="s">
        <v>638</v>
      </c>
      <c r="C190" s="34">
        <v>340320</v>
      </c>
      <c r="D190" s="34"/>
      <c r="E190" s="35" t="s">
        <v>2272</v>
      </c>
      <c r="F190" s="33" t="s">
        <v>2273</v>
      </c>
      <c r="G190" s="33" t="s">
        <v>2274</v>
      </c>
      <c r="H190" s="36" t="s">
        <v>4198</v>
      </c>
      <c r="I190" s="37" t="e">
        <f t="shared" si="2"/>
        <v>#VALUE!</v>
      </c>
      <c r="J190" s="33"/>
      <c r="K190" s="33"/>
      <c r="L190" s="33"/>
      <c r="M190" s="32">
        <v>700000</v>
      </c>
      <c r="N190" s="33" t="s">
        <v>104</v>
      </c>
      <c r="O190" s="32">
        <v>2000</v>
      </c>
      <c r="P190" s="33" t="s">
        <v>161</v>
      </c>
      <c r="Q190" s="33" t="s">
        <v>149</v>
      </c>
      <c r="R190" s="33" t="s">
        <v>135</v>
      </c>
      <c r="S190" s="33" t="s">
        <v>143</v>
      </c>
      <c r="T190" s="33" t="s">
        <v>2271</v>
      </c>
      <c r="U190" s="38">
        <v>3.6</v>
      </c>
      <c r="V190" s="39">
        <v>149136</v>
      </c>
      <c r="W190" s="39">
        <v>62604</v>
      </c>
      <c r="X190" s="39">
        <v>31380</v>
      </c>
      <c r="Y190" s="39"/>
      <c r="Z190" s="39">
        <v>43200</v>
      </c>
      <c r="AA190" s="39"/>
      <c r="AB190" s="39"/>
      <c r="AC190" s="39"/>
      <c r="AD190" s="39"/>
      <c r="AE190" s="39">
        <v>54000</v>
      </c>
      <c r="AF190" s="39"/>
      <c r="AG190" s="39"/>
      <c r="AH190" s="33"/>
      <c r="AI190" s="33"/>
      <c r="AJ190" s="33"/>
    </row>
    <row r="191" spans="1:36" s="40" customFormat="1" ht="184" hidden="1" x14ac:dyDescent="0.25">
      <c r="A191" s="32">
        <v>52999</v>
      </c>
      <c r="B191" s="33" t="s">
        <v>408</v>
      </c>
      <c r="C191" s="34">
        <v>156961</v>
      </c>
      <c r="D191" s="34"/>
      <c r="E191" s="35" t="s">
        <v>414</v>
      </c>
      <c r="F191" s="33" t="s">
        <v>3158</v>
      </c>
      <c r="G191" s="33" t="s">
        <v>416</v>
      </c>
      <c r="H191" s="36" t="s">
        <v>4198</v>
      </c>
      <c r="I191" s="37" t="e">
        <f t="shared" si="2"/>
        <v>#VALUE!</v>
      </c>
      <c r="J191" s="33"/>
      <c r="K191" s="33"/>
      <c r="L191" s="33"/>
      <c r="M191" s="32">
        <v>100000</v>
      </c>
      <c r="N191" s="33" t="s">
        <v>0</v>
      </c>
      <c r="O191" s="32">
        <v>211600</v>
      </c>
      <c r="P191" s="33" t="s">
        <v>412</v>
      </c>
      <c r="Q191" s="33" t="s">
        <v>224</v>
      </c>
      <c r="R191" s="33" t="s">
        <v>135</v>
      </c>
      <c r="S191" s="33" t="s">
        <v>225</v>
      </c>
      <c r="T191" s="33" t="s">
        <v>413</v>
      </c>
      <c r="U191" s="38">
        <v>1</v>
      </c>
      <c r="V191" s="39">
        <v>122075</v>
      </c>
      <c r="W191" s="39">
        <v>23990</v>
      </c>
      <c r="X191" s="39">
        <v>10896</v>
      </c>
      <c r="Y191" s="39"/>
      <c r="Z191" s="39"/>
      <c r="AA191" s="39"/>
      <c r="AB191" s="39"/>
      <c r="AC191" s="39"/>
      <c r="AD191" s="39"/>
      <c r="AE191" s="39"/>
      <c r="AF191" s="39"/>
      <c r="AG191" s="39"/>
      <c r="AH191" s="33"/>
      <c r="AI191" s="33"/>
      <c r="AJ191" s="33"/>
    </row>
    <row r="192" spans="1:36" s="40" customFormat="1" ht="80.5" hidden="1" x14ac:dyDescent="0.25">
      <c r="A192" s="32">
        <v>53001</v>
      </c>
      <c r="B192" s="33" t="s">
        <v>638</v>
      </c>
      <c r="C192" s="34">
        <v>1400000</v>
      </c>
      <c r="D192" s="34"/>
      <c r="E192" s="33" t="s">
        <v>2428</v>
      </c>
      <c r="F192" s="33" t="s">
        <v>2429</v>
      </c>
      <c r="G192" s="33" t="s">
        <v>2430</v>
      </c>
      <c r="H192" s="36" t="s">
        <v>4198</v>
      </c>
      <c r="I192" s="37" t="e">
        <f t="shared" si="2"/>
        <v>#VALUE!</v>
      </c>
      <c r="J192" s="33"/>
      <c r="K192" s="33"/>
      <c r="L192" s="33"/>
      <c r="M192" s="32">
        <v>700011</v>
      </c>
      <c r="N192" s="33" t="s">
        <v>106</v>
      </c>
      <c r="O192" s="32">
        <v>2000</v>
      </c>
      <c r="P192" s="33" t="s">
        <v>142</v>
      </c>
      <c r="Q192" s="33" t="s">
        <v>149</v>
      </c>
      <c r="R192" s="33" t="s">
        <v>135</v>
      </c>
      <c r="S192" s="33" t="s">
        <v>143</v>
      </c>
      <c r="T192" s="33" t="s">
        <v>2427</v>
      </c>
      <c r="U192" s="38"/>
      <c r="V192" s="39"/>
      <c r="W192" s="39"/>
      <c r="X192" s="39"/>
      <c r="Y192" s="39"/>
      <c r="Z192" s="39">
        <v>1400000</v>
      </c>
      <c r="AA192" s="39"/>
      <c r="AB192" s="39"/>
      <c r="AC192" s="39"/>
      <c r="AD192" s="39"/>
      <c r="AE192" s="39"/>
      <c r="AF192" s="39"/>
      <c r="AG192" s="39"/>
      <c r="AH192" s="33"/>
      <c r="AI192" s="33"/>
      <c r="AJ192" s="33"/>
    </row>
    <row r="193" spans="1:36" s="40" customFormat="1" ht="57.5" hidden="1" x14ac:dyDescent="0.25">
      <c r="A193" s="32">
        <v>53002</v>
      </c>
      <c r="B193" s="33" t="s">
        <v>638</v>
      </c>
      <c r="C193" s="34">
        <v>85629</v>
      </c>
      <c r="D193" s="34"/>
      <c r="E193" s="33" t="s">
        <v>556</v>
      </c>
      <c r="F193" s="33" t="s">
        <v>3159</v>
      </c>
      <c r="G193" s="33" t="s">
        <v>556</v>
      </c>
      <c r="H193" s="36" t="s">
        <v>4198</v>
      </c>
      <c r="I193" s="37" t="e">
        <f t="shared" si="2"/>
        <v>#VALUE!</v>
      </c>
      <c r="J193" s="33"/>
      <c r="K193" s="33"/>
      <c r="L193" s="33"/>
      <c r="M193" s="32">
        <v>700011</v>
      </c>
      <c r="N193" s="33" t="s">
        <v>106</v>
      </c>
      <c r="O193" s="32">
        <v>2000</v>
      </c>
      <c r="P193" s="33" t="s">
        <v>143</v>
      </c>
      <c r="Q193" s="33" t="s">
        <v>143</v>
      </c>
      <c r="R193" s="33" t="s">
        <v>431</v>
      </c>
      <c r="S193" s="33" t="s">
        <v>143</v>
      </c>
      <c r="T193" s="33" t="s">
        <v>2431</v>
      </c>
      <c r="U193" s="38"/>
      <c r="V193" s="39">
        <v>85629</v>
      </c>
      <c r="W193" s="39"/>
      <c r="X193" s="39"/>
      <c r="Y193" s="39"/>
      <c r="Z193" s="39"/>
      <c r="AA193" s="39"/>
      <c r="AB193" s="39"/>
      <c r="AC193" s="39"/>
      <c r="AD193" s="39"/>
      <c r="AE193" s="39"/>
      <c r="AF193" s="39"/>
      <c r="AG193" s="39"/>
      <c r="AH193" s="33"/>
      <c r="AI193" s="33"/>
      <c r="AJ193" s="33"/>
    </row>
    <row r="194" spans="1:36" s="40" customFormat="1" ht="80.5" hidden="1" x14ac:dyDescent="0.25">
      <c r="A194" s="32">
        <v>53003</v>
      </c>
      <c r="B194" s="33" t="s">
        <v>638</v>
      </c>
      <c r="C194" s="34">
        <v>90170</v>
      </c>
      <c r="D194" s="34"/>
      <c r="E194" s="35" t="s">
        <v>2433</v>
      </c>
      <c r="F194" s="33" t="s">
        <v>3160</v>
      </c>
      <c r="G194" s="33" t="s">
        <v>2435</v>
      </c>
      <c r="H194" s="36" t="s">
        <v>4198</v>
      </c>
      <c r="I194" s="37" t="e">
        <f t="shared" ref="I194:I257" si="3">SUM(C194*H194)</f>
        <v>#VALUE!</v>
      </c>
      <c r="J194" s="33"/>
      <c r="K194" s="33"/>
      <c r="L194" s="33"/>
      <c r="M194" s="32">
        <v>700011</v>
      </c>
      <c r="N194" s="33" t="s">
        <v>106</v>
      </c>
      <c r="O194" s="32">
        <v>2000</v>
      </c>
      <c r="P194" s="33" t="s">
        <v>155</v>
      </c>
      <c r="Q194" s="33" t="s">
        <v>149</v>
      </c>
      <c r="R194" s="33" t="s">
        <v>135</v>
      </c>
      <c r="S194" s="33" t="s">
        <v>143</v>
      </c>
      <c r="T194" s="33" t="s">
        <v>2432</v>
      </c>
      <c r="U194" s="38">
        <v>1</v>
      </c>
      <c r="V194" s="39">
        <v>61063</v>
      </c>
      <c r="W194" s="39">
        <v>19858</v>
      </c>
      <c r="X194" s="39">
        <v>9249</v>
      </c>
      <c r="Y194" s="39"/>
      <c r="Z194" s="39"/>
      <c r="AA194" s="39"/>
      <c r="AB194" s="39"/>
      <c r="AC194" s="39"/>
      <c r="AD194" s="39"/>
      <c r="AE194" s="39"/>
      <c r="AF194" s="39"/>
      <c r="AG194" s="39"/>
      <c r="AH194" s="33"/>
      <c r="AI194" s="33"/>
      <c r="AJ194" s="33"/>
    </row>
    <row r="195" spans="1:36" s="40" customFormat="1" ht="218.5" hidden="1" x14ac:dyDescent="0.25">
      <c r="A195" s="32">
        <v>53004</v>
      </c>
      <c r="B195" s="33" t="s">
        <v>408</v>
      </c>
      <c r="C195" s="34">
        <v>257773</v>
      </c>
      <c r="D195" s="34">
        <v>257773</v>
      </c>
      <c r="E195" s="35" t="s">
        <v>419</v>
      </c>
      <c r="F195" s="33" t="s">
        <v>3161</v>
      </c>
      <c r="G195" s="33" t="s">
        <v>421</v>
      </c>
      <c r="H195" s="36" t="s">
        <v>4198</v>
      </c>
      <c r="I195" s="37" t="e">
        <f t="shared" si="3"/>
        <v>#VALUE!</v>
      </c>
      <c r="J195" s="33"/>
      <c r="K195" s="33"/>
      <c r="L195" s="33"/>
      <c r="M195" s="32">
        <v>100000</v>
      </c>
      <c r="N195" s="33" t="s">
        <v>0</v>
      </c>
      <c r="O195" s="32">
        <v>211600</v>
      </c>
      <c r="P195" s="33" t="s">
        <v>417</v>
      </c>
      <c r="Q195" s="33" t="s">
        <v>224</v>
      </c>
      <c r="R195" s="33" t="s">
        <v>135</v>
      </c>
      <c r="S195" s="33" t="s">
        <v>150</v>
      </c>
      <c r="T195" s="33" t="s">
        <v>418</v>
      </c>
      <c r="U195" s="38">
        <v>3</v>
      </c>
      <c r="V195" s="39">
        <v>181800</v>
      </c>
      <c r="W195" s="39">
        <v>48263</v>
      </c>
      <c r="X195" s="39">
        <v>27710</v>
      </c>
      <c r="Y195" s="39"/>
      <c r="Z195" s="39"/>
      <c r="AA195" s="39"/>
      <c r="AB195" s="39"/>
      <c r="AC195" s="39"/>
      <c r="AD195" s="39"/>
      <c r="AE195" s="39"/>
      <c r="AF195" s="39"/>
      <c r="AG195" s="39"/>
      <c r="AH195" s="33"/>
      <c r="AI195" s="33"/>
      <c r="AJ195" s="33"/>
    </row>
    <row r="196" spans="1:36" s="40" customFormat="1" ht="80.5" hidden="1" x14ac:dyDescent="0.25">
      <c r="A196" s="32">
        <v>53005</v>
      </c>
      <c r="B196" s="33" t="s">
        <v>638</v>
      </c>
      <c r="C196" s="34">
        <v>69240</v>
      </c>
      <c r="D196" s="34"/>
      <c r="E196" s="35" t="s">
        <v>2437</v>
      </c>
      <c r="F196" s="33" t="s">
        <v>3162</v>
      </c>
      <c r="G196" s="33" t="s">
        <v>2438</v>
      </c>
      <c r="H196" s="36" t="s">
        <v>4198</v>
      </c>
      <c r="I196" s="37" t="e">
        <f t="shared" si="3"/>
        <v>#VALUE!</v>
      </c>
      <c r="J196" s="33"/>
      <c r="K196" s="33"/>
      <c r="L196" s="33"/>
      <c r="M196" s="32">
        <v>700011</v>
      </c>
      <c r="N196" s="33" t="s">
        <v>106</v>
      </c>
      <c r="O196" s="32">
        <v>2000</v>
      </c>
      <c r="P196" s="33" t="s">
        <v>133</v>
      </c>
      <c r="Q196" s="33" t="s">
        <v>149</v>
      </c>
      <c r="R196" s="33" t="s">
        <v>135</v>
      </c>
      <c r="S196" s="33" t="s">
        <v>143</v>
      </c>
      <c r="T196" s="33" t="s">
        <v>2436</v>
      </c>
      <c r="U196" s="38">
        <v>1</v>
      </c>
      <c r="V196" s="39">
        <v>45552</v>
      </c>
      <c r="W196" s="39">
        <v>14858</v>
      </c>
      <c r="X196" s="39">
        <v>8830</v>
      </c>
      <c r="Y196" s="39"/>
      <c r="Z196" s="39"/>
      <c r="AA196" s="39"/>
      <c r="AB196" s="39"/>
      <c r="AC196" s="39"/>
      <c r="AD196" s="39"/>
      <c r="AE196" s="39"/>
      <c r="AF196" s="39"/>
      <c r="AG196" s="39"/>
      <c r="AH196" s="33"/>
      <c r="AI196" s="33"/>
      <c r="AJ196" s="33"/>
    </row>
    <row r="197" spans="1:36" s="40" customFormat="1" ht="92" hidden="1" x14ac:dyDescent="0.25">
      <c r="A197" s="32">
        <v>53006</v>
      </c>
      <c r="B197" s="33" t="s">
        <v>638</v>
      </c>
      <c r="C197" s="34">
        <v>108952</v>
      </c>
      <c r="D197" s="34"/>
      <c r="E197" s="35" t="s">
        <v>2440</v>
      </c>
      <c r="F197" s="33" t="s">
        <v>3163</v>
      </c>
      <c r="G197" s="33" t="s">
        <v>2441</v>
      </c>
      <c r="H197" s="36" t="s">
        <v>4198</v>
      </c>
      <c r="I197" s="37" t="e">
        <f t="shared" si="3"/>
        <v>#VALUE!</v>
      </c>
      <c r="J197" s="33"/>
      <c r="K197" s="33"/>
      <c r="L197" s="33"/>
      <c r="M197" s="32">
        <v>700011</v>
      </c>
      <c r="N197" s="33" t="s">
        <v>106</v>
      </c>
      <c r="O197" s="32">
        <v>2000</v>
      </c>
      <c r="P197" s="33" t="s">
        <v>256</v>
      </c>
      <c r="Q197" s="33" t="s">
        <v>149</v>
      </c>
      <c r="R197" s="33" t="s">
        <v>135</v>
      </c>
      <c r="S197" s="33" t="s">
        <v>143</v>
      </c>
      <c r="T197" s="33" t="s">
        <v>2439</v>
      </c>
      <c r="U197" s="38">
        <v>1</v>
      </c>
      <c r="V197" s="39">
        <v>80389</v>
      </c>
      <c r="W197" s="39">
        <v>18792</v>
      </c>
      <c r="X197" s="39">
        <v>9771</v>
      </c>
      <c r="Y197" s="39"/>
      <c r="Z197" s="39"/>
      <c r="AA197" s="39"/>
      <c r="AB197" s="39"/>
      <c r="AC197" s="39"/>
      <c r="AD197" s="39"/>
      <c r="AE197" s="39"/>
      <c r="AF197" s="39"/>
      <c r="AG197" s="39"/>
      <c r="AH197" s="33"/>
      <c r="AI197" s="35"/>
      <c r="AJ197" s="33"/>
    </row>
    <row r="198" spans="1:36" s="40" customFormat="1" ht="230" hidden="1" x14ac:dyDescent="0.25">
      <c r="A198" s="32">
        <v>53007</v>
      </c>
      <c r="B198" s="33" t="s">
        <v>408</v>
      </c>
      <c r="C198" s="34">
        <v>95548</v>
      </c>
      <c r="D198" s="34"/>
      <c r="E198" s="35" t="s">
        <v>3164</v>
      </c>
      <c r="F198" s="33" t="s">
        <v>3165</v>
      </c>
      <c r="G198" s="33" t="s">
        <v>3166</v>
      </c>
      <c r="H198" s="36" t="s">
        <v>4198</v>
      </c>
      <c r="I198" s="37" t="e">
        <f t="shared" si="3"/>
        <v>#VALUE!</v>
      </c>
      <c r="J198" s="33"/>
      <c r="K198" s="33"/>
      <c r="L198" s="33"/>
      <c r="M198" s="32">
        <v>100000</v>
      </c>
      <c r="N198" s="33" t="s">
        <v>0</v>
      </c>
      <c r="O198" s="32">
        <v>211600</v>
      </c>
      <c r="P198" s="33" t="s">
        <v>873</v>
      </c>
      <c r="Q198" s="33" t="s">
        <v>224</v>
      </c>
      <c r="R198" s="33" t="s">
        <v>135</v>
      </c>
      <c r="S198" s="33" t="s">
        <v>225</v>
      </c>
      <c r="T198" s="33" t="s">
        <v>3167</v>
      </c>
      <c r="U198" s="38">
        <v>1</v>
      </c>
      <c r="V198" s="39">
        <v>69163</v>
      </c>
      <c r="W198" s="39">
        <v>16917</v>
      </c>
      <c r="X198" s="39">
        <v>9468</v>
      </c>
      <c r="Y198" s="39"/>
      <c r="Z198" s="39"/>
      <c r="AA198" s="39"/>
      <c r="AB198" s="39"/>
      <c r="AC198" s="39"/>
      <c r="AD198" s="39"/>
      <c r="AE198" s="39"/>
      <c r="AF198" s="39"/>
      <c r="AG198" s="39"/>
      <c r="AH198" s="33"/>
      <c r="AI198" s="33"/>
      <c r="AJ198" s="33"/>
    </row>
    <row r="199" spans="1:36" s="40" customFormat="1" ht="391" hidden="1" x14ac:dyDescent="0.25">
      <c r="A199" s="32">
        <v>53009</v>
      </c>
      <c r="B199" s="33" t="s">
        <v>402</v>
      </c>
      <c r="C199" s="34">
        <v>471817</v>
      </c>
      <c r="D199" s="34"/>
      <c r="E199" s="35" t="s">
        <v>423</v>
      </c>
      <c r="F199" s="33" t="s">
        <v>3168</v>
      </c>
      <c r="G199" s="33" t="s">
        <v>425</v>
      </c>
      <c r="H199" s="36" t="s">
        <v>4198</v>
      </c>
      <c r="I199" s="37" t="e">
        <f t="shared" si="3"/>
        <v>#VALUE!</v>
      </c>
      <c r="J199" s="33"/>
      <c r="K199" s="33"/>
      <c r="L199" s="33"/>
      <c r="M199" s="32">
        <v>100000</v>
      </c>
      <c r="N199" s="33" t="s">
        <v>0</v>
      </c>
      <c r="O199" s="32">
        <v>1211</v>
      </c>
      <c r="P199" s="33" t="s">
        <v>155</v>
      </c>
      <c r="Q199" s="33" t="s">
        <v>143</v>
      </c>
      <c r="R199" s="33" t="s">
        <v>135</v>
      </c>
      <c r="S199" s="33" t="s">
        <v>244</v>
      </c>
      <c r="T199" s="33" t="s">
        <v>422</v>
      </c>
      <c r="U199" s="38"/>
      <c r="V199" s="39"/>
      <c r="W199" s="39"/>
      <c r="X199" s="39"/>
      <c r="Y199" s="39"/>
      <c r="Z199" s="39"/>
      <c r="AA199" s="39">
        <v>471817</v>
      </c>
      <c r="AB199" s="39"/>
      <c r="AC199" s="39"/>
      <c r="AD199" s="39"/>
      <c r="AE199" s="39"/>
      <c r="AF199" s="39"/>
      <c r="AG199" s="39"/>
      <c r="AH199" s="33"/>
      <c r="AI199" s="35"/>
      <c r="AJ199" s="33"/>
    </row>
    <row r="200" spans="1:36" s="40" customFormat="1" ht="409.5" hidden="1" x14ac:dyDescent="0.25">
      <c r="A200" s="32">
        <v>53010</v>
      </c>
      <c r="B200" s="33" t="s">
        <v>347</v>
      </c>
      <c r="C200" s="34">
        <v>15000</v>
      </c>
      <c r="D200" s="34"/>
      <c r="E200" s="35" t="s">
        <v>427</v>
      </c>
      <c r="F200" s="33" t="s">
        <v>3169</v>
      </c>
      <c r="G200" s="33" t="s">
        <v>429</v>
      </c>
      <c r="H200" s="36">
        <v>0</v>
      </c>
      <c r="I200" s="37">
        <f t="shared" si="3"/>
        <v>0</v>
      </c>
      <c r="J200" s="33"/>
      <c r="K200" s="33"/>
      <c r="L200" s="33"/>
      <c r="M200" s="32">
        <v>100000</v>
      </c>
      <c r="N200" s="33" t="s">
        <v>0</v>
      </c>
      <c r="O200" s="32">
        <v>1313</v>
      </c>
      <c r="P200" s="33" t="s">
        <v>155</v>
      </c>
      <c r="Q200" s="33" t="s">
        <v>348</v>
      </c>
      <c r="R200" s="33" t="s">
        <v>135</v>
      </c>
      <c r="S200" s="33" t="s">
        <v>143</v>
      </c>
      <c r="T200" s="33" t="s">
        <v>426</v>
      </c>
      <c r="U200" s="38"/>
      <c r="V200" s="39"/>
      <c r="W200" s="39"/>
      <c r="X200" s="39"/>
      <c r="Y200" s="39"/>
      <c r="Z200" s="39">
        <v>15000</v>
      </c>
      <c r="AA200" s="39"/>
      <c r="AB200" s="39"/>
      <c r="AC200" s="39"/>
      <c r="AD200" s="39"/>
      <c r="AE200" s="39"/>
      <c r="AF200" s="39"/>
      <c r="AG200" s="39"/>
      <c r="AH200" s="33"/>
      <c r="AI200" s="35"/>
      <c r="AJ200" s="33"/>
    </row>
    <row r="201" spans="1:36" s="40" customFormat="1" ht="138" hidden="1" x14ac:dyDescent="0.25">
      <c r="A201" s="32">
        <v>53012</v>
      </c>
      <c r="B201" s="33" t="s">
        <v>430</v>
      </c>
      <c r="C201" s="34">
        <v>117991</v>
      </c>
      <c r="D201" s="34"/>
      <c r="E201" s="35" t="s">
        <v>433</v>
      </c>
      <c r="F201" s="33" t="s">
        <v>3170</v>
      </c>
      <c r="G201" s="35" t="s">
        <v>435</v>
      </c>
      <c r="H201" s="36" t="s">
        <v>4198</v>
      </c>
      <c r="I201" s="37" t="e">
        <f t="shared" si="3"/>
        <v>#VALUE!</v>
      </c>
      <c r="J201" s="35"/>
      <c r="K201" s="35"/>
      <c r="L201" s="35"/>
      <c r="M201" s="32">
        <v>100000</v>
      </c>
      <c r="N201" s="33" t="s">
        <v>0</v>
      </c>
      <c r="O201" s="32">
        <v>110111</v>
      </c>
      <c r="P201" s="33" t="s">
        <v>161</v>
      </c>
      <c r="Q201" s="33" t="s">
        <v>149</v>
      </c>
      <c r="R201" s="33" t="s">
        <v>431</v>
      </c>
      <c r="S201" s="33" t="s">
        <v>143</v>
      </c>
      <c r="T201" s="33" t="s">
        <v>432</v>
      </c>
      <c r="U201" s="38"/>
      <c r="V201" s="39"/>
      <c r="W201" s="39"/>
      <c r="X201" s="39"/>
      <c r="Y201" s="39"/>
      <c r="Z201" s="39">
        <v>117991</v>
      </c>
      <c r="AA201" s="39"/>
      <c r="AB201" s="39"/>
      <c r="AC201" s="39"/>
      <c r="AD201" s="39"/>
      <c r="AE201" s="39"/>
      <c r="AF201" s="39"/>
      <c r="AG201" s="39"/>
      <c r="AH201" s="33"/>
      <c r="AI201" s="33"/>
      <c r="AJ201" s="33"/>
    </row>
    <row r="202" spans="1:36" s="40" customFormat="1" ht="138" hidden="1" x14ac:dyDescent="0.25">
      <c r="A202" s="32">
        <v>53013</v>
      </c>
      <c r="B202" s="33" t="s">
        <v>436</v>
      </c>
      <c r="C202" s="34">
        <v>81653</v>
      </c>
      <c r="D202" s="34"/>
      <c r="E202" s="35" t="s">
        <v>433</v>
      </c>
      <c r="F202" s="33" t="s">
        <v>3170</v>
      </c>
      <c r="G202" s="35" t="s">
        <v>435</v>
      </c>
      <c r="H202" s="36" t="s">
        <v>4198</v>
      </c>
      <c r="I202" s="37" t="e">
        <f t="shared" si="3"/>
        <v>#VALUE!</v>
      </c>
      <c r="J202" s="35"/>
      <c r="K202" s="35"/>
      <c r="L202" s="35"/>
      <c r="M202" s="32">
        <v>100000</v>
      </c>
      <c r="N202" s="33" t="s">
        <v>0</v>
      </c>
      <c r="O202" s="32">
        <v>110211</v>
      </c>
      <c r="P202" s="33" t="s">
        <v>161</v>
      </c>
      <c r="Q202" s="33" t="s">
        <v>149</v>
      </c>
      <c r="R202" s="33" t="s">
        <v>431</v>
      </c>
      <c r="S202" s="33" t="s">
        <v>143</v>
      </c>
      <c r="T202" s="33" t="s">
        <v>437</v>
      </c>
      <c r="U202" s="38"/>
      <c r="V202" s="39"/>
      <c r="W202" s="39"/>
      <c r="X202" s="39"/>
      <c r="Y202" s="39"/>
      <c r="Z202" s="39">
        <v>81653</v>
      </c>
      <c r="AA202" s="39"/>
      <c r="AB202" s="39"/>
      <c r="AC202" s="39"/>
      <c r="AD202" s="39"/>
      <c r="AE202" s="39"/>
      <c r="AF202" s="39"/>
      <c r="AG202" s="39"/>
      <c r="AH202" s="33"/>
      <c r="AI202" s="33"/>
      <c r="AJ202" s="33"/>
    </row>
    <row r="203" spans="1:36" s="40" customFormat="1" ht="138" hidden="1" x14ac:dyDescent="0.25">
      <c r="A203" s="32">
        <v>53015</v>
      </c>
      <c r="B203" s="33" t="s">
        <v>438</v>
      </c>
      <c r="C203" s="34">
        <v>75123</v>
      </c>
      <c r="D203" s="34"/>
      <c r="E203" s="35" t="s">
        <v>433</v>
      </c>
      <c r="F203" s="33" t="s">
        <v>3170</v>
      </c>
      <c r="G203" s="35" t="s">
        <v>435</v>
      </c>
      <c r="H203" s="36" t="s">
        <v>4198</v>
      </c>
      <c r="I203" s="37" t="e">
        <f t="shared" si="3"/>
        <v>#VALUE!</v>
      </c>
      <c r="J203" s="35"/>
      <c r="K203" s="35"/>
      <c r="L203" s="35"/>
      <c r="M203" s="32">
        <v>100000</v>
      </c>
      <c r="N203" s="33" t="s">
        <v>0</v>
      </c>
      <c r="O203" s="32">
        <v>110411</v>
      </c>
      <c r="P203" s="33" t="s">
        <v>161</v>
      </c>
      <c r="Q203" s="33" t="s">
        <v>149</v>
      </c>
      <c r="R203" s="33" t="s">
        <v>431</v>
      </c>
      <c r="S203" s="33" t="s">
        <v>143</v>
      </c>
      <c r="T203" s="33" t="s">
        <v>439</v>
      </c>
      <c r="U203" s="38"/>
      <c r="V203" s="39"/>
      <c r="W203" s="39"/>
      <c r="X203" s="39"/>
      <c r="Y203" s="39"/>
      <c r="Z203" s="39">
        <v>75123</v>
      </c>
      <c r="AA203" s="39"/>
      <c r="AB203" s="39"/>
      <c r="AC203" s="39"/>
      <c r="AD203" s="39"/>
      <c r="AE203" s="39"/>
      <c r="AF203" s="39"/>
      <c r="AG203" s="39"/>
      <c r="AH203" s="33"/>
      <c r="AI203" s="33"/>
      <c r="AJ203" s="33"/>
    </row>
    <row r="204" spans="1:36" s="40" customFormat="1" ht="138" hidden="1" x14ac:dyDescent="0.25">
      <c r="A204" s="32">
        <v>53016</v>
      </c>
      <c r="B204" s="33" t="s">
        <v>440</v>
      </c>
      <c r="C204" s="34">
        <v>141806</v>
      </c>
      <c r="D204" s="34"/>
      <c r="E204" s="35" t="s">
        <v>433</v>
      </c>
      <c r="F204" s="33" t="s">
        <v>3170</v>
      </c>
      <c r="G204" s="35" t="s">
        <v>435</v>
      </c>
      <c r="H204" s="36" t="s">
        <v>4198</v>
      </c>
      <c r="I204" s="37" t="e">
        <f t="shared" si="3"/>
        <v>#VALUE!</v>
      </c>
      <c r="J204" s="35"/>
      <c r="K204" s="35"/>
      <c r="L204" s="35"/>
      <c r="M204" s="32">
        <v>100000</v>
      </c>
      <c r="N204" s="33" t="s">
        <v>0</v>
      </c>
      <c r="O204" s="32">
        <v>110511</v>
      </c>
      <c r="P204" s="33" t="s">
        <v>161</v>
      </c>
      <c r="Q204" s="33" t="s">
        <v>149</v>
      </c>
      <c r="R204" s="33" t="s">
        <v>431</v>
      </c>
      <c r="S204" s="33" t="s">
        <v>143</v>
      </c>
      <c r="T204" s="33" t="s">
        <v>441</v>
      </c>
      <c r="U204" s="38"/>
      <c r="V204" s="39"/>
      <c r="W204" s="39"/>
      <c r="X204" s="39"/>
      <c r="Y204" s="39"/>
      <c r="Z204" s="39">
        <v>141806</v>
      </c>
      <c r="AA204" s="39"/>
      <c r="AB204" s="39"/>
      <c r="AC204" s="39"/>
      <c r="AD204" s="39"/>
      <c r="AE204" s="39"/>
      <c r="AF204" s="39"/>
      <c r="AG204" s="39"/>
      <c r="AH204" s="33"/>
      <c r="AI204" s="33"/>
      <c r="AJ204" s="33"/>
    </row>
    <row r="205" spans="1:36" s="40" customFormat="1" ht="138" hidden="1" x14ac:dyDescent="0.25">
      <c r="A205" s="32">
        <v>53017</v>
      </c>
      <c r="B205" s="33" t="s">
        <v>442</v>
      </c>
      <c r="C205" s="34">
        <v>285338</v>
      </c>
      <c r="D205" s="34"/>
      <c r="E205" s="35" t="s">
        <v>433</v>
      </c>
      <c r="F205" s="33" t="s">
        <v>3170</v>
      </c>
      <c r="G205" s="35" t="s">
        <v>435</v>
      </c>
      <c r="H205" s="36" t="s">
        <v>4198</v>
      </c>
      <c r="I205" s="37" t="e">
        <f t="shared" si="3"/>
        <v>#VALUE!</v>
      </c>
      <c r="J205" s="35"/>
      <c r="K205" s="35"/>
      <c r="L205" s="35"/>
      <c r="M205" s="32">
        <v>100000</v>
      </c>
      <c r="N205" s="33" t="s">
        <v>0</v>
      </c>
      <c r="O205" s="32">
        <v>110611</v>
      </c>
      <c r="P205" s="33" t="s">
        <v>161</v>
      </c>
      <c r="Q205" s="33" t="s">
        <v>149</v>
      </c>
      <c r="R205" s="33" t="s">
        <v>431</v>
      </c>
      <c r="S205" s="33" t="s">
        <v>143</v>
      </c>
      <c r="T205" s="33" t="s">
        <v>443</v>
      </c>
      <c r="U205" s="38"/>
      <c r="V205" s="39"/>
      <c r="W205" s="39"/>
      <c r="X205" s="39"/>
      <c r="Y205" s="39"/>
      <c r="Z205" s="39">
        <v>285338</v>
      </c>
      <c r="AA205" s="39"/>
      <c r="AB205" s="39"/>
      <c r="AC205" s="39"/>
      <c r="AD205" s="39"/>
      <c r="AE205" s="39"/>
      <c r="AF205" s="39"/>
      <c r="AG205" s="39"/>
      <c r="AH205" s="33"/>
      <c r="AI205" s="35"/>
      <c r="AJ205" s="33"/>
    </row>
    <row r="206" spans="1:36" s="40" customFormat="1" ht="138" hidden="1" x14ac:dyDescent="0.25">
      <c r="A206" s="32">
        <v>53018</v>
      </c>
      <c r="B206" s="33" t="s">
        <v>444</v>
      </c>
      <c r="C206" s="34">
        <v>9752</v>
      </c>
      <c r="D206" s="34"/>
      <c r="E206" s="35" t="s">
        <v>433</v>
      </c>
      <c r="F206" s="33" t="s">
        <v>3170</v>
      </c>
      <c r="G206" s="35" t="s">
        <v>435</v>
      </c>
      <c r="H206" s="36" t="s">
        <v>4198</v>
      </c>
      <c r="I206" s="37" t="e">
        <f t="shared" si="3"/>
        <v>#VALUE!</v>
      </c>
      <c r="J206" s="35"/>
      <c r="K206" s="35"/>
      <c r="L206" s="35"/>
      <c r="M206" s="32">
        <v>100000</v>
      </c>
      <c r="N206" s="33" t="s">
        <v>0</v>
      </c>
      <c r="O206" s="32">
        <v>110711</v>
      </c>
      <c r="P206" s="33" t="s">
        <v>161</v>
      </c>
      <c r="Q206" s="33" t="s">
        <v>149</v>
      </c>
      <c r="R206" s="33" t="s">
        <v>431</v>
      </c>
      <c r="S206" s="33" t="s">
        <v>143</v>
      </c>
      <c r="T206" s="33" t="s">
        <v>445</v>
      </c>
      <c r="U206" s="38"/>
      <c r="V206" s="39"/>
      <c r="W206" s="39"/>
      <c r="X206" s="39"/>
      <c r="Y206" s="39"/>
      <c r="Z206" s="39">
        <v>9752</v>
      </c>
      <c r="AA206" s="39"/>
      <c r="AB206" s="39"/>
      <c r="AC206" s="39"/>
      <c r="AD206" s="39"/>
      <c r="AE206" s="39"/>
      <c r="AF206" s="39"/>
      <c r="AG206" s="39"/>
      <c r="AH206" s="33"/>
      <c r="AI206" s="35"/>
      <c r="AJ206" s="33"/>
    </row>
    <row r="207" spans="1:36" s="40" customFormat="1" ht="138" hidden="1" x14ac:dyDescent="0.25">
      <c r="A207" s="32">
        <v>53019</v>
      </c>
      <c r="B207" s="33" t="s">
        <v>446</v>
      </c>
      <c r="C207" s="34">
        <v>316014</v>
      </c>
      <c r="D207" s="34"/>
      <c r="E207" s="35" t="s">
        <v>433</v>
      </c>
      <c r="F207" s="33" t="s">
        <v>3170</v>
      </c>
      <c r="G207" s="35" t="s">
        <v>435</v>
      </c>
      <c r="H207" s="36" t="s">
        <v>4198</v>
      </c>
      <c r="I207" s="37" t="e">
        <f t="shared" si="3"/>
        <v>#VALUE!</v>
      </c>
      <c r="J207" s="35"/>
      <c r="K207" s="35"/>
      <c r="L207" s="35"/>
      <c r="M207" s="32">
        <v>100000</v>
      </c>
      <c r="N207" s="33" t="s">
        <v>0</v>
      </c>
      <c r="O207" s="32">
        <v>110811</v>
      </c>
      <c r="P207" s="33" t="s">
        <v>161</v>
      </c>
      <c r="Q207" s="33" t="s">
        <v>149</v>
      </c>
      <c r="R207" s="33" t="s">
        <v>431</v>
      </c>
      <c r="S207" s="33" t="s">
        <v>143</v>
      </c>
      <c r="T207" s="33" t="s">
        <v>447</v>
      </c>
      <c r="U207" s="38"/>
      <c r="V207" s="39"/>
      <c r="W207" s="39"/>
      <c r="X207" s="39"/>
      <c r="Y207" s="39"/>
      <c r="Z207" s="39">
        <v>316014</v>
      </c>
      <c r="AA207" s="39"/>
      <c r="AB207" s="39"/>
      <c r="AC207" s="39"/>
      <c r="AD207" s="39"/>
      <c r="AE207" s="39"/>
      <c r="AF207" s="39"/>
      <c r="AG207" s="39"/>
      <c r="AH207" s="33"/>
      <c r="AI207" s="33"/>
      <c r="AJ207" s="33"/>
    </row>
    <row r="208" spans="1:36" s="40" customFormat="1" ht="138" hidden="1" x14ac:dyDescent="0.25">
      <c r="A208" s="32">
        <v>53020</v>
      </c>
      <c r="B208" s="33" t="s">
        <v>448</v>
      </c>
      <c r="C208" s="34">
        <v>10105</v>
      </c>
      <c r="D208" s="34"/>
      <c r="E208" s="35" t="s">
        <v>433</v>
      </c>
      <c r="F208" s="33" t="s">
        <v>3170</v>
      </c>
      <c r="G208" s="35" t="s">
        <v>435</v>
      </c>
      <c r="H208" s="36" t="s">
        <v>4198</v>
      </c>
      <c r="I208" s="37" t="e">
        <f t="shared" si="3"/>
        <v>#VALUE!</v>
      </c>
      <c r="J208" s="35"/>
      <c r="K208" s="35"/>
      <c r="L208" s="35"/>
      <c r="M208" s="32">
        <v>100000</v>
      </c>
      <c r="N208" s="33" t="s">
        <v>0</v>
      </c>
      <c r="O208" s="32">
        <v>110911</v>
      </c>
      <c r="P208" s="33" t="s">
        <v>161</v>
      </c>
      <c r="Q208" s="33" t="s">
        <v>149</v>
      </c>
      <c r="R208" s="33" t="s">
        <v>431</v>
      </c>
      <c r="S208" s="33" t="s">
        <v>143</v>
      </c>
      <c r="T208" s="33" t="s">
        <v>449</v>
      </c>
      <c r="U208" s="38"/>
      <c r="V208" s="39"/>
      <c r="W208" s="39"/>
      <c r="X208" s="39"/>
      <c r="Y208" s="39"/>
      <c r="Z208" s="39">
        <v>10105</v>
      </c>
      <c r="AA208" s="39"/>
      <c r="AB208" s="39"/>
      <c r="AC208" s="39"/>
      <c r="AD208" s="39"/>
      <c r="AE208" s="39"/>
      <c r="AF208" s="39"/>
      <c r="AG208" s="39"/>
      <c r="AH208" s="33"/>
      <c r="AI208" s="33"/>
      <c r="AJ208" s="33"/>
    </row>
    <row r="209" spans="1:36" s="40" customFormat="1" ht="253" hidden="1" x14ac:dyDescent="0.25">
      <c r="A209" s="32">
        <v>53022</v>
      </c>
      <c r="B209" s="33" t="s">
        <v>304</v>
      </c>
      <c r="C209" s="34">
        <v>2156746</v>
      </c>
      <c r="D209" s="34"/>
      <c r="E209" s="35" t="s">
        <v>3171</v>
      </c>
      <c r="F209" s="33" t="s">
        <v>3172</v>
      </c>
      <c r="G209" s="35" t="s">
        <v>3173</v>
      </c>
      <c r="H209" s="36">
        <v>0</v>
      </c>
      <c r="I209" s="37">
        <f t="shared" si="3"/>
        <v>0</v>
      </c>
      <c r="J209" s="35"/>
      <c r="K209" s="35"/>
      <c r="L209" s="35"/>
      <c r="M209" s="32">
        <v>100000</v>
      </c>
      <c r="N209" s="33" t="s">
        <v>0</v>
      </c>
      <c r="O209" s="32">
        <v>1914</v>
      </c>
      <c r="P209" s="33" t="s">
        <v>268</v>
      </c>
      <c r="Q209" s="33" t="s">
        <v>149</v>
      </c>
      <c r="R209" s="33" t="s">
        <v>135</v>
      </c>
      <c r="S209" s="33" t="s">
        <v>143</v>
      </c>
      <c r="T209" s="33" t="s">
        <v>3174</v>
      </c>
      <c r="U209" s="38"/>
      <c r="V209" s="39">
        <v>2125920</v>
      </c>
      <c r="W209" s="39"/>
      <c r="X209" s="39">
        <v>30826</v>
      </c>
      <c r="Y209" s="39"/>
      <c r="Z209" s="39"/>
      <c r="AA209" s="39"/>
      <c r="AB209" s="39"/>
      <c r="AC209" s="39"/>
      <c r="AD209" s="39"/>
      <c r="AE209" s="39"/>
      <c r="AF209" s="39"/>
      <c r="AG209" s="39"/>
      <c r="AH209" s="33"/>
      <c r="AI209" s="35"/>
      <c r="AJ209" s="33"/>
    </row>
    <row r="210" spans="1:36" s="40" customFormat="1" ht="92" hidden="1" x14ac:dyDescent="0.25">
      <c r="A210" s="32">
        <v>53023</v>
      </c>
      <c r="B210" s="33" t="s">
        <v>201</v>
      </c>
      <c r="C210" s="34">
        <v>231314</v>
      </c>
      <c r="D210" s="34"/>
      <c r="E210" s="33" t="s">
        <v>452</v>
      </c>
      <c r="F210" s="33" t="s">
        <v>453</v>
      </c>
      <c r="G210" s="33" t="s">
        <v>454</v>
      </c>
      <c r="H210" s="36" t="s">
        <v>4198</v>
      </c>
      <c r="I210" s="37" t="e">
        <f t="shared" si="3"/>
        <v>#VALUE!</v>
      </c>
      <c r="J210" s="33"/>
      <c r="K210" s="33"/>
      <c r="L210" s="33"/>
      <c r="M210" s="32">
        <v>100000</v>
      </c>
      <c r="N210" s="33" t="s">
        <v>0</v>
      </c>
      <c r="O210" s="32">
        <v>171414</v>
      </c>
      <c r="P210" s="33" t="s">
        <v>450</v>
      </c>
      <c r="Q210" s="33" t="s">
        <v>143</v>
      </c>
      <c r="R210" s="33" t="s">
        <v>135</v>
      </c>
      <c r="S210" s="33" t="s">
        <v>143</v>
      </c>
      <c r="T210" s="33" t="s">
        <v>451</v>
      </c>
      <c r="U210" s="38">
        <v>1.27</v>
      </c>
      <c r="V210" s="39">
        <v>46941</v>
      </c>
      <c r="W210" s="39">
        <v>122277</v>
      </c>
      <c r="X210" s="39">
        <v>62096</v>
      </c>
      <c r="Y210" s="39"/>
      <c r="Z210" s="39"/>
      <c r="AA210" s="39"/>
      <c r="AB210" s="39"/>
      <c r="AC210" s="39"/>
      <c r="AD210" s="39"/>
      <c r="AE210" s="39"/>
      <c r="AF210" s="39"/>
      <c r="AG210" s="39"/>
      <c r="AH210" s="33"/>
      <c r="AI210" s="33"/>
      <c r="AJ210" s="33"/>
    </row>
    <row r="211" spans="1:36" s="40" customFormat="1" ht="356.5" hidden="1" x14ac:dyDescent="0.25">
      <c r="A211" s="32">
        <v>53024</v>
      </c>
      <c r="B211" s="33" t="s">
        <v>408</v>
      </c>
      <c r="C211" s="34">
        <v>292547</v>
      </c>
      <c r="D211" s="34">
        <v>75000</v>
      </c>
      <c r="E211" s="35" t="s">
        <v>456</v>
      </c>
      <c r="F211" s="33" t="s">
        <v>3175</v>
      </c>
      <c r="G211" s="33" t="s">
        <v>458</v>
      </c>
      <c r="H211" s="36" t="s">
        <v>4198</v>
      </c>
      <c r="I211" s="37" t="e">
        <f t="shared" si="3"/>
        <v>#VALUE!</v>
      </c>
      <c r="J211" s="33"/>
      <c r="K211" s="33"/>
      <c r="L211" s="33"/>
      <c r="M211" s="32">
        <v>100000</v>
      </c>
      <c r="N211" s="33" t="s">
        <v>0</v>
      </c>
      <c r="O211" s="32">
        <v>211600</v>
      </c>
      <c r="P211" s="33" t="s">
        <v>305</v>
      </c>
      <c r="Q211" s="33" t="s">
        <v>149</v>
      </c>
      <c r="R211" s="33" t="s">
        <v>135</v>
      </c>
      <c r="S211" s="33" t="s">
        <v>150</v>
      </c>
      <c r="T211" s="33" t="s">
        <v>455</v>
      </c>
      <c r="U211" s="38">
        <v>3</v>
      </c>
      <c r="V211" s="39">
        <v>158189</v>
      </c>
      <c r="W211" s="39">
        <v>45836</v>
      </c>
      <c r="X211" s="39">
        <v>27072</v>
      </c>
      <c r="Y211" s="39"/>
      <c r="Z211" s="39">
        <v>49450</v>
      </c>
      <c r="AA211" s="39">
        <v>12000</v>
      </c>
      <c r="AB211" s="39"/>
      <c r="AC211" s="39"/>
      <c r="AD211" s="39"/>
      <c r="AE211" s="39"/>
      <c r="AF211" s="39"/>
      <c r="AG211" s="39"/>
      <c r="AH211" s="33"/>
      <c r="AI211" s="33"/>
      <c r="AJ211" s="33"/>
    </row>
    <row r="212" spans="1:36" s="40" customFormat="1" ht="80.5" hidden="1" x14ac:dyDescent="0.25">
      <c r="A212" s="32">
        <v>53025</v>
      </c>
      <c r="B212" s="33" t="s">
        <v>201</v>
      </c>
      <c r="C212" s="34">
        <v>227800</v>
      </c>
      <c r="D212" s="34"/>
      <c r="E212" s="33" t="s">
        <v>3176</v>
      </c>
      <c r="F212" s="33" t="s">
        <v>3177</v>
      </c>
      <c r="G212" s="33" t="s">
        <v>1531</v>
      </c>
      <c r="H212" s="36" t="s">
        <v>4198</v>
      </c>
      <c r="I212" s="37" t="e">
        <f t="shared" si="3"/>
        <v>#VALUE!</v>
      </c>
      <c r="J212" s="33"/>
      <c r="K212" s="33"/>
      <c r="L212" s="33"/>
      <c r="M212" s="32">
        <v>100000</v>
      </c>
      <c r="N212" s="33" t="s">
        <v>0</v>
      </c>
      <c r="O212" s="32">
        <v>171414</v>
      </c>
      <c r="P212" s="33" t="s">
        <v>3178</v>
      </c>
      <c r="Q212" s="33" t="s">
        <v>143</v>
      </c>
      <c r="R212" s="33" t="s">
        <v>135</v>
      </c>
      <c r="S212" s="33" t="s">
        <v>143</v>
      </c>
      <c r="T212" s="33" t="s">
        <v>3179</v>
      </c>
      <c r="U212" s="38"/>
      <c r="V212" s="39"/>
      <c r="W212" s="39"/>
      <c r="X212" s="39"/>
      <c r="Y212" s="39"/>
      <c r="Z212" s="39">
        <v>227800</v>
      </c>
      <c r="AA212" s="39"/>
      <c r="AB212" s="39"/>
      <c r="AC212" s="39"/>
      <c r="AD212" s="39"/>
      <c r="AE212" s="39"/>
      <c r="AF212" s="39"/>
      <c r="AG212" s="39"/>
      <c r="AH212" s="33"/>
      <c r="AI212" s="33"/>
      <c r="AJ212" s="33"/>
    </row>
    <row r="213" spans="1:36" s="40" customFormat="1" ht="80.5" hidden="1" x14ac:dyDescent="0.25">
      <c r="A213" s="32">
        <v>53026</v>
      </c>
      <c r="B213" s="33" t="s">
        <v>201</v>
      </c>
      <c r="C213" s="34">
        <v>550000</v>
      </c>
      <c r="D213" s="34"/>
      <c r="E213" s="33" t="s">
        <v>3180</v>
      </c>
      <c r="F213" s="33" t="s">
        <v>3181</v>
      </c>
      <c r="G213" s="33" t="s">
        <v>3182</v>
      </c>
      <c r="H213" s="36" t="s">
        <v>4198</v>
      </c>
      <c r="I213" s="37" t="e">
        <f t="shared" si="3"/>
        <v>#VALUE!</v>
      </c>
      <c r="J213" s="33"/>
      <c r="K213" s="33"/>
      <c r="L213" s="33"/>
      <c r="M213" s="32">
        <v>100000</v>
      </c>
      <c r="N213" s="33" t="s">
        <v>0</v>
      </c>
      <c r="O213" s="32">
        <v>171414</v>
      </c>
      <c r="P213" s="33" t="s">
        <v>3183</v>
      </c>
      <c r="Q213" s="33" t="s">
        <v>143</v>
      </c>
      <c r="R213" s="33" t="s">
        <v>135</v>
      </c>
      <c r="S213" s="33" t="s">
        <v>143</v>
      </c>
      <c r="T213" s="33" t="s">
        <v>3184</v>
      </c>
      <c r="U213" s="38"/>
      <c r="V213" s="39"/>
      <c r="W213" s="39"/>
      <c r="X213" s="39"/>
      <c r="Y213" s="39"/>
      <c r="Z213" s="39">
        <v>550000</v>
      </c>
      <c r="AA213" s="39"/>
      <c r="AB213" s="39"/>
      <c r="AC213" s="39"/>
      <c r="AD213" s="39"/>
      <c r="AE213" s="39"/>
      <c r="AF213" s="39"/>
      <c r="AG213" s="39"/>
      <c r="AH213" s="33"/>
      <c r="AI213" s="35"/>
      <c r="AJ213" s="33"/>
    </row>
    <row r="214" spans="1:36" s="40" customFormat="1" ht="241.5" hidden="1" x14ac:dyDescent="0.25">
      <c r="A214" s="32">
        <v>53027</v>
      </c>
      <c r="B214" s="33" t="s">
        <v>408</v>
      </c>
      <c r="C214" s="34">
        <v>1080090</v>
      </c>
      <c r="D214" s="34"/>
      <c r="E214" s="35" t="s">
        <v>3185</v>
      </c>
      <c r="F214" s="33" t="s">
        <v>3186</v>
      </c>
      <c r="G214" s="33" t="s">
        <v>3187</v>
      </c>
      <c r="H214" s="36" t="s">
        <v>4198</v>
      </c>
      <c r="I214" s="37" t="e">
        <f t="shared" si="3"/>
        <v>#VALUE!</v>
      </c>
      <c r="J214" s="33"/>
      <c r="K214" s="33"/>
      <c r="L214" s="33"/>
      <c r="M214" s="32">
        <v>100000</v>
      </c>
      <c r="N214" s="33" t="s">
        <v>0</v>
      </c>
      <c r="O214" s="32">
        <v>211600</v>
      </c>
      <c r="P214" s="33" t="s">
        <v>133</v>
      </c>
      <c r="Q214" s="33" t="s">
        <v>149</v>
      </c>
      <c r="R214" s="33" t="s">
        <v>135</v>
      </c>
      <c r="S214" s="33" t="s">
        <v>136</v>
      </c>
      <c r="T214" s="33" t="s">
        <v>3188</v>
      </c>
      <c r="U214" s="38">
        <v>5</v>
      </c>
      <c r="V214" s="39">
        <v>336825</v>
      </c>
      <c r="W214" s="39">
        <v>88870</v>
      </c>
      <c r="X214" s="39">
        <v>47095</v>
      </c>
      <c r="Y214" s="39">
        <v>1500</v>
      </c>
      <c r="Z214" s="39">
        <v>555450</v>
      </c>
      <c r="AA214" s="39">
        <v>10100</v>
      </c>
      <c r="AB214" s="39"/>
      <c r="AC214" s="39"/>
      <c r="AD214" s="39"/>
      <c r="AE214" s="39">
        <v>40250</v>
      </c>
      <c r="AF214" s="39"/>
      <c r="AG214" s="39"/>
      <c r="AH214" s="33"/>
      <c r="AI214" s="33"/>
      <c r="AJ214" s="33"/>
    </row>
    <row r="215" spans="1:36" s="40" customFormat="1" ht="103.5" hidden="1" x14ac:dyDescent="0.25">
      <c r="A215" s="32">
        <v>53028</v>
      </c>
      <c r="B215" s="33" t="s">
        <v>201</v>
      </c>
      <c r="C215" s="34">
        <v>1165599</v>
      </c>
      <c r="D215" s="34"/>
      <c r="E215" s="33" t="s">
        <v>3189</v>
      </c>
      <c r="F215" s="35" t="s">
        <v>3190</v>
      </c>
      <c r="G215" s="35" t="s">
        <v>3191</v>
      </c>
      <c r="H215" s="36" t="s">
        <v>4198</v>
      </c>
      <c r="I215" s="37" t="e">
        <f t="shared" si="3"/>
        <v>#VALUE!</v>
      </c>
      <c r="J215" s="35"/>
      <c r="K215" s="35"/>
      <c r="L215" s="35"/>
      <c r="M215" s="32">
        <v>100000</v>
      </c>
      <c r="N215" s="33" t="s">
        <v>0</v>
      </c>
      <c r="O215" s="32">
        <v>171414</v>
      </c>
      <c r="P215" s="33" t="s">
        <v>3192</v>
      </c>
      <c r="Q215" s="33" t="s">
        <v>149</v>
      </c>
      <c r="R215" s="33" t="s">
        <v>135</v>
      </c>
      <c r="S215" s="33" t="s">
        <v>143</v>
      </c>
      <c r="T215" s="33" t="s">
        <v>3193</v>
      </c>
      <c r="U215" s="38">
        <v>10</v>
      </c>
      <c r="V215" s="39">
        <v>514993</v>
      </c>
      <c r="W215" s="39">
        <v>147702</v>
      </c>
      <c r="X215" s="39">
        <v>89904</v>
      </c>
      <c r="Y215" s="39">
        <v>57200</v>
      </c>
      <c r="Z215" s="39">
        <v>353000</v>
      </c>
      <c r="AA215" s="39"/>
      <c r="AB215" s="39">
        <v>2800</v>
      </c>
      <c r="AC215" s="39"/>
      <c r="AD215" s="39"/>
      <c r="AE215" s="39"/>
      <c r="AF215" s="39"/>
      <c r="AG215" s="39"/>
      <c r="AH215" s="33"/>
      <c r="AI215" s="33"/>
      <c r="AJ215" s="33"/>
    </row>
    <row r="216" spans="1:36" s="40" customFormat="1" ht="195.5" hidden="1" x14ac:dyDescent="0.25">
      <c r="A216" s="32">
        <v>53029</v>
      </c>
      <c r="B216" s="33" t="s">
        <v>304</v>
      </c>
      <c r="C216" s="34">
        <v>755010</v>
      </c>
      <c r="D216" s="34"/>
      <c r="E216" s="35" t="s">
        <v>3194</v>
      </c>
      <c r="F216" s="35" t="s">
        <v>3195</v>
      </c>
      <c r="G216" s="33" t="s">
        <v>3196</v>
      </c>
      <c r="H216" s="36">
        <v>0</v>
      </c>
      <c r="I216" s="37">
        <f t="shared" si="3"/>
        <v>0</v>
      </c>
      <c r="J216" s="33"/>
      <c r="K216" s="33"/>
      <c r="L216" s="33"/>
      <c r="M216" s="32">
        <v>100000</v>
      </c>
      <c r="N216" s="33" t="s">
        <v>0</v>
      </c>
      <c r="O216" s="32">
        <v>1914</v>
      </c>
      <c r="P216" s="33" t="s">
        <v>273</v>
      </c>
      <c r="Q216" s="33" t="s">
        <v>149</v>
      </c>
      <c r="R216" s="33" t="s">
        <v>135</v>
      </c>
      <c r="S216" s="33" t="s">
        <v>249</v>
      </c>
      <c r="T216" s="33" t="s">
        <v>459</v>
      </c>
      <c r="U216" s="38">
        <v>6</v>
      </c>
      <c r="V216" s="39">
        <v>345473</v>
      </c>
      <c r="W216" s="39">
        <v>94604</v>
      </c>
      <c r="X216" s="39">
        <v>54933</v>
      </c>
      <c r="Y216" s="39"/>
      <c r="Z216" s="39"/>
      <c r="AA216" s="39">
        <v>10000</v>
      </c>
      <c r="AB216" s="39"/>
      <c r="AC216" s="39"/>
      <c r="AD216" s="39"/>
      <c r="AE216" s="39">
        <v>250000</v>
      </c>
      <c r="AF216" s="39"/>
      <c r="AG216" s="39"/>
      <c r="AH216" s="33"/>
      <c r="AI216" s="35"/>
      <c r="AJ216" s="33"/>
    </row>
    <row r="217" spans="1:36" s="40" customFormat="1" ht="80.5" hidden="1" x14ac:dyDescent="0.25">
      <c r="A217" s="32">
        <v>53037</v>
      </c>
      <c r="B217" s="33" t="s">
        <v>463</v>
      </c>
      <c r="C217" s="34"/>
      <c r="D217" s="34">
        <v>25190</v>
      </c>
      <c r="E217" s="35" t="s">
        <v>465</v>
      </c>
      <c r="F217" s="33" t="s">
        <v>466</v>
      </c>
      <c r="G217" s="33" t="s">
        <v>467</v>
      </c>
      <c r="H217" s="36">
        <v>0</v>
      </c>
      <c r="I217" s="37">
        <f t="shared" si="3"/>
        <v>0</v>
      </c>
      <c r="J217" s="33"/>
      <c r="K217" s="33"/>
      <c r="L217" s="33"/>
      <c r="M217" s="32">
        <v>100000</v>
      </c>
      <c r="N217" s="33" t="s">
        <v>0</v>
      </c>
      <c r="O217" s="32">
        <v>1613</v>
      </c>
      <c r="P217" s="33" t="s">
        <v>256</v>
      </c>
      <c r="Q217" s="33" t="s">
        <v>143</v>
      </c>
      <c r="R217" s="33" t="s">
        <v>358</v>
      </c>
      <c r="S217" s="33" t="s">
        <v>143</v>
      </c>
      <c r="T217" s="33" t="s">
        <v>464</v>
      </c>
      <c r="U217" s="38"/>
      <c r="V217" s="39"/>
      <c r="W217" s="39"/>
      <c r="X217" s="39"/>
      <c r="Y217" s="39"/>
      <c r="Z217" s="39"/>
      <c r="AA217" s="39"/>
      <c r="AB217" s="39"/>
      <c r="AC217" s="39"/>
      <c r="AD217" s="39"/>
      <c r="AE217" s="39"/>
      <c r="AF217" s="39"/>
      <c r="AG217" s="39"/>
      <c r="AH217" s="33"/>
      <c r="AI217" s="35"/>
      <c r="AJ217" s="33"/>
    </row>
    <row r="218" spans="1:36" s="40" customFormat="1" ht="115" hidden="1" x14ac:dyDescent="0.25">
      <c r="A218" s="32">
        <v>53038</v>
      </c>
      <c r="B218" s="33" t="s">
        <v>2678</v>
      </c>
      <c r="C218" s="34">
        <v>25000</v>
      </c>
      <c r="D218" s="34"/>
      <c r="E218" s="35" t="s">
        <v>2684</v>
      </c>
      <c r="F218" s="33" t="s">
        <v>3197</v>
      </c>
      <c r="G218" s="35" t="s">
        <v>2686</v>
      </c>
      <c r="H218" s="36">
        <v>0</v>
      </c>
      <c r="I218" s="37">
        <f t="shared" si="3"/>
        <v>0</v>
      </c>
      <c r="J218" s="35"/>
      <c r="K218" s="35"/>
      <c r="L218" s="35"/>
      <c r="M218" s="32">
        <v>700043</v>
      </c>
      <c r="N218" s="33" t="s">
        <v>110</v>
      </c>
      <c r="O218" s="32">
        <v>171416</v>
      </c>
      <c r="P218" s="33" t="s">
        <v>260</v>
      </c>
      <c r="Q218" s="33" t="s">
        <v>143</v>
      </c>
      <c r="R218" s="33" t="s">
        <v>135</v>
      </c>
      <c r="S218" s="33" t="s">
        <v>143</v>
      </c>
      <c r="T218" s="33" t="s">
        <v>2683</v>
      </c>
      <c r="U218" s="38"/>
      <c r="V218" s="39"/>
      <c r="W218" s="39"/>
      <c r="X218" s="39"/>
      <c r="Y218" s="39"/>
      <c r="Z218" s="39">
        <v>25000</v>
      </c>
      <c r="AA218" s="39"/>
      <c r="AB218" s="39"/>
      <c r="AC218" s="39"/>
      <c r="AD218" s="39"/>
      <c r="AE218" s="39"/>
      <c r="AF218" s="39"/>
      <c r="AG218" s="39"/>
      <c r="AH218" s="33"/>
      <c r="AI218" s="33"/>
      <c r="AJ218" s="33"/>
    </row>
    <row r="219" spans="1:36" s="40" customFormat="1" ht="115" hidden="1" x14ac:dyDescent="0.25">
      <c r="A219" s="32">
        <v>53039</v>
      </c>
      <c r="B219" s="33" t="s">
        <v>2678</v>
      </c>
      <c r="C219" s="34">
        <v>217500</v>
      </c>
      <c r="D219" s="34"/>
      <c r="E219" s="35" t="s">
        <v>2688</v>
      </c>
      <c r="F219" s="33" t="s">
        <v>3198</v>
      </c>
      <c r="G219" s="35" t="s">
        <v>2690</v>
      </c>
      <c r="H219" s="36">
        <v>0</v>
      </c>
      <c r="I219" s="37">
        <f t="shared" si="3"/>
        <v>0</v>
      </c>
      <c r="J219" s="35"/>
      <c r="K219" s="35"/>
      <c r="L219" s="35"/>
      <c r="M219" s="32">
        <v>700043</v>
      </c>
      <c r="N219" s="33" t="s">
        <v>110</v>
      </c>
      <c r="O219" s="32">
        <v>171416</v>
      </c>
      <c r="P219" s="33" t="s">
        <v>133</v>
      </c>
      <c r="Q219" s="33" t="s">
        <v>143</v>
      </c>
      <c r="R219" s="33" t="s">
        <v>135</v>
      </c>
      <c r="S219" s="33" t="s">
        <v>143</v>
      </c>
      <c r="T219" s="33" t="s">
        <v>2687</v>
      </c>
      <c r="U219" s="38"/>
      <c r="V219" s="39"/>
      <c r="W219" s="39"/>
      <c r="X219" s="39"/>
      <c r="Y219" s="39">
        <v>207500</v>
      </c>
      <c r="Z219" s="39">
        <v>10000</v>
      </c>
      <c r="AA219" s="39"/>
      <c r="AB219" s="39"/>
      <c r="AC219" s="39"/>
      <c r="AD219" s="39"/>
      <c r="AE219" s="39"/>
      <c r="AF219" s="39"/>
      <c r="AG219" s="39"/>
      <c r="AH219" s="33"/>
      <c r="AI219" s="35"/>
      <c r="AJ219" s="33"/>
    </row>
    <row r="220" spans="1:36" s="40" customFormat="1" ht="80.5" hidden="1" x14ac:dyDescent="0.25">
      <c r="A220" s="32">
        <v>53040</v>
      </c>
      <c r="B220" s="33" t="s">
        <v>2678</v>
      </c>
      <c r="C220" s="34">
        <v>16800</v>
      </c>
      <c r="D220" s="34"/>
      <c r="E220" s="33" t="s">
        <v>2692</v>
      </c>
      <c r="F220" s="33" t="s">
        <v>3135</v>
      </c>
      <c r="G220" s="33" t="s">
        <v>2693</v>
      </c>
      <c r="H220" s="36">
        <v>0</v>
      </c>
      <c r="I220" s="37">
        <f t="shared" si="3"/>
        <v>0</v>
      </c>
      <c r="J220" s="33"/>
      <c r="K220" s="33"/>
      <c r="L220" s="33"/>
      <c r="M220" s="32">
        <v>700043</v>
      </c>
      <c r="N220" s="33" t="s">
        <v>110</v>
      </c>
      <c r="O220" s="32">
        <v>171416</v>
      </c>
      <c r="P220" s="33" t="s">
        <v>142</v>
      </c>
      <c r="Q220" s="33" t="s">
        <v>143</v>
      </c>
      <c r="R220" s="33" t="s">
        <v>135</v>
      </c>
      <c r="S220" s="33" t="s">
        <v>244</v>
      </c>
      <c r="T220" s="33" t="s">
        <v>2691</v>
      </c>
      <c r="U220" s="38"/>
      <c r="V220" s="39"/>
      <c r="W220" s="39"/>
      <c r="X220" s="39"/>
      <c r="Y220" s="39"/>
      <c r="Z220" s="39"/>
      <c r="AA220" s="39">
        <v>16800</v>
      </c>
      <c r="AB220" s="39"/>
      <c r="AC220" s="39"/>
      <c r="AD220" s="39"/>
      <c r="AE220" s="39"/>
      <c r="AF220" s="39"/>
      <c r="AG220" s="39"/>
      <c r="AH220" s="33"/>
      <c r="AI220" s="35"/>
      <c r="AJ220" s="33"/>
    </row>
    <row r="221" spans="1:36" s="40" customFormat="1" ht="92" hidden="1" x14ac:dyDescent="0.25">
      <c r="A221" s="32">
        <v>53041</v>
      </c>
      <c r="B221" s="33" t="s">
        <v>201</v>
      </c>
      <c r="C221" s="34">
        <v>472325</v>
      </c>
      <c r="D221" s="34"/>
      <c r="E221" s="33" t="s">
        <v>470</v>
      </c>
      <c r="F221" s="33" t="s">
        <v>3199</v>
      </c>
      <c r="G221" s="33" t="s">
        <v>472</v>
      </c>
      <c r="H221" s="36" t="s">
        <v>4198</v>
      </c>
      <c r="I221" s="37" t="e">
        <f t="shared" si="3"/>
        <v>#VALUE!</v>
      </c>
      <c r="J221" s="33"/>
      <c r="K221" s="33"/>
      <c r="L221" s="33"/>
      <c r="M221" s="32">
        <v>100000</v>
      </c>
      <c r="N221" s="33" t="s">
        <v>0</v>
      </c>
      <c r="O221" s="32">
        <v>171414</v>
      </c>
      <c r="P221" s="33" t="s">
        <v>468</v>
      </c>
      <c r="Q221" s="33" t="s">
        <v>143</v>
      </c>
      <c r="R221" s="33" t="s">
        <v>135</v>
      </c>
      <c r="S221" s="33" t="s">
        <v>143</v>
      </c>
      <c r="T221" s="33" t="s">
        <v>469</v>
      </c>
      <c r="U221" s="38">
        <v>4</v>
      </c>
      <c r="V221" s="39">
        <v>182620</v>
      </c>
      <c r="W221" s="39">
        <v>61375</v>
      </c>
      <c r="X221" s="39">
        <v>35330</v>
      </c>
      <c r="Y221" s="39">
        <v>25200</v>
      </c>
      <c r="Z221" s="39">
        <v>165000</v>
      </c>
      <c r="AA221" s="39"/>
      <c r="AB221" s="39">
        <v>2800</v>
      </c>
      <c r="AC221" s="39"/>
      <c r="AD221" s="39"/>
      <c r="AE221" s="39"/>
      <c r="AF221" s="39"/>
      <c r="AG221" s="39"/>
      <c r="AH221" s="33"/>
      <c r="AI221" s="35"/>
      <c r="AJ221" s="33"/>
    </row>
    <row r="222" spans="1:36" s="40" customFormat="1" ht="149.5" hidden="1" x14ac:dyDescent="0.25">
      <c r="A222" s="32">
        <v>53042</v>
      </c>
      <c r="B222" s="33" t="s">
        <v>408</v>
      </c>
      <c r="C222" s="34">
        <v>32150</v>
      </c>
      <c r="D222" s="34"/>
      <c r="E222" s="35" t="s">
        <v>1868</v>
      </c>
      <c r="F222" s="33" t="s">
        <v>3200</v>
      </c>
      <c r="G222" s="33" t="s">
        <v>1870</v>
      </c>
      <c r="H222" s="36" t="s">
        <v>4198</v>
      </c>
      <c r="I222" s="37" t="e">
        <f t="shared" si="3"/>
        <v>#VALUE!</v>
      </c>
      <c r="J222" s="33"/>
      <c r="K222" s="33"/>
      <c r="L222" s="33"/>
      <c r="M222" s="32">
        <v>200217</v>
      </c>
      <c r="N222" s="33" t="s">
        <v>72</v>
      </c>
      <c r="O222" s="32">
        <v>211600</v>
      </c>
      <c r="P222" s="33" t="s">
        <v>161</v>
      </c>
      <c r="Q222" s="33" t="s">
        <v>149</v>
      </c>
      <c r="R222" s="33" t="s">
        <v>135</v>
      </c>
      <c r="S222" s="33" t="s">
        <v>244</v>
      </c>
      <c r="T222" s="33" t="s">
        <v>1867</v>
      </c>
      <c r="U222" s="38"/>
      <c r="V222" s="39"/>
      <c r="W222" s="39"/>
      <c r="X222" s="39"/>
      <c r="Y222" s="39"/>
      <c r="Z222" s="39"/>
      <c r="AA222" s="39">
        <v>32150</v>
      </c>
      <c r="AB222" s="39"/>
      <c r="AC222" s="39"/>
      <c r="AD222" s="39"/>
      <c r="AE222" s="39"/>
      <c r="AF222" s="39"/>
      <c r="AG222" s="39"/>
      <c r="AH222" s="33"/>
      <c r="AI222" s="35"/>
      <c r="AJ222" s="33"/>
    </row>
    <row r="223" spans="1:36" s="40" customFormat="1" ht="69" hidden="1" x14ac:dyDescent="0.25">
      <c r="A223" s="32">
        <v>53043</v>
      </c>
      <c r="B223" s="33" t="s">
        <v>304</v>
      </c>
      <c r="C223" s="34">
        <v>1445645</v>
      </c>
      <c r="D223" s="34"/>
      <c r="E223" s="35" t="s">
        <v>474</v>
      </c>
      <c r="F223" s="33" t="s">
        <v>3201</v>
      </c>
      <c r="G223" s="33" t="s">
        <v>476</v>
      </c>
      <c r="H223" s="36">
        <v>0</v>
      </c>
      <c r="I223" s="37">
        <f t="shared" si="3"/>
        <v>0</v>
      </c>
      <c r="J223" s="33"/>
      <c r="K223" s="33"/>
      <c r="L223" s="33"/>
      <c r="M223" s="32">
        <v>100000</v>
      </c>
      <c r="N223" s="33" t="s">
        <v>0</v>
      </c>
      <c r="O223" s="32">
        <v>1914</v>
      </c>
      <c r="P223" s="33" t="s">
        <v>142</v>
      </c>
      <c r="Q223" s="33" t="s">
        <v>149</v>
      </c>
      <c r="R223" s="33" t="s">
        <v>372</v>
      </c>
      <c r="S223" s="33" t="s">
        <v>143</v>
      </c>
      <c r="T223" s="33" t="s">
        <v>473</v>
      </c>
      <c r="U223" s="38"/>
      <c r="V223" s="39"/>
      <c r="W223" s="39"/>
      <c r="X223" s="39"/>
      <c r="Y223" s="39"/>
      <c r="Z223" s="39">
        <v>1445645</v>
      </c>
      <c r="AA223" s="39"/>
      <c r="AB223" s="39"/>
      <c r="AC223" s="39"/>
      <c r="AD223" s="39"/>
      <c r="AE223" s="39"/>
      <c r="AF223" s="39"/>
      <c r="AG223" s="39"/>
      <c r="AH223" s="35"/>
      <c r="AI223" s="33"/>
      <c r="AJ223" s="33"/>
    </row>
    <row r="224" spans="1:36" s="40" customFormat="1" ht="126.5" hidden="1" x14ac:dyDescent="0.25">
      <c r="A224" s="32">
        <v>53044</v>
      </c>
      <c r="B224" s="33" t="s">
        <v>304</v>
      </c>
      <c r="C224" s="34">
        <v>75000</v>
      </c>
      <c r="D224" s="34"/>
      <c r="E224" s="35" t="s">
        <v>3202</v>
      </c>
      <c r="F224" s="33" t="s">
        <v>3203</v>
      </c>
      <c r="G224" s="35" t="s">
        <v>3204</v>
      </c>
      <c r="H224" s="36">
        <v>0</v>
      </c>
      <c r="I224" s="37">
        <f t="shared" si="3"/>
        <v>0</v>
      </c>
      <c r="J224" s="35"/>
      <c r="K224" s="35"/>
      <c r="L224" s="35"/>
      <c r="M224" s="32">
        <v>100000</v>
      </c>
      <c r="N224" s="33" t="s">
        <v>0</v>
      </c>
      <c r="O224" s="32">
        <v>1914</v>
      </c>
      <c r="P224" s="33" t="s">
        <v>202</v>
      </c>
      <c r="Q224" s="33" t="s">
        <v>149</v>
      </c>
      <c r="R224" s="33" t="s">
        <v>135</v>
      </c>
      <c r="S224" s="33" t="s">
        <v>143</v>
      </c>
      <c r="T224" s="33" t="s">
        <v>3205</v>
      </c>
      <c r="U224" s="38"/>
      <c r="V224" s="39"/>
      <c r="W224" s="39"/>
      <c r="X224" s="39"/>
      <c r="Y224" s="39"/>
      <c r="Z224" s="39">
        <v>75000</v>
      </c>
      <c r="AA224" s="39"/>
      <c r="AB224" s="39"/>
      <c r="AC224" s="39"/>
      <c r="AD224" s="39"/>
      <c r="AE224" s="39"/>
      <c r="AF224" s="39"/>
      <c r="AG224" s="39"/>
      <c r="AH224" s="33"/>
      <c r="AI224" s="33"/>
      <c r="AJ224" s="33"/>
    </row>
    <row r="225" spans="1:36" s="40" customFormat="1" ht="92" hidden="1" x14ac:dyDescent="0.25">
      <c r="A225" s="32">
        <v>53045</v>
      </c>
      <c r="B225" s="33" t="s">
        <v>304</v>
      </c>
      <c r="C225" s="34">
        <v>250000</v>
      </c>
      <c r="D225" s="34"/>
      <c r="E225" s="35" t="s">
        <v>3206</v>
      </c>
      <c r="F225" s="33" t="s">
        <v>3207</v>
      </c>
      <c r="G225" s="35" t="s">
        <v>3208</v>
      </c>
      <c r="H225" s="36">
        <v>0</v>
      </c>
      <c r="I225" s="37">
        <f t="shared" si="3"/>
        <v>0</v>
      </c>
      <c r="J225" s="35"/>
      <c r="K225" s="35"/>
      <c r="L225" s="35"/>
      <c r="M225" s="32">
        <v>100000</v>
      </c>
      <c r="N225" s="33" t="s">
        <v>0</v>
      </c>
      <c r="O225" s="32">
        <v>1914</v>
      </c>
      <c r="P225" s="33" t="s">
        <v>260</v>
      </c>
      <c r="Q225" s="33" t="s">
        <v>149</v>
      </c>
      <c r="R225" s="33" t="s">
        <v>135</v>
      </c>
      <c r="S225" s="33" t="s">
        <v>143</v>
      </c>
      <c r="T225" s="33" t="s">
        <v>3209</v>
      </c>
      <c r="U225" s="38"/>
      <c r="V225" s="39"/>
      <c r="W225" s="39"/>
      <c r="X225" s="39"/>
      <c r="Y225" s="39">
        <v>170000</v>
      </c>
      <c r="Z225" s="39">
        <v>80000</v>
      </c>
      <c r="AA225" s="39"/>
      <c r="AB225" s="39"/>
      <c r="AC225" s="39"/>
      <c r="AD225" s="39"/>
      <c r="AE225" s="39"/>
      <c r="AF225" s="39"/>
      <c r="AG225" s="39"/>
      <c r="AH225" s="35"/>
      <c r="AI225" s="33"/>
      <c r="AJ225" s="33"/>
    </row>
    <row r="226" spans="1:36" s="40" customFormat="1" ht="149.5" hidden="1" x14ac:dyDescent="0.25">
      <c r="A226" s="32">
        <v>53046</v>
      </c>
      <c r="B226" s="33" t="s">
        <v>304</v>
      </c>
      <c r="C226" s="34">
        <v>275590</v>
      </c>
      <c r="D226" s="34"/>
      <c r="E226" s="35" t="s">
        <v>478</v>
      </c>
      <c r="F226" s="33" t="s">
        <v>479</v>
      </c>
      <c r="G226" s="35" t="s">
        <v>480</v>
      </c>
      <c r="H226" s="36">
        <v>0</v>
      </c>
      <c r="I226" s="37">
        <f t="shared" si="3"/>
        <v>0</v>
      </c>
      <c r="J226" s="35"/>
      <c r="K226" s="35"/>
      <c r="L226" s="35"/>
      <c r="M226" s="32">
        <v>100000</v>
      </c>
      <c r="N226" s="33" t="s">
        <v>0</v>
      </c>
      <c r="O226" s="32">
        <v>1914</v>
      </c>
      <c r="P226" s="33" t="s">
        <v>256</v>
      </c>
      <c r="Q226" s="33" t="s">
        <v>149</v>
      </c>
      <c r="R226" s="33" t="s">
        <v>135</v>
      </c>
      <c r="S226" s="33" t="s">
        <v>143</v>
      </c>
      <c r="T226" s="33" t="s">
        <v>477</v>
      </c>
      <c r="U226" s="38"/>
      <c r="V226" s="39"/>
      <c r="W226" s="39"/>
      <c r="X226" s="39"/>
      <c r="Y226" s="39"/>
      <c r="Z226" s="39">
        <v>275590</v>
      </c>
      <c r="AA226" s="39"/>
      <c r="AB226" s="39"/>
      <c r="AC226" s="39"/>
      <c r="AD226" s="39"/>
      <c r="AE226" s="39"/>
      <c r="AF226" s="39"/>
      <c r="AG226" s="39"/>
      <c r="AH226" s="35"/>
      <c r="AI226" s="33"/>
      <c r="AJ226" s="33"/>
    </row>
    <row r="227" spans="1:36" s="40" customFormat="1" ht="409.5" hidden="1" x14ac:dyDescent="0.25">
      <c r="A227" s="32">
        <v>53047</v>
      </c>
      <c r="B227" s="33" t="s">
        <v>304</v>
      </c>
      <c r="C227" s="34">
        <v>250000</v>
      </c>
      <c r="D227" s="34"/>
      <c r="E227" s="35" t="s">
        <v>482</v>
      </c>
      <c r="F227" s="33" t="s">
        <v>483</v>
      </c>
      <c r="G227" s="35" t="s">
        <v>484</v>
      </c>
      <c r="H227" s="36">
        <v>0</v>
      </c>
      <c r="I227" s="37">
        <f t="shared" si="3"/>
        <v>0</v>
      </c>
      <c r="J227" s="35"/>
      <c r="K227" s="35"/>
      <c r="L227" s="35"/>
      <c r="M227" s="32">
        <v>100000</v>
      </c>
      <c r="N227" s="33" t="s">
        <v>0</v>
      </c>
      <c r="O227" s="32">
        <v>1914</v>
      </c>
      <c r="P227" s="33" t="s">
        <v>133</v>
      </c>
      <c r="Q227" s="33" t="s">
        <v>149</v>
      </c>
      <c r="R227" s="33" t="s">
        <v>135</v>
      </c>
      <c r="S227" s="33" t="s">
        <v>143</v>
      </c>
      <c r="T227" s="33" t="s">
        <v>481</v>
      </c>
      <c r="U227" s="38"/>
      <c r="V227" s="39"/>
      <c r="W227" s="39"/>
      <c r="X227" s="39"/>
      <c r="Y227" s="39"/>
      <c r="Z227" s="39"/>
      <c r="AA227" s="39">
        <v>250000</v>
      </c>
      <c r="AB227" s="39"/>
      <c r="AC227" s="39"/>
      <c r="AD227" s="39"/>
      <c r="AE227" s="39"/>
      <c r="AF227" s="39"/>
      <c r="AG227" s="39"/>
      <c r="AH227" s="35"/>
      <c r="AI227" s="33"/>
      <c r="AJ227" s="33"/>
    </row>
    <row r="228" spans="1:36" s="40" customFormat="1" ht="138" hidden="1" x14ac:dyDescent="0.25">
      <c r="A228" s="32">
        <v>53048</v>
      </c>
      <c r="B228" s="33" t="s">
        <v>304</v>
      </c>
      <c r="C228" s="34">
        <v>350000</v>
      </c>
      <c r="D228" s="34"/>
      <c r="E228" s="35" t="s">
        <v>486</v>
      </c>
      <c r="F228" s="33" t="s">
        <v>3210</v>
      </c>
      <c r="G228" s="33" t="s">
        <v>488</v>
      </c>
      <c r="H228" s="36">
        <v>0</v>
      </c>
      <c r="I228" s="37">
        <f t="shared" si="3"/>
        <v>0</v>
      </c>
      <c r="J228" s="33"/>
      <c r="K228" s="33"/>
      <c r="L228" s="33"/>
      <c r="M228" s="32">
        <v>100000</v>
      </c>
      <c r="N228" s="33" t="s">
        <v>0</v>
      </c>
      <c r="O228" s="32">
        <v>1914</v>
      </c>
      <c r="P228" s="33" t="s">
        <v>155</v>
      </c>
      <c r="Q228" s="33" t="s">
        <v>149</v>
      </c>
      <c r="R228" s="33" t="s">
        <v>372</v>
      </c>
      <c r="S228" s="33" t="s">
        <v>143</v>
      </c>
      <c r="T228" s="33" t="s">
        <v>485</v>
      </c>
      <c r="U228" s="38"/>
      <c r="V228" s="39"/>
      <c r="W228" s="39"/>
      <c r="X228" s="39"/>
      <c r="Y228" s="39">
        <v>350000</v>
      </c>
      <c r="Z228" s="39"/>
      <c r="AA228" s="39"/>
      <c r="AB228" s="39"/>
      <c r="AC228" s="39"/>
      <c r="AD228" s="39"/>
      <c r="AE228" s="39"/>
      <c r="AF228" s="39"/>
      <c r="AG228" s="39"/>
      <c r="AH228" s="35"/>
      <c r="AI228" s="33"/>
      <c r="AJ228" s="33"/>
    </row>
    <row r="229" spans="1:36" s="40" customFormat="1" ht="115" hidden="1" x14ac:dyDescent="0.25">
      <c r="A229" s="32">
        <v>53049</v>
      </c>
      <c r="B229" s="33" t="s">
        <v>304</v>
      </c>
      <c r="C229" s="34">
        <v>400000</v>
      </c>
      <c r="D229" s="34"/>
      <c r="E229" s="35" t="s">
        <v>490</v>
      </c>
      <c r="F229" s="33" t="s">
        <v>3211</v>
      </c>
      <c r="G229" s="35" t="s">
        <v>492</v>
      </c>
      <c r="H229" s="36">
        <v>0</v>
      </c>
      <c r="I229" s="37">
        <f t="shared" si="3"/>
        <v>0</v>
      </c>
      <c r="J229" s="35"/>
      <c r="K229" s="35"/>
      <c r="L229" s="35"/>
      <c r="M229" s="32">
        <v>100000</v>
      </c>
      <c r="N229" s="33" t="s">
        <v>0</v>
      </c>
      <c r="O229" s="32">
        <v>1914</v>
      </c>
      <c r="P229" s="33" t="s">
        <v>167</v>
      </c>
      <c r="Q229" s="33" t="s">
        <v>149</v>
      </c>
      <c r="R229" s="33" t="s">
        <v>372</v>
      </c>
      <c r="S229" s="33" t="s">
        <v>143</v>
      </c>
      <c r="T229" s="33" t="s">
        <v>489</v>
      </c>
      <c r="U229" s="38"/>
      <c r="V229" s="39"/>
      <c r="W229" s="39"/>
      <c r="X229" s="39"/>
      <c r="Y229" s="39">
        <v>400000</v>
      </c>
      <c r="Z229" s="39"/>
      <c r="AA229" s="39"/>
      <c r="AB229" s="39"/>
      <c r="AC229" s="39"/>
      <c r="AD229" s="39"/>
      <c r="AE229" s="39"/>
      <c r="AF229" s="39"/>
      <c r="AG229" s="39"/>
      <c r="AH229" s="33"/>
      <c r="AI229" s="35"/>
      <c r="AJ229" s="33"/>
    </row>
    <row r="230" spans="1:36" s="40" customFormat="1" ht="126.5" hidden="1" x14ac:dyDescent="0.25">
      <c r="A230" s="32">
        <v>53050</v>
      </c>
      <c r="B230" s="33" t="s">
        <v>304</v>
      </c>
      <c r="C230" s="34">
        <v>1034004</v>
      </c>
      <c r="D230" s="34"/>
      <c r="E230" s="35" t="s">
        <v>494</v>
      </c>
      <c r="F230" s="33" t="s">
        <v>3212</v>
      </c>
      <c r="G230" s="33" t="s">
        <v>496</v>
      </c>
      <c r="H230" s="36">
        <v>0</v>
      </c>
      <c r="I230" s="37">
        <f t="shared" si="3"/>
        <v>0</v>
      </c>
      <c r="J230" s="33"/>
      <c r="K230" s="33"/>
      <c r="L230" s="33"/>
      <c r="M230" s="32">
        <v>100000</v>
      </c>
      <c r="N230" s="33" t="s">
        <v>0</v>
      </c>
      <c r="O230" s="32">
        <v>1914</v>
      </c>
      <c r="P230" s="33" t="s">
        <v>278</v>
      </c>
      <c r="Q230" s="33" t="s">
        <v>149</v>
      </c>
      <c r="R230" s="33" t="s">
        <v>135</v>
      </c>
      <c r="S230" s="33" t="s">
        <v>249</v>
      </c>
      <c r="T230" s="33" t="s">
        <v>493</v>
      </c>
      <c r="U230" s="38"/>
      <c r="V230" s="39">
        <v>1019225</v>
      </c>
      <c r="W230" s="39"/>
      <c r="X230" s="39">
        <v>14779</v>
      </c>
      <c r="Y230" s="39"/>
      <c r="Z230" s="39"/>
      <c r="AA230" s="39"/>
      <c r="AB230" s="39"/>
      <c r="AC230" s="39"/>
      <c r="AD230" s="39"/>
      <c r="AE230" s="39"/>
      <c r="AF230" s="39"/>
      <c r="AG230" s="39"/>
      <c r="AH230" s="33"/>
      <c r="AI230" s="33"/>
      <c r="AJ230" s="33"/>
    </row>
    <row r="231" spans="1:36" s="40" customFormat="1" ht="80.5" hidden="1" x14ac:dyDescent="0.25">
      <c r="A231" s="32">
        <v>53052</v>
      </c>
      <c r="B231" s="33" t="s">
        <v>2678</v>
      </c>
      <c r="C231" s="34">
        <v>67810</v>
      </c>
      <c r="D231" s="34"/>
      <c r="E231" s="33" t="s">
        <v>2695</v>
      </c>
      <c r="F231" s="33" t="s">
        <v>3213</v>
      </c>
      <c r="G231" s="33" t="s">
        <v>2697</v>
      </c>
      <c r="H231" s="36">
        <v>0</v>
      </c>
      <c r="I231" s="37">
        <f t="shared" si="3"/>
        <v>0</v>
      </c>
      <c r="J231" s="33"/>
      <c r="K231" s="33"/>
      <c r="L231" s="33"/>
      <c r="M231" s="32">
        <v>700043</v>
      </c>
      <c r="N231" s="33" t="s">
        <v>110</v>
      </c>
      <c r="O231" s="32">
        <v>171416</v>
      </c>
      <c r="P231" s="33" t="s">
        <v>155</v>
      </c>
      <c r="Q231" s="33" t="s">
        <v>143</v>
      </c>
      <c r="R231" s="33" t="s">
        <v>135</v>
      </c>
      <c r="S231" s="33" t="s">
        <v>143</v>
      </c>
      <c r="T231" s="33" t="s">
        <v>2694</v>
      </c>
      <c r="U231" s="38">
        <v>1</v>
      </c>
      <c r="V231" s="39">
        <v>45224</v>
      </c>
      <c r="W231" s="39">
        <v>13765</v>
      </c>
      <c r="X231" s="39">
        <v>8821</v>
      </c>
      <c r="Y231" s="39"/>
      <c r="Z231" s="39"/>
      <c r="AA231" s="39"/>
      <c r="AB231" s="39"/>
      <c r="AC231" s="39"/>
      <c r="AD231" s="39"/>
      <c r="AE231" s="39"/>
      <c r="AF231" s="39"/>
      <c r="AG231" s="39"/>
      <c r="AH231" s="33"/>
      <c r="AI231" s="33"/>
      <c r="AJ231" s="33"/>
    </row>
    <row r="232" spans="1:36" s="40" customFormat="1" ht="103.5" hidden="1" x14ac:dyDescent="0.25">
      <c r="A232" s="32">
        <v>53054</v>
      </c>
      <c r="B232" s="33" t="s">
        <v>1847</v>
      </c>
      <c r="C232" s="34">
        <v>4718</v>
      </c>
      <c r="D232" s="34"/>
      <c r="E232" s="35" t="s">
        <v>1853</v>
      </c>
      <c r="F232" s="33" t="s">
        <v>1854</v>
      </c>
      <c r="G232" s="35" t="s">
        <v>1855</v>
      </c>
      <c r="H232" s="36">
        <v>0</v>
      </c>
      <c r="I232" s="37">
        <f t="shared" si="3"/>
        <v>0</v>
      </c>
      <c r="J232" s="35"/>
      <c r="K232" s="35"/>
      <c r="L232" s="35"/>
      <c r="M232" s="32">
        <v>200208</v>
      </c>
      <c r="N232" s="33" t="s">
        <v>70</v>
      </c>
      <c r="O232" s="32">
        <v>1616</v>
      </c>
      <c r="P232" s="33" t="s">
        <v>161</v>
      </c>
      <c r="Q232" s="33" t="s">
        <v>149</v>
      </c>
      <c r="R232" s="33" t="s">
        <v>431</v>
      </c>
      <c r="S232" s="33" t="s">
        <v>143</v>
      </c>
      <c r="T232" s="33" t="s">
        <v>1852</v>
      </c>
      <c r="U232" s="38"/>
      <c r="V232" s="39"/>
      <c r="W232" s="39"/>
      <c r="X232" s="39"/>
      <c r="Y232" s="39"/>
      <c r="Z232" s="39">
        <v>4718</v>
      </c>
      <c r="AA232" s="39"/>
      <c r="AB232" s="39"/>
      <c r="AC232" s="39"/>
      <c r="AD232" s="39"/>
      <c r="AE232" s="39"/>
      <c r="AF232" s="39"/>
      <c r="AG232" s="39"/>
      <c r="AH232" s="33"/>
      <c r="AI232" s="33"/>
      <c r="AJ232" s="33"/>
    </row>
    <row r="233" spans="1:36" s="40" customFormat="1" ht="103.5" hidden="1" x14ac:dyDescent="0.25">
      <c r="A233" s="32">
        <v>53055</v>
      </c>
      <c r="B233" s="33" t="s">
        <v>2811</v>
      </c>
      <c r="C233" s="34">
        <v>3867</v>
      </c>
      <c r="D233" s="34"/>
      <c r="E233" s="35" t="s">
        <v>2815</v>
      </c>
      <c r="F233" s="33" t="s">
        <v>3214</v>
      </c>
      <c r="G233" s="33" t="s">
        <v>3215</v>
      </c>
      <c r="H233" s="36">
        <v>0</v>
      </c>
      <c r="I233" s="37">
        <f t="shared" si="3"/>
        <v>0</v>
      </c>
      <c r="J233" s="33"/>
      <c r="K233" s="33"/>
      <c r="L233" s="33"/>
      <c r="M233" s="32">
        <v>720048</v>
      </c>
      <c r="N233" s="33" t="s">
        <v>115</v>
      </c>
      <c r="O233" s="32">
        <v>1515</v>
      </c>
      <c r="P233" s="33" t="s">
        <v>202</v>
      </c>
      <c r="Q233" s="33" t="s">
        <v>143</v>
      </c>
      <c r="R233" s="33" t="s">
        <v>372</v>
      </c>
      <c r="S233" s="33" t="s">
        <v>143</v>
      </c>
      <c r="T233" s="33" t="s">
        <v>2814</v>
      </c>
      <c r="U233" s="38"/>
      <c r="V233" s="39"/>
      <c r="W233" s="39"/>
      <c r="X233" s="39"/>
      <c r="Y233" s="39"/>
      <c r="Z233" s="39"/>
      <c r="AA233" s="39">
        <v>3867</v>
      </c>
      <c r="AB233" s="39"/>
      <c r="AC233" s="39"/>
      <c r="AD233" s="39"/>
      <c r="AE233" s="39"/>
      <c r="AF233" s="39"/>
      <c r="AG233" s="39"/>
      <c r="AH233" s="33"/>
      <c r="AI233" s="33"/>
      <c r="AJ233" s="33"/>
    </row>
    <row r="234" spans="1:36" s="40" customFormat="1" ht="80.5" hidden="1" x14ac:dyDescent="0.25">
      <c r="A234" s="32">
        <v>53056</v>
      </c>
      <c r="B234" s="33" t="s">
        <v>638</v>
      </c>
      <c r="C234" s="41">
        <v>-122735</v>
      </c>
      <c r="D234" s="34"/>
      <c r="E234" s="35" t="s">
        <v>2443</v>
      </c>
      <c r="F234" s="33" t="s">
        <v>3216</v>
      </c>
      <c r="G234" s="33" t="s">
        <v>2444</v>
      </c>
      <c r="H234" s="36" t="s">
        <v>4198</v>
      </c>
      <c r="I234" s="37" t="e">
        <f t="shared" si="3"/>
        <v>#VALUE!</v>
      </c>
      <c r="J234" s="33"/>
      <c r="K234" s="33"/>
      <c r="L234" s="33"/>
      <c r="M234" s="32">
        <v>700011</v>
      </c>
      <c r="N234" s="33" t="s">
        <v>106</v>
      </c>
      <c r="O234" s="32">
        <v>2000</v>
      </c>
      <c r="P234" s="33" t="s">
        <v>161</v>
      </c>
      <c r="Q234" s="33" t="s">
        <v>143</v>
      </c>
      <c r="R234" s="33" t="s">
        <v>135</v>
      </c>
      <c r="S234" s="33" t="s">
        <v>150</v>
      </c>
      <c r="T234" s="33" t="s">
        <v>2442</v>
      </c>
      <c r="U234" s="38"/>
      <c r="V234" s="39"/>
      <c r="W234" s="39"/>
      <c r="X234" s="39"/>
      <c r="Y234" s="42">
        <v>-122735</v>
      </c>
      <c r="Z234" s="39"/>
      <c r="AA234" s="39"/>
      <c r="AB234" s="39"/>
      <c r="AC234" s="39"/>
      <c r="AD234" s="39"/>
      <c r="AE234" s="39"/>
      <c r="AF234" s="39"/>
      <c r="AG234" s="39"/>
      <c r="AH234" s="35"/>
      <c r="AI234" s="35"/>
      <c r="AJ234" s="33"/>
    </row>
    <row r="235" spans="1:36" s="40" customFormat="1" ht="161" hidden="1" x14ac:dyDescent="0.25">
      <c r="A235" s="32">
        <v>53059</v>
      </c>
      <c r="B235" s="33" t="s">
        <v>304</v>
      </c>
      <c r="C235" s="34">
        <v>250000</v>
      </c>
      <c r="D235" s="34"/>
      <c r="E235" s="35" t="s">
        <v>498</v>
      </c>
      <c r="F235" s="33" t="s">
        <v>3217</v>
      </c>
      <c r="G235" s="35" t="s">
        <v>500</v>
      </c>
      <c r="H235" s="36">
        <v>0</v>
      </c>
      <c r="I235" s="37">
        <f t="shared" si="3"/>
        <v>0</v>
      </c>
      <c r="J235" s="35"/>
      <c r="K235" s="35"/>
      <c r="L235" s="35"/>
      <c r="M235" s="32">
        <v>100000</v>
      </c>
      <c r="N235" s="33" t="s">
        <v>0</v>
      </c>
      <c r="O235" s="32">
        <v>1914</v>
      </c>
      <c r="P235" s="33" t="s">
        <v>208</v>
      </c>
      <c r="Q235" s="33" t="s">
        <v>149</v>
      </c>
      <c r="R235" s="33" t="s">
        <v>372</v>
      </c>
      <c r="S235" s="33" t="s">
        <v>143</v>
      </c>
      <c r="T235" s="33" t="s">
        <v>497</v>
      </c>
      <c r="U235" s="38"/>
      <c r="V235" s="39"/>
      <c r="W235" s="39"/>
      <c r="X235" s="39"/>
      <c r="Y235" s="39"/>
      <c r="Z235" s="39">
        <v>250000</v>
      </c>
      <c r="AA235" s="39"/>
      <c r="AB235" s="39"/>
      <c r="AC235" s="39"/>
      <c r="AD235" s="39"/>
      <c r="AE235" s="39"/>
      <c r="AF235" s="39"/>
      <c r="AG235" s="39"/>
      <c r="AH235" s="33"/>
      <c r="AI235" s="33"/>
      <c r="AJ235" s="33"/>
    </row>
    <row r="236" spans="1:36" s="40" customFormat="1" ht="379.5" hidden="1" x14ac:dyDescent="0.25">
      <c r="A236" s="32">
        <v>53060</v>
      </c>
      <c r="B236" s="33" t="s">
        <v>463</v>
      </c>
      <c r="C236" s="34">
        <v>97979</v>
      </c>
      <c r="D236" s="34"/>
      <c r="E236" s="35" t="s">
        <v>502</v>
      </c>
      <c r="F236" s="33" t="s">
        <v>3218</v>
      </c>
      <c r="G236" s="33" t="s">
        <v>504</v>
      </c>
      <c r="H236" s="36">
        <v>0</v>
      </c>
      <c r="I236" s="37">
        <f t="shared" si="3"/>
        <v>0</v>
      </c>
      <c r="J236" s="33"/>
      <c r="K236" s="33"/>
      <c r="L236" s="33"/>
      <c r="M236" s="32">
        <v>100000</v>
      </c>
      <c r="N236" s="33" t="s">
        <v>0</v>
      </c>
      <c r="O236" s="32">
        <v>1613</v>
      </c>
      <c r="P236" s="33" t="s">
        <v>161</v>
      </c>
      <c r="Q236" s="33" t="s">
        <v>143</v>
      </c>
      <c r="R236" s="33" t="s">
        <v>135</v>
      </c>
      <c r="S236" s="33" t="s">
        <v>143</v>
      </c>
      <c r="T236" s="33" t="s">
        <v>501</v>
      </c>
      <c r="U236" s="38">
        <v>1</v>
      </c>
      <c r="V236" s="39">
        <v>69163</v>
      </c>
      <c r="W236" s="39">
        <v>16848</v>
      </c>
      <c r="X236" s="39">
        <v>9468</v>
      </c>
      <c r="Y236" s="39"/>
      <c r="Z236" s="39"/>
      <c r="AA236" s="39">
        <v>2500</v>
      </c>
      <c r="AB236" s="39"/>
      <c r="AC236" s="39"/>
      <c r="AD236" s="39"/>
      <c r="AE236" s="39"/>
      <c r="AF236" s="39"/>
      <c r="AG236" s="39"/>
      <c r="AH236" s="33"/>
      <c r="AI236" s="33"/>
      <c r="AJ236" s="33"/>
    </row>
    <row r="237" spans="1:36" s="40" customFormat="1" ht="276" hidden="1" x14ac:dyDescent="0.25">
      <c r="A237" s="32">
        <v>53073</v>
      </c>
      <c r="B237" s="33" t="s">
        <v>508</v>
      </c>
      <c r="C237" s="34">
        <v>1500000</v>
      </c>
      <c r="D237" s="34"/>
      <c r="E237" s="35" t="s">
        <v>511</v>
      </c>
      <c r="F237" s="33" t="s">
        <v>512</v>
      </c>
      <c r="G237" s="35" t="s">
        <v>513</v>
      </c>
      <c r="H237" s="36">
        <v>0</v>
      </c>
      <c r="I237" s="37">
        <f t="shared" si="3"/>
        <v>0</v>
      </c>
      <c r="J237" s="35"/>
      <c r="K237" s="35"/>
      <c r="L237" s="35"/>
      <c r="M237" s="32">
        <v>100000</v>
      </c>
      <c r="N237" s="33" t="s">
        <v>0</v>
      </c>
      <c r="O237" s="32">
        <v>1716</v>
      </c>
      <c r="P237" s="33" t="s">
        <v>142</v>
      </c>
      <c r="Q237" s="33" t="s">
        <v>162</v>
      </c>
      <c r="R237" s="33" t="s">
        <v>431</v>
      </c>
      <c r="S237" s="33" t="s">
        <v>509</v>
      </c>
      <c r="T237" s="33" t="s">
        <v>510</v>
      </c>
      <c r="U237" s="38"/>
      <c r="V237" s="39"/>
      <c r="W237" s="39"/>
      <c r="X237" s="39"/>
      <c r="Y237" s="39"/>
      <c r="Z237" s="39">
        <v>1500000</v>
      </c>
      <c r="AA237" s="39"/>
      <c r="AB237" s="39"/>
      <c r="AC237" s="39"/>
      <c r="AD237" s="39"/>
      <c r="AE237" s="39"/>
      <c r="AF237" s="39"/>
      <c r="AG237" s="39"/>
      <c r="AH237" s="33"/>
      <c r="AI237" s="33"/>
      <c r="AJ237" s="33"/>
    </row>
    <row r="238" spans="1:36" s="40" customFormat="1" ht="195.5" hidden="1" x14ac:dyDescent="0.25">
      <c r="A238" s="32">
        <v>53074</v>
      </c>
      <c r="B238" s="33" t="s">
        <v>463</v>
      </c>
      <c r="C238" s="34">
        <v>375000</v>
      </c>
      <c r="D238" s="34"/>
      <c r="E238" s="35" t="s">
        <v>515</v>
      </c>
      <c r="F238" s="33" t="s">
        <v>3219</v>
      </c>
      <c r="G238" s="33" t="s">
        <v>517</v>
      </c>
      <c r="H238" s="36">
        <v>0</v>
      </c>
      <c r="I238" s="37">
        <f t="shared" si="3"/>
        <v>0</v>
      </c>
      <c r="J238" s="33"/>
      <c r="K238" s="33"/>
      <c r="L238" s="33"/>
      <c r="M238" s="32">
        <v>100000</v>
      </c>
      <c r="N238" s="33" t="s">
        <v>0</v>
      </c>
      <c r="O238" s="32">
        <v>1613</v>
      </c>
      <c r="P238" s="33" t="s">
        <v>161</v>
      </c>
      <c r="Q238" s="33" t="s">
        <v>143</v>
      </c>
      <c r="R238" s="33" t="s">
        <v>135</v>
      </c>
      <c r="S238" s="33" t="s">
        <v>244</v>
      </c>
      <c r="T238" s="33" t="s">
        <v>514</v>
      </c>
      <c r="U238" s="38"/>
      <c r="V238" s="39"/>
      <c r="W238" s="39"/>
      <c r="X238" s="39"/>
      <c r="Y238" s="39"/>
      <c r="Z238" s="39"/>
      <c r="AA238" s="39">
        <v>375000</v>
      </c>
      <c r="AB238" s="39"/>
      <c r="AC238" s="39"/>
      <c r="AD238" s="39"/>
      <c r="AE238" s="39"/>
      <c r="AF238" s="39"/>
      <c r="AG238" s="39"/>
      <c r="AH238" s="33"/>
      <c r="AI238" s="33"/>
      <c r="AJ238" s="33"/>
    </row>
    <row r="239" spans="1:36" s="40" customFormat="1" ht="264.5" hidden="1" x14ac:dyDescent="0.25">
      <c r="A239" s="32">
        <v>53076</v>
      </c>
      <c r="B239" s="33" t="s">
        <v>518</v>
      </c>
      <c r="C239" s="34">
        <v>159699</v>
      </c>
      <c r="D239" s="34"/>
      <c r="E239" s="35" t="s">
        <v>520</v>
      </c>
      <c r="F239" s="33" t="s">
        <v>3220</v>
      </c>
      <c r="G239" s="33" t="s">
        <v>522</v>
      </c>
      <c r="H239" s="36">
        <v>0</v>
      </c>
      <c r="I239" s="37">
        <f t="shared" si="3"/>
        <v>0</v>
      </c>
      <c r="J239" s="33"/>
      <c r="K239" s="33"/>
      <c r="L239" s="33"/>
      <c r="M239" s="32">
        <v>100000</v>
      </c>
      <c r="N239" s="33" t="s">
        <v>0</v>
      </c>
      <c r="O239" s="32">
        <v>1415</v>
      </c>
      <c r="P239" s="33" t="s">
        <v>161</v>
      </c>
      <c r="Q239" s="33" t="s">
        <v>149</v>
      </c>
      <c r="R239" s="33" t="s">
        <v>135</v>
      </c>
      <c r="S239" s="33" t="s">
        <v>143</v>
      </c>
      <c r="T239" s="33" t="s">
        <v>519</v>
      </c>
      <c r="U239" s="38">
        <v>1</v>
      </c>
      <c r="V239" s="39">
        <v>124428</v>
      </c>
      <c r="W239" s="39">
        <v>24312</v>
      </c>
      <c r="X239" s="39">
        <v>10959</v>
      </c>
      <c r="Y239" s="39"/>
      <c r="Z239" s="39"/>
      <c r="AA239" s="39"/>
      <c r="AB239" s="39"/>
      <c r="AC239" s="39"/>
      <c r="AD239" s="39"/>
      <c r="AE239" s="39"/>
      <c r="AF239" s="39"/>
      <c r="AG239" s="39"/>
      <c r="AH239" s="33"/>
      <c r="AI239" s="33"/>
      <c r="AJ239" s="33"/>
    </row>
    <row r="240" spans="1:36" s="40" customFormat="1" ht="345" hidden="1" x14ac:dyDescent="0.25">
      <c r="A240" s="32">
        <v>53079</v>
      </c>
      <c r="B240" s="33" t="s">
        <v>178</v>
      </c>
      <c r="C240" s="34">
        <v>953631</v>
      </c>
      <c r="D240" s="34"/>
      <c r="E240" s="35" t="s">
        <v>2536</v>
      </c>
      <c r="F240" s="33" t="s">
        <v>3221</v>
      </c>
      <c r="G240" s="35" t="s">
        <v>2538</v>
      </c>
      <c r="H240" s="36" t="s">
        <v>4198</v>
      </c>
      <c r="I240" s="37" t="e">
        <f t="shared" si="3"/>
        <v>#VALUE!</v>
      </c>
      <c r="J240" s="35"/>
      <c r="K240" s="35"/>
      <c r="L240" s="35"/>
      <c r="M240" s="32">
        <v>700036</v>
      </c>
      <c r="N240" s="33" t="s">
        <v>108</v>
      </c>
      <c r="O240" s="32">
        <v>1611</v>
      </c>
      <c r="P240" s="33" t="s">
        <v>161</v>
      </c>
      <c r="Q240" s="33" t="s">
        <v>143</v>
      </c>
      <c r="R240" s="33" t="s">
        <v>135</v>
      </c>
      <c r="S240" s="33" t="s">
        <v>244</v>
      </c>
      <c r="T240" s="33" t="s">
        <v>2535</v>
      </c>
      <c r="U240" s="38"/>
      <c r="V240" s="39"/>
      <c r="W240" s="39"/>
      <c r="X240" s="39"/>
      <c r="Y240" s="39"/>
      <c r="Z240" s="39"/>
      <c r="AA240" s="39">
        <v>953631</v>
      </c>
      <c r="AB240" s="39"/>
      <c r="AC240" s="39"/>
      <c r="AD240" s="39"/>
      <c r="AE240" s="39"/>
      <c r="AF240" s="39"/>
      <c r="AG240" s="39"/>
      <c r="AH240" s="35"/>
      <c r="AI240" s="33"/>
      <c r="AJ240" s="33"/>
    </row>
    <row r="241" spans="1:36" s="40" customFormat="1" ht="253" hidden="1" x14ac:dyDescent="0.25">
      <c r="A241" s="32">
        <v>53081</v>
      </c>
      <c r="B241" s="33" t="s">
        <v>178</v>
      </c>
      <c r="C241" s="34">
        <v>175000</v>
      </c>
      <c r="D241" s="34"/>
      <c r="E241" s="35" t="s">
        <v>2540</v>
      </c>
      <c r="F241" s="33" t="s">
        <v>3222</v>
      </c>
      <c r="G241" s="35" t="s">
        <v>2542</v>
      </c>
      <c r="H241" s="36" t="s">
        <v>4198</v>
      </c>
      <c r="I241" s="37" t="e">
        <f t="shared" si="3"/>
        <v>#VALUE!</v>
      </c>
      <c r="J241" s="35"/>
      <c r="K241" s="35"/>
      <c r="L241" s="35"/>
      <c r="M241" s="32">
        <v>700036</v>
      </c>
      <c r="N241" s="33" t="s">
        <v>108</v>
      </c>
      <c r="O241" s="32">
        <v>1611</v>
      </c>
      <c r="P241" s="33" t="s">
        <v>142</v>
      </c>
      <c r="Q241" s="33" t="s">
        <v>143</v>
      </c>
      <c r="R241" s="33" t="s">
        <v>135</v>
      </c>
      <c r="S241" s="33" t="s">
        <v>244</v>
      </c>
      <c r="T241" s="33" t="s">
        <v>2539</v>
      </c>
      <c r="U241" s="38"/>
      <c r="V241" s="39"/>
      <c r="W241" s="39"/>
      <c r="X241" s="39"/>
      <c r="Y241" s="39"/>
      <c r="Z241" s="39"/>
      <c r="AA241" s="39">
        <v>175000</v>
      </c>
      <c r="AB241" s="39"/>
      <c r="AC241" s="39"/>
      <c r="AD241" s="39"/>
      <c r="AE241" s="39"/>
      <c r="AF241" s="39"/>
      <c r="AG241" s="39"/>
      <c r="AH241" s="33"/>
      <c r="AI241" s="33"/>
      <c r="AJ241" s="33"/>
    </row>
    <row r="242" spans="1:36" s="40" customFormat="1" ht="103.5" hidden="1" x14ac:dyDescent="0.25">
      <c r="A242" s="32">
        <v>53082</v>
      </c>
      <c r="B242" s="33" t="s">
        <v>178</v>
      </c>
      <c r="C242" s="41">
        <v>-78000</v>
      </c>
      <c r="D242" s="34"/>
      <c r="E242" s="35" t="s">
        <v>2544</v>
      </c>
      <c r="F242" s="35" t="s">
        <v>3223</v>
      </c>
      <c r="G242" s="33" t="s">
        <v>2546</v>
      </c>
      <c r="H242" s="36" t="s">
        <v>4198</v>
      </c>
      <c r="I242" s="37" t="e">
        <f t="shared" si="3"/>
        <v>#VALUE!</v>
      </c>
      <c r="J242" s="33"/>
      <c r="K242" s="33"/>
      <c r="L242" s="33"/>
      <c r="M242" s="32">
        <v>700036</v>
      </c>
      <c r="N242" s="33" t="s">
        <v>108</v>
      </c>
      <c r="O242" s="32">
        <v>1611</v>
      </c>
      <c r="P242" s="33" t="s">
        <v>161</v>
      </c>
      <c r="Q242" s="33" t="s">
        <v>143</v>
      </c>
      <c r="R242" s="33" t="s">
        <v>583</v>
      </c>
      <c r="S242" s="33" t="s">
        <v>244</v>
      </c>
      <c r="T242" s="33" t="s">
        <v>2543</v>
      </c>
      <c r="U242" s="38"/>
      <c r="V242" s="39"/>
      <c r="W242" s="39"/>
      <c r="X242" s="39"/>
      <c r="Y242" s="39"/>
      <c r="Z242" s="39"/>
      <c r="AA242" s="42">
        <v>-78000</v>
      </c>
      <c r="AB242" s="39"/>
      <c r="AC242" s="39"/>
      <c r="AD242" s="39"/>
      <c r="AE242" s="39"/>
      <c r="AF242" s="39"/>
      <c r="AG242" s="39"/>
      <c r="AH242" s="35"/>
      <c r="AI242" s="33"/>
      <c r="AJ242" s="33"/>
    </row>
    <row r="243" spans="1:36" s="40" customFormat="1" ht="149.5" hidden="1" x14ac:dyDescent="0.25">
      <c r="A243" s="32">
        <v>53083</v>
      </c>
      <c r="B243" s="33" t="s">
        <v>178</v>
      </c>
      <c r="C243" s="34">
        <v>38000</v>
      </c>
      <c r="D243" s="34"/>
      <c r="E243" s="35" t="s">
        <v>2548</v>
      </c>
      <c r="F243" s="33" t="s">
        <v>3224</v>
      </c>
      <c r="G243" s="35" t="s">
        <v>2550</v>
      </c>
      <c r="H243" s="36" t="s">
        <v>4198</v>
      </c>
      <c r="I243" s="37" t="e">
        <f t="shared" si="3"/>
        <v>#VALUE!</v>
      </c>
      <c r="J243" s="35"/>
      <c r="K243" s="35"/>
      <c r="L243" s="35"/>
      <c r="M243" s="32">
        <v>700036</v>
      </c>
      <c r="N243" s="33" t="s">
        <v>108</v>
      </c>
      <c r="O243" s="32">
        <v>1611</v>
      </c>
      <c r="P243" s="33" t="s">
        <v>167</v>
      </c>
      <c r="Q243" s="33" t="s">
        <v>143</v>
      </c>
      <c r="R243" s="33" t="s">
        <v>135</v>
      </c>
      <c r="S243" s="33" t="s">
        <v>244</v>
      </c>
      <c r="T243" s="33" t="s">
        <v>2547</v>
      </c>
      <c r="U243" s="38"/>
      <c r="V243" s="39"/>
      <c r="W243" s="39"/>
      <c r="X243" s="39"/>
      <c r="Y243" s="39"/>
      <c r="Z243" s="39"/>
      <c r="AA243" s="39">
        <v>38000</v>
      </c>
      <c r="AB243" s="39"/>
      <c r="AC243" s="39"/>
      <c r="AD243" s="39"/>
      <c r="AE243" s="39"/>
      <c r="AF243" s="39"/>
      <c r="AG243" s="39"/>
      <c r="AH243" s="33"/>
      <c r="AI243" s="35"/>
      <c r="AJ243" s="33"/>
    </row>
    <row r="244" spans="1:36" s="40" customFormat="1" ht="149.5" hidden="1" x14ac:dyDescent="0.25">
      <c r="A244" s="32">
        <v>53084</v>
      </c>
      <c r="B244" s="33" t="s">
        <v>178</v>
      </c>
      <c r="C244" s="34">
        <v>50000</v>
      </c>
      <c r="D244" s="34"/>
      <c r="E244" s="35" t="s">
        <v>2552</v>
      </c>
      <c r="F244" s="35" t="s">
        <v>3225</v>
      </c>
      <c r="G244" s="35" t="s">
        <v>2554</v>
      </c>
      <c r="H244" s="36" t="s">
        <v>4198</v>
      </c>
      <c r="I244" s="37" t="e">
        <f t="shared" si="3"/>
        <v>#VALUE!</v>
      </c>
      <c r="J244" s="35"/>
      <c r="K244" s="35"/>
      <c r="L244" s="35"/>
      <c r="M244" s="32">
        <v>700036</v>
      </c>
      <c r="N244" s="33" t="s">
        <v>108</v>
      </c>
      <c r="O244" s="32">
        <v>1611</v>
      </c>
      <c r="P244" s="33" t="s">
        <v>155</v>
      </c>
      <c r="Q244" s="33" t="s">
        <v>143</v>
      </c>
      <c r="R244" s="33" t="s">
        <v>135</v>
      </c>
      <c r="S244" s="33" t="s">
        <v>244</v>
      </c>
      <c r="T244" s="33" t="s">
        <v>2551</v>
      </c>
      <c r="U244" s="38"/>
      <c r="V244" s="39"/>
      <c r="W244" s="39"/>
      <c r="X244" s="39"/>
      <c r="Y244" s="39"/>
      <c r="Z244" s="39"/>
      <c r="AA244" s="39">
        <v>50000</v>
      </c>
      <c r="AB244" s="39"/>
      <c r="AC244" s="39"/>
      <c r="AD244" s="39"/>
      <c r="AE244" s="39"/>
      <c r="AF244" s="39"/>
      <c r="AG244" s="39"/>
      <c r="AH244" s="33"/>
      <c r="AI244" s="33"/>
      <c r="AJ244" s="33"/>
    </row>
    <row r="245" spans="1:36" s="40" customFormat="1" ht="115" hidden="1" x14ac:dyDescent="0.25">
      <c r="A245" s="32">
        <v>53085</v>
      </c>
      <c r="B245" s="33" t="s">
        <v>178</v>
      </c>
      <c r="C245" s="34">
        <v>40000</v>
      </c>
      <c r="D245" s="34"/>
      <c r="E245" s="35" t="s">
        <v>2556</v>
      </c>
      <c r="F245" s="33" t="s">
        <v>3226</v>
      </c>
      <c r="G245" s="35" t="s">
        <v>2558</v>
      </c>
      <c r="H245" s="36" t="s">
        <v>4198</v>
      </c>
      <c r="I245" s="37" t="e">
        <f t="shared" si="3"/>
        <v>#VALUE!</v>
      </c>
      <c r="J245" s="35"/>
      <c r="K245" s="35"/>
      <c r="L245" s="35"/>
      <c r="M245" s="32">
        <v>700036</v>
      </c>
      <c r="N245" s="33" t="s">
        <v>108</v>
      </c>
      <c r="O245" s="32">
        <v>1611</v>
      </c>
      <c r="P245" s="33" t="s">
        <v>133</v>
      </c>
      <c r="Q245" s="33" t="s">
        <v>143</v>
      </c>
      <c r="R245" s="33" t="s">
        <v>135</v>
      </c>
      <c r="S245" s="33" t="s">
        <v>244</v>
      </c>
      <c r="T245" s="33" t="s">
        <v>2555</v>
      </c>
      <c r="U245" s="38"/>
      <c r="V245" s="39"/>
      <c r="W245" s="39"/>
      <c r="X245" s="39"/>
      <c r="Y245" s="39"/>
      <c r="Z245" s="39"/>
      <c r="AA245" s="39">
        <v>40000</v>
      </c>
      <c r="AB245" s="39"/>
      <c r="AC245" s="39"/>
      <c r="AD245" s="39"/>
      <c r="AE245" s="39"/>
      <c r="AF245" s="39"/>
      <c r="AG245" s="39"/>
      <c r="AH245" s="33"/>
      <c r="AI245" s="33"/>
      <c r="AJ245" s="33"/>
    </row>
    <row r="246" spans="1:36" s="40" customFormat="1" ht="161" hidden="1" x14ac:dyDescent="0.25">
      <c r="A246" s="32">
        <v>53086</v>
      </c>
      <c r="B246" s="33" t="s">
        <v>178</v>
      </c>
      <c r="C246" s="34">
        <v>150000</v>
      </c>
      <c r="D246" s="34"/>
      <c r="E246" s="35" t="s">
        <v>2560</v>
      </c>
      <c r="F246" s="35" t="s">
        <v>3227</v>
      </c>
      <c r="G246" s="35" t="s">
        <v>2562</v>
      </c>
      <c r="H246" s="36" t="s">
        <v>4198</v>
      </c>
      <c r="I246" s="37" t="e">
        <f t="shared" si="3"/>
        <v>#VALUE!</v>
      </c>
      <c r="J246" s="35"/>
      <c r="K246" s="35"/>
      <c r="L246" s="35"/>
      <c r="M246" s="32">
        <v>700036</v>
      </c>
      <c r="N246" s="33" t="s">
        <v>108</v>
      </c>
      <c r="O246" s="32">
        <v>1611</v>
      </c>
      <c r="P246" s="33" t="s">
        <v>256</v>
      </c>
      <c r="Q246" s="33" t="s">
        <v>143</v>
      </c>
      <c r="R246" s="33" t="s">
        <v>135</v>
      </c>
      <c r="S246" s="33" t="s">
        <v>244</v>
      </c>
      <c r="T246" s="33" t="s">
        <v>2559</v>
      </c>
      <c r="U246" s="38"/>
      <c r="V246" s="39"/>
      <c r="W246" s="39"/>
      <c r="X246" s="39"/>
      <c r="Y246" s="39"/>
      <c r="Z246" s="39"/>
      <c r="AA246" s="39">
        <v>150000</v>
      </c>
      <c r="AB246" s="39"/>
      <c r="AC246" s="39"/>
      <c r="AD246" s="39"/>
      <c r="AE246" s="39"/>
      <c r="AF246" s="39"/>
      <c r="AG246" s="39"/>
      <c r="AH246" s="33"/>
      <c r="AI246" s="33"/>
      <c r="AJ246" s="33"/>
    </row>
    <row r="247" spans="1:36" s="40" customFormat="1" ht="126.5" hidden="1" x14ac:dyDescent="0.25">
      <c r="A247" s="32">
        <v>53087</v>
      </c>
      <c r="B247" s="33" t="s">
        <v>178</v>
      </c>
      <c r="C247" s="34">
        <v>182005</v>
      </c>
      <c r="D247" s="34"/>
      <c r="E247" s="35" t="s">
        <v>2564</v>
      </c>
      <c r="F247" s="35" t="s">
        <v>3228</v>
      </c>
      <c r="G247" s="35" t="s">
        <v>2566</v>
      </c>
      <c r="H247" s="36" t="s">
        <v>4198</v>
      </c>
      <c r="I247" s="37" t="e">
        <f t="shared" si="3"/>
        <v>#VALUE!</v>
      </c>
      <c r="J247" s="35"/>
      <c r="K247" s="35"/>
      <c r="L247" s="35"/>
      <c r="M247" s="32">
        <v>700036</v>
      </c>
      <c r="N247" s="33" t="s">
        <v>108</v>
      </c>
      <c r="O247" s="32">
        <v>1611</v>
      </c>
      <c r="P247" s="33" t="s">
        <v>260</v>
      </c>
      <c r="Q247" s="33" t="s">
        <v>143</v>
      </c>
      <c r="R247" s="33" t="s">
        <v>135</v>
      </c>
      <c r="S247" s="33" t="s">
        <v>244</v>
      </c>
      <c r="T247" s="33" t="s">
        <v>2563</v>
      </c>
      <c r="U247" s="38"/>
      <c r="V247" s="39"/>
      <c r="W247" s="39"/>
      <c r="X247" s="39"/>
      <c r="Y247" s="39"/>
      <c r="Z247" s="39"/>
      <c r="AA247" s="39">
        <v>182005</v>
      </c>
      <c r="AB247" s="39"/>
      <c r="AC247" s="39"/>
      <c r="AD247" s="39"/>
      <c r="AE247" s="39"/>
      <c r="AF247" s="39"/>
      <c r="AG247" s="39"/>
      <c r="AH247" s="33"/>
      <c r="AI247" s="33"/>
      <c r="AJ247" s="33"/>
    </row>
    <row r="248" spans="1:36" s="40" customFormat="1" ht="161" hidden="1" x14ac:dyDescent="0.25">
      <c r="A248" s="32">
        <v>53088</v>
      </c>
      <c r="B248" s="33" t="s">
        <v>178</v>
      </c>
      <c r="C248" s="34">
        <v>10000</v>
      </c>
      <c r="D248" s="34"/>
      <c r="E248" s="35" t="s">
        <v>2568</v>
      </c>
      <c r="F248" s="33" t="s">
        <v>3229</v>
      </c>
      <c r="G248" s="35" t="s">
        <v>2570</v>
      </c>
      <c r="H248" s="36" t="s">
        <v>4198</v>
      </c>
      <c r="I248" s="37" t="e">
        <f t="shared" si="3"/>
        <v>#VALUE!</v>
      </c>
      <c r="J248" s="35"/>
      <c r="K248" s="35"/>
      <c r="L248" s="35"/>
      <c r="M248" s="32">
        <v>700036</v>
      </c>
      <c r="N248" s="33" t="s">
        <v>108</v>
      </c>
      <c r="O248" s="32">
        <v>1611</v>
      </c>
      <c r="P248" s="33" t="s">
        <v>202</v>
      </c>
      <c r="Q248" s="33" t="s">
        <v>143</v>
      </c>
      <c r="R248" s="33" t="s">
        <v>135</v>
      </c>
      <c r="S248" s="33" t="s">
        <v>244</v>
      </c>
      <c r="T248" s="33" t="s">
        <v>2567</v>
      </c>
      <c r="U248" s="38"/>
      <c r="V248" s="39"/>
      <c r="W248" s="39"/>
      <c r="X248" s="39"/>
      <c r="Y248" s="39"/>
      <c r="Z248" s="39"/>
      <c r="AA248" s="39">
        <v>10000</v>
      </c>
      <c r="AB248" s="39"/>
      <c r="AC248" s="39"/>
      <c r="AD248" s="39"/>
      <c r="AE248" s="39"/>
      <c r="AF248" s="39"/>
      <c r="AG248" s="39"/>
      <c r="AH248" s="33"/>
      <c r="AI248" s="33"/>
      <c r="AJ248" s="33"/>
    </row>
    <row r="249" spans="1:36" s="40" customFormat="1" ht="126.5" hidden="1" x14ac:dyDescent="0.25">
      <c r="A249" s="32">
        <v>53090</v>
      </c>
      <c r="B249" s="33" t="s">
        <v>178</v>
      </c>
      <c r="C249" s="34">
        <v>6200</v>
      </c>
      <c r="D249" s="34"/>
      <c r="E249" s="35" t="s">
        <v>2572</v>
      </c>
      <c r="F249" s="33" t="s">
        <v>3230</v>
      </c>
      <c r="G249" s="35" t="s">
        <v>2574</v>
      </c>
      <c r="H249" s="36" t="s">
        <v>4198</v>
      </c>
      <c r="I249" s="37" t="e">
        <f t="shared" si="3"/>
        <v>#VALUE!</v>
      </c>
      <c r="J249" s="35"/>
      <c r="K249" s="35"/>
      <c r="L249" s="35"/>
      <c r="M249" s="32">
        <v>700036</v>
      </c>
      <c r="N249" s="33" t="s">
        <v>108</v>
      </c>
      <c r="O249" s="32">
        <v>1611</v>
      </c>
      <c r="P249" s="33" t="s">
        <v>273</v>
      </c>
      <c r="Q249" s="33" t="s">
        <v>143</v>
      </c>
      <c r="R249" s="33" t="s">
        <v>135</v>
      </c>
      <c r="S249" s="33" t="s">
        <v>244</v>
      </c>
      <c r="T249" s="33" t="s">
        <v>2571</v>
      </c>
      <c r="U249" s="38"/>
      <c r="V249" s="39"/>
      <c r="W249" s="39"/>
      <c r="X249" s="39"/>
      <c r="Y249" s="39"/>
      <c r="Z249" s="39"/>
      <c r="AA249" s="39">
        <v>6200</v>
      </c>
      <c r="AB249" s="39"/>
      <c r="AC249" s="39"/>
      <c r="AD249" s="39"/>
      <c r="AE249" s="39"/>
      <c r="AF249" s="39"/>
      <c r="AG249" s="39"/>
      <c r="AH249" s="33"/>
      <c r="AI249" s="33"/>
      <c r="AJ249" s="33"/>
    </row>
    <row r="250" spans="1:36" s="40" customFormat="1" ht="368" hidden="1" x14ac:dyDescent="0.25">
      <c r="A250" s="32">
        <v>53100</v>
      </c>
      <c r="B250" s="33" t="s">
        <v>518</v>
      </c>
      <c r="C250" s="34">
        <v>200000</v>
      </c>
      <c r="D250" s="34"/>
      <c r="E250" s="35" t="s">
        <v>1298</v>
      </c>
      <c r="F250" s="33" t="s">
        <v>3231</v>
      </c>
      <c r="G250" s="33" t="s">
        <v>3232</v>
      </c>
      <c r="H250" s="36">
        <v>0</v>
      </c>
      <c r="I250" s="37">
        <f t="shared" si="3"/>
        <v>0</v>
      </c>
      <c r="J250" s="33"/>
      <c r="K250" s="33"/>
      <c r="L250" s="33"/>
      <c r="M250" s="32">
        <v>100000</v>
      </c>
      <c r="N250" s="33" t="s">
        <v>0</v>
      </c>
      <c r="O250" s="32">
        <v>1415</v>
      </c>
      <c r="P250" s="33" t="s">
        <v>142</v>
      </c>
      <c r="Q250" s="33" t="s">
        <v>149</v>
      </c>
      <c r="R250" s="33" t="s">
        <v>135</v>
      </c>
      <c r="S250" s="33" t="s">
        <v>143</v>
      </c>
      <c r="T250" s="33" t="s">
        <v>3233</v>
      </c>
      <c r="U250" s="38"/>
      <c r="V250" s="39"/>
      <c r="W250" s="39"/>
      <c r="X250" s="39"/>
      <c r="Y250" s="39"/>
      <c r="Z250" s="39">
        <v>200000</v>
      </c>
      <c r="AA250" s="39"/>
      <c r="AB250" s="39"/>
      <c r="AC250" s="39"/>
      <c r="AD250" s="39"/>
      <c r="AE250" s="39"/>
      <c r="AF250" s="39"/>
      <c r="AG250" s="39"/>
      <c r="AH250" s="35"/>
      <c r="AI250" s="35"/>
      <c r="AJ250" s="33"/>
    </row>
    <row r="251" spans="1:36" s="40" customFormat="1" ht="92" hidden="1" x14ac:dyDescent="0.25">
      <c r="A251" s="32">
        <v>53101</v>
      </c>
      <c r="B251" s="33" t="s">
        <v>463</v>
      </c>
      <c r="C251" s="34">
        <v>97979</v>
      </c>
      <c r="D251" s="34"/>
      <c r="E251" s="35" t="s">
        <v>524</v>
      </c>
      <c r="F251" s="33" t="s">
        <v>3234</v>
      </c>
      <c r="G251" s="33" t="s">
        <v>526</v>
      </c>
      <c r="H251" s="36">
        <v>0</v>
      </c>
      <c r="I251" s="37">
        <f t="shared" si="3"/>
        <v>0</v>
      </c>
      <c r="J251" s="33"/>
      <c r="K251" s="33"/>
      <c r="L251" s="33"/>
      <c r="M251" s="32">
        <v>100000</v>
      </c>
      <c r="N251" s="33" t="s">
        <v>0</v>
      </c>
      <c r="O251" s="32">
        <v>1613</v>
      </c>
      <c r="P251" s="33" t="s">
        <v>161</v>
      </c>
      <c r="Q251" s="33" t="s">
        <v>143</v>
      </c>
      <c r="R251" s="33" t="s">
        <v>135</v>
      </c>
      <c r="S251" s="33" t="s">
        <v>143</v>
      </c>
      <c r="T251" s="33" t="s">
        <v>523</v>
      </c>
      <c r="U251" s="38">
        <v>1</v>
      </c>
      <c r="V251" s="39">
        <v>69163</v>
      </c>
      <c r="W251" s="39">
        <v>16848</v>
      </c>
      <c r="X251" s="39">
        <v>9468</v>
      </c>
      <c r="Y251" s="39"/>
      <c r="Z251" s="39"/>
      <c r="AA251" s="39">
        <v>2500</v>
      </c>
      <c r="AB251" s="39"/>
      <c r="AC251" s="39"/>
      <c r="AD251" s="39"/>
      <c r="AE251" s="39"/>
      <c r="AF251" s="39"/>
      <c r="AG251" s="39"/>
      <c r="AH251" s="35"/>
      <c r="AI251" s="35"/>
      <c r="AJ251" s="33"/>
    </row>
    <row r="252" spans="1:36" s="40" customFormat="1" ht="80.5" hidden="1" x14ac:dyDescent="0.25">
      <c r="A252" s="32">
        <v>53102</v>
      </c>
      <c r="B252" s="33" t="s">
        <v>463</v>
      </c>
      <c r="C252" s="34">
        <v>97979</v>
      </c>
      <c r="D252" s="34"/>
      <c r="E252" s="35" t="s">
        <v>528</v>
      </c>
      <c r="F252" s="33" t="s">
        <v>3235</v>
      </c>
      <c r="G252" s="33" t="s">
        <v>530</v>
      </c>
      <c r="H252" s="36">
        <v>0</v>
      </c>
      <c r="I252" s="37">
        <f t="shared" si="3"/>
        <v>0</v>
      </c>
      <c r="J252" s="33"/>
      <c r="K252" s="33"/>
      <c r="L252" s="33"/>
      <c r="M252" s="32">
        <v>100000</v>
      </c>
      <c r="N252" s="33" t="s">
        <v>0</v>
      </c>
      <c r="O252" s="32">
        <v>1613</v>
      </c>
      <c r="P252" s="33" t="s">
        <v>161</v>
      </c>
      <c r="Q252" s="33" t="s">
        <v>143</v>
      </c>
      <c r="R252" s="33" t="s">
        <v>135</v>
      </c>
      <c r="S252" s="33" t="s">
        <v>143</v>
      </c>
      <c r="T252" s="33" t="s">
        <v>527</v>
      </c>
      <c r="U252" s="38">
        <v>1</v>
      </c>
      <c r="V252" s="39">
        <v>69163</v>
      </c>
      <c r="W252" s="39">
        <v>16848</v>
      </c>
      <c r="X252" s="39">
        <v>9468</v>
      </c>
      <c r="Y252" s="39"/>
      <c r="Z252" s="39"/>
      <c r="AA252" s="39">
        <v>2500</v>
      </c>
      <c r="AB252" s="39"/>
      <c r="AC252" s="39"/>
      <c r="AD252" s="39"/>
      <c r="AE252" s="39"/>
      <c r="AF252" s="39"/>
      <c r="AG252" s="39"/>
      <c r="AH252" s="33"/>
      <c r="AI252" s="33"/>
      <c r="AJ252" s="33"/>
    </row>
    <row r="253" spans="1:36" s="40" customFormat="1" ht="379.5" hidden="1" x14ac:dyDescent="0.25">
      <c r="A253" s="32">
        <v>53103</v>
      </c>
      <c r="B253" s="33" t="s">
        <v>463</v>
      </c>
      <c r="C253" s="34">
        <v>107950</v>
      </c>
      <c r="D253" s="34"/>
      <c r="E253" s="35" t="s">
        <v>532</v>
      </c>
      <c r="F253" s="33" t="s">
        <v>3236</v>
      </c>
      <c r="G253" s="33" t="s">
        <v>533</v>
      </c>
      <c r="H253" s="36">
        <v>0</v>
      </c>
      <c r="I253" s="37">
        <f t="shared" si="3"/>
        <v>0</v>
      </c>
      <c r="J253" s="33"/>
      <c r="K253" s="33"/>
      <c r="L253" s="33"/>
      <c r="M253" s="32">
        <v>100000</v>
      </c>
      <c r="N253" s="33" t="s">
        <v>0</v>
      </c>
      <c r="O253" s="32">
        <v>1613</v>
      </c>
      <c r="P253" s="33" t="s">
        <v>161</v>
      </c>
      <c r="Q253" s="33" t="s">
        <v>143</v>
      </c>
      <c r="R253" s="33" t="s">
        <v>135</v>
      </c>
      <c r="S253" s="33" t="s">
        <v>143</v>
      </c>
      <c r="T253" s="33" t="s">
        <v>531</v>
      </c>
      <c r="U253" s="38">
        <v>1</v>
      </c>
      <c r="V253" s="39">
        <v>77794</v>
      </c>
      <c r="W253" s="39">
        <v>17955</v>
      </c>
      <c r="X253" s="39">
        <v>9701</v>
      </c>
      <c r="Y253" s="39"/>
      <c r="Z253" s="39"/>
      <c r="AA253" s="39">
        <v>2500</v>
      </c>
      <c r="AB253" s="39"/>
      <c r="AC253" s="39"/>
      <c r="AD253" s="39"/>
      <c r="AE253" s="39"/>
      <c r="AF253" s="39"/>
      <c r="AG253" s="39"/>
      <c r="AH253" s="33"/>
      <c r="AI253" s="33"/>
      <c r="AJ253" s="33"/>
    </row>
    <row r="254" spans="1:36" s="40" customFormat="1" ht="92" hidden="1" x14ac:dyDescent="0.25">
      <c r="A254" s="32">
        <v>53104</v>
      </c>
      <c r="B254" s="33" t="s">
        <v>463</v>
      </c>
      <c r="C254" s="34">
        <v>107950</v>
      </c>
      <c r="D254" s="34"/>
      <c r="E254" s="35" t="s">
        <v>535</v>
      </c>
      <c r="F254" s="33" t="s">
        <v>3237</v>
      </c>
      <c r="G254" s="33" t="s">
        <v>537</v>
      </c>
      <c r="H254" s="36">
        <v>0</v>
      </c>
      <c r="I254" s="37">
        <f t="shared" si="3"/>
        <v>0</v>
      </c>
      <c r="J254" s="33"/>
      <c r="K254" s="33"/>
      <c r="L254" s="33"/>
      <c r="M254" s="32">
        <v>100000</v>
      </c>
      <c r="N254" s="33" t="s">
        <v>0</v>
      </c>
      <c r="O254" s="32">
        <v>1613</v>
      </c>
      <c r="P254" s="33" t="s">
        <v>161</v>
      </c>
      <c r="Q254" s="33" t="s">
        <v>143</v>
      </c>
      <c r="R254" s="33" t="s">
        <v>135</v>
      </c>
      <c r="S254" s="33" t="s">
        <v>143</v>
      </c>
      <c r="T254" s="33" t="s">
        <v>534</v>
      </c>
      <c r="U254" s="38">
        <v>1</v>
      </c>
      <c r="V254" s="39">
        <v>77794</v>
      </c>
      <c r="W254" s="39">
        <v>17955</v>
      </c>
      <c r="X254" s="39">
        <v>9701</v>
      </c>
      <c r="Y254" s="39"/>
      <c r="Z254" s="39"/>
      <c r="AA254" s="39">
        <v>2500</v>
      </c>
      <c r="AB254" s="39"/>
      <c r="AC254" s="39"/>
      <c r="AD254" s="39"/>
      <c r="AE254" s="39"/>
      <c r="AF254" s="39"/>
      <c r="AG254" s="39"/>
      <c r="AH254" s="33"/>
      <c r="AI254" s="33"/>
      <c r="AJ254" s="33"/>
    </row>
    <row r="255" spans="1:36" s="40" customFormat="1" ht="126.5" hidden="1" x14ac:dyDescent="0.25">
      <c r="A255" s="32">
        <v>53105</v>
      </c>
      <c r="B255" s="33" t="s">
        <v>213</v>
      </c>
      <c r="C255" s="34">
        <v>508774</v>
      </c>
      <c r="D255" s="34"/>
      <c r="E255" s="35" t="s">
        <v>2659</v>
      </c>
      <c r="F255" s="33" t="s">
        <v>3238</v>
      </c>
      <c r="G255" s="33" t="s">
        <v>2615</v>
      </c>
      <c r="H255" s="36" t="s">
        <v>4198</v>
      </c>
      <c r="I255" s="37" t="e">
        <f t="shared" si="3"/>
        <v>#VALUE!</v>
      </c>
      <c r="J255" s="33"/>
      <c r="K255" s="33"/>
      <c r="L255" s="33"/>
      <c r="M255" s="32">
        <v>700039</v>
      </c>
      <c r="N255" s="33" t="s">
        <v>109</v>
      </c>
      <c r="O255" s="32">
        <v>211512</v>
      </c>
      <c r="P255" s="33" t="s">
        <v>161</v>
      </c>
      <c r="Q255" s="33" t="s">
        <v>134</v>
      </c>
      <c r="R255" s="33" t="s">
        <v>173</v>
      </c>
      <c r="S255" s="33" t="s">
        <v>143</v>
      </c>
      <c r="T255" s="33" t="s">
        <v>2658</v>
      </c>
      <c r="U255" s="38">
        <v>7</v>
      </c>
      <c r="V255" s="39">
        <v>334173</v>
      </c>
      <c r="W255" s="39">
        <v>112385</v>
      </c>
      <c r="X255" s="39">
        <v>62216</v>
      </c>
      <c r="Y255" s="39"/>
      <c r="Z255" s="39"/>
      <c r="AA255" s="39"/>
      <c r="AB255" s="39"/>
      <c r="AC255" s="39"/>
      <c r="AD255" s="39"/>
      <c r="AE255" s="39"/>
      <c r="AF255" s="39"/>
      <c r="AG255" s="39"/>
      <c r="AH255" s="33"/>
      <c r="AI255" s="33"/>
      <c r="AJ255" s="33"/>
    </row>
    <row r="256" spans="1:36" s="40" customFormat="1" ht="138" hidden="1" x14ac:dyDescent="0.25">
      <c r="A256" s="32">
        <v>53106</v>
      </c>
      <c r="B256" s="33" t="s">
        <v>538</v>
      </c>
      <c r="C256" s="34">
        <v>352000</v>
      </c>
      <c r="D256" s="34"/>
      <c r="E256" s="35" t="s">
        <v>540</v>
      </c>
      <c r="F256" s="33" t="s">
        <v>3239</v>
      </c>
      <c r="G256" s="33" t="s">
        <v>542</v>
      </c>
      <c r="H256" s="36">
        <v>0</v>
      </c>
      <c r="I256" s="37">
        <f t="shared" si="3"/>
        <v>0</v>
      </c>
      <c r="J256" s="33"/>
      <c r="K256" s="33"/>
      <c r="L256" s="33"/>
      <c r="M256" s="32">
        <v>100000</v>
      </c>
      <c r="N256" s="33" t="s">
        <v>0</v>
      </c>
      <c r="O256" s="32">
        <v>1912</v>
      </c>
      <c r="P256" s="33" t="s">
        <v>161</v>
      </c>
      <c r="Q256" s="33" t="s">
        <v>143</v>
      </c>
      <c r="R256" s="33" t="s">
        <v>135</v>
      </c>
      <c r="S256" s="33" t="s">
        <v>143</v>
      </c>
      <c r="T256" s="33" t="s">
        <v>539</v>
      </c>
      <c r="U256" s="38"/>
      <c r="V256" s="39"/>
      <c r="W256" s="39"/>
      <c r="X256" s="39"/>
      <c r="Y256" s="39"/>
      <c r="Z256" s="39">
        <v>352000</v>
      </c>
      <c r="AA256" s="39"/>
      <c r="AB256" s="39"/>
      <c r="AC256" s="39"/>
      <c r="AD256" s="39"/>
      <c r="AE256" s="39"/>
      <c r="AF256" s="39"/>
      <c r="AG256" s="39"/>
      <c r="AH256" s="33"/>
      <c r="AI256" s="33"/>
      <c r="AJ256" s="33"/>
    </row>
    <row r="257" spans="1:36" s="40" customFormat="1" ht="138" hidden="1" x14ac:dyDescent="0.25">
      <c r="A257" s="32">
        <v>53111</v>
      </c>
      <c r="B257" s="33" t="s">
        <v>518</v>
      </c>
      <c r="C257" s="34">
        <v>142585</v>
      </c>
      <c r="D257" s="34"/>
      <c r="E257" s="35" t="s">
        <v>547</v>
      </c>
      <c r="F257" s="33" t="s">
        <v>3240</v>
      </c>
      <c r="G257" s="33" t="s">
        <v>549</v>
      </c>
      <c r="H257" s="36">
        <v>0</v>
      </c>
      <c r="I257" s="37">
        <f t="shared" si="3"/>
        <v>0</v>
      </c>
      <c r="J257" s="33"/>
      <c r="K257" s="33"/>
      <c r="L257" s="33"/>
      <c r="M257" s="32">
        <v>100000</v>
      </c>
      <c r="N257" s="33" t="s">
        <v>0</v>
      </c>
      <c r="O257" s="32">
        <v>1415</v>
      </c>
      <c r="P257" s="33" t="s">
        <v>167</v>
      </c>
      <c r="Q257" s="33" t="s">
        <v>149</v>
      </c>
      <c r="R257" s="33" t="s">
        <v>135</v>
      </c>
      <c r="S257" s="33" t="s">
        <v>143</v>
      </c>
      <c r="T257" s="33" t="s">
        <v>546</v>
      </c>
      <c r="U257" s="38">
        <v>1</v>
      </c>
      <c r="V257" s="39">
        <v>109716</v>
      </c>
      <c r="W257" s="39">
        <v>22307</v>
      </c>
      <c r="X257" s="39">
        <v>10562</v>
      </c>
      <c r="Y257" s="39"/>
      <c r="Z257" s="39"/>
      <c r="AA257" s="39"/>
      <c r="AB257" s="39"/>
      <c r="AC257" s="39"/>
      <c r="AD257" s="39"/>
      <c r="AE257" s="39"/>
      <c r="AF257" s="39"/>
      <c r="AG257" s="39"/>
      <c r="AH257" s="33"/>
      <c r="AI257" s="35"/>
      <c r="AJ257" s="33"/>
    </row>
    <row r="258" spans="1:36" s="40" customFormat="1" ht="80.5" hidden="1" x14ac:dyDescent="0.25">
      <c r="A258" s="32">
        <v>53112</v>
      </c>
      <c r="B258" s="33" t="s">
        <v>518</v>
      </c>
      <c r="C258" s="34">
        <v>10491</v>
      </c>
      <c r="D258" s="34"/>
      <c r="E258" s="35" t="s">
        <v>3241</v>
      </c>
      <c r="F258" s="33" t="s">
        <v>3242</v>
      </c>
      <c r="G258" s="33" t="s">
        <v>3243</v>
      </c>
      <c r="H258" s="36">
        <v>0</v>
      </c>
      <c r="I258" s="37">
        <f t="shared" ref="I258:I321" si="4">SUM(C258*H258)</f>
        <v>0</v>
      </c>
      <c r="J258" s="33"/>
      <c r="K258" s="33"/>
      <c r="L258" s="33"/>
      <c r="M258" s="32">
        <v>100000</v>
      </c>
      <c r="N258" s="33" t="s">
        <v>0</v>
      </c>
      <c r="O258" s="32">
        <v>1415</v>
      </c>
      <c r="P258" s="33" t="s">
        <v>155</v>
      </c>
      <c r="Q258" s="33" t="s">
        <v>149</v>
      </c>
      <c r="R258" s="33" t="s">
        <v>372</v>
      </c>
      <c r="S258" s="33" t="s">
        <v>244</v>
      </c>
      <c r="T258" s="33" t="s">
        <v>3244</v>
      </c>
      <c r="U258" s="38"/>
      <c r="V258" s="39"/>
      <c r="W258" s="39"/>
      <c r="X258" s="39"/>
      <c r="Y258" s="39"/>
      <c r="Z258" s="39"/>
      <c r="AA258" s="39">
        <v>10491</v>
      </c>
      <c r="AB258" s="39"/>
      <c r="AC258" s="39"/>
      <c r="AD258" s="39"/>
      <c r="AE258" s="39"/>
      <c r="AF258" s="39"/>
      <c r="AG258" s="39"/>
      <c r="AH258" s="35"/>
      <c r="AI258" s="33"/>
      <c r="AJ258" s="33"/>
    </row>
    <row r="259" spans="1:36" s="40" customFormat="1" ht="115" hidden="1" x14ac:dyDescent="0.25">
      <c r="A259" s="32">
        <v>53113</v>
      </c>
      <c r="B259" s="33" t="s">
        <v>508</v>
      </c>
      <c r="C259" s="34">
        <v>250000</v>
      </c>
      <c r="D259" s="34"/>
      <c r="E259" s="35" t="s">
        <v>551</v>
      </c>
      <c r="F259" s="33" t="s">
        <v>3245</v>
      </c>
      <c r="G259" s="35" t="s">
        <v>553</v>
      </c>
      <c r="H259" s="36">
        <v>0</v>
      </c>
      <c r="I259" s="37">
        <f t="shared" si="4"/>
        <v>0</v>
      </c>
      <c r="J259" s="35"/>
      <c r="K259" s="35"/>
      <c r="L259" s="35"/>
      <c r="M259" s="32">
        <v>100000</v>
      </c>
      <c r="N259" s="33" t="s">
        <v>0</v>
      </c>
      <c r="O259" s="32">
        <v>1716</v>
      </c>
      <c r="P259" s="33" t="s">
        <v>167</v>
      </c>
      <c r="Q259" s="33" t="s">
        <v>162</v>
      </c>
      <c r="R259" s="33" t="s">
        <v>135</v>
      </c>
      <c r="S259" s="33" t="s">
        <v>509</v>
      </c>
      <c r="T259" s="33" t="s">
        <v>550</v>
      </c>
      <c r="U259" s="38"/>
      <c r="V259" s="39"/>
      <c r="W259" s="39"/>
      <c r="X259" s="39"/>
      <c r="Y259" s="39"/>
      <c r="Z259" s="39">
        <v>250000</v>
      </c>
      <c r="AA259" s="39"/>
      <c r="AB259" s="39"/>
      <c r="AC259" s="39"/>
      <c r="AD259" s="39"/>
      <c r="AE259" s="39"/>
      <c r="AF259" s="39"/>
      <c r="AG259" s="39"/>
      <c r="AH259" s="33"/>
      <c r="AI259" s="33"/>
      <c r="AJ259" s="33"/>
    </row>
    <row r="260" spans="1:36" s="40" customFormat="1" ht="57.5" hidden="1" x14ac:dyDescent="0.25">
      <c r="A260" s="32">
        <v>53118</v>
      </c>
      <c r="B260" s="33" t="s">
        <v>554</v>
      </c>
      <c r="C260" s="34">
        <v>22253</v>
      </c>
      <c r="D260" s="34"/>
      <c r="E260" s="33" t="s">
        <v>556</v>
      </c>
      <c r="F260" s="33" t="s">
        <v>3159</v>
      </c>
      <c r="G260" s="33" t="s">
        <v>556</v>
      </c>
      <c r="H260" s="36">
        <v>0</v>
      </c>
      <c r="I260" s="37">
        <f t="shared" si="4"/>
        <v>0</v>
      </c>
      <c r="J260" s="33"/>
      <c r="K260" s="33"/>
      <c r="L260" s="33"/>
      <c r="M260" s="32">
        <v>100000</v>
      </c>
      <c r="N260" s="33" t="s">
        <v>0</v>
      </c>
      <c r="O260" s="32">
        <v>1713</v>
      </c>
      <c r="P260" s="33" t="s">
        <v>143</v>
      </c>
      <c r="Q260" s="33" t="s">
        <v>143</v>
      </c>
      <c r="R260" s="33" t="s">
        <v>431</v>
      </c>
      <c r="S260" s="33" t="s">
        <v>143</v>
      </c>
      <c r="T260" s="33" t="s">
        <v>555</v>
      </c>
      <c r="U260" s="38"/>
      <c r="V260" s="39">
        <v>22253</v>
      </c>
      <c r="W260" s="39"/>
      <c r="X260" s="39"/>
      <c r="Y260" s="39"/>
      <c r="Z260" s="39"/>
      <c r="AA260" s="39"/>
      <c r="AB260" s="39"/>
      <c r="AC260" s="39"/>
      <c r="AD260" s="39"/>
      <c r="AE260" s="39"/>
      <c r="AF260" s="39"/>
      <c r="AG260" s="39"/>
      <c r="AH260" s="33"/>
      <c r="AI260" s="33"/>
      <c r="AJ260" s="33"/>
    </row>
    <row r="261" spans="1:36" s="40" customFormat="1" ht="253" hidden="1" x14ac:dyDescent="0.25">
      <c r="A261" s="32">
        <v>53119</v>
      </c>
      <c r="B261" s="33" t="s">
        <v>554</v>
      </c>
      <c r="C261" s="41">
        <v>-180324</v>
      </c>
      <c r="D261" s="34"/>
      <c r="E261" s="35" t="s">
        <v>3246</v>
      </c>
      <c r="F261" s="33" t="s">
        <v>3247</v>
      </c>
      <c r="G261" s="33" t="s">
        <v>561</v>
      </c>
      <c r="H261" s="36">
        <v>0</v>
      </c>
      <c r="I261" s="37">
        <f t="shared" si="4"/>
        <v>0</v>
      </c>
      <c r="J261" s="33"/>
      <c r="K261" s="33"/>
      <c r="L261" s="33"/>
      <c r="M261" s="32">
        <v>100000</v>
      </c>
      <c r="N261" s="33" t="s">
        <v>0</v>
      </c>
      <c r="O261" s="32">
        <v>1713</v>
      </c>
      <c r="P261" s="33" t="s">
        <v>208</v>
      </c>
      <c r="Q261" s="33" t="s">
        <v>348</v>
      </c>
      <c r="R261" s="33" t="s">
        <v>135</v>
      </c>
      <c r="S261" s="33" t="s">
        <v>143</v>
      </c>
      <c r="T261" s="33" t="s">
        <v>558</v>
      </c>
      <c r="U261" s="43">
        <v>-2</v>
      </c>
      <c r="V261" s="42">
        <v>-161698</v>
      </c>
      <c r="W261" s="42">
        <v>-15092</v>
      </c>
      <c r="X261" s="42">
        <v>-41034</v>
      </c>
      <c r="Y261" s="39"/>
      <c r="Z261" s="39">
        <v>37500</v>
      </c>
      <c r="AA261" s="39"/>
      <c r="AB261" s="39"/>
      <c r="AC261" s="39"/>
      <c r="AD261" s="39"/>
      <c r="AE261" s="39"/>
      <c r="AF261" s="39"/>
      <c r="AG261" s="39"/>
      <c r="AH261" s="33"/>
      <c r="AI261" s="33"/>
      <c r="AJ261" s="33"/>
    </row>
    <row r="262" spans="1:36" s="40" customFormat="1" ht="115" hidden="1" x14ac:dyDescent="0.25">
      <c r="A262" s="32">
        <v>53120</v>
      </c>
      <c r="B262" s="33" t="s">
        <v>1847</v>
      </c>
      <c r="C262" s="41">
        <v>-377559</v>
      </c>
      <c r="D262" s="34"/>
      <c r="E262" s="35" t="s">
        <v>1857</v>
      </c>
      <c r="F262" s="33" t="s">
        <v>1858</v>
      </c>
      <c r="G262" s="33" t="s">
        <v>1859</v>
      </c>
      <c r="H262" s="36">
        <v>0</v>
      </c>
      <c r="I262" s="37">
        <f t="shared" si="4"/>
        <v>0</v>
      </c>
      <c r="J262" s="33"/>
      <c r="K262" s="33"/>
      <c r="L262" s="33"/>
      <c r="M262" s="32">
        <v>200208</v>
      </c>
      <c r="N262" s="33" t="s">
        <v>70</v>
      </c>
      <c r="O262" s="32">
        <v>1616</v>
      </c>
      <c r="P262" s="33" t="s">
        <v>161</v>
      </c>
      <c r="Q262" s="33" t="s">
        <v>348</v>
      </c>
      <c r="R262" s="33" t="s">
        <v>583</v>
      </c>
      <c r="S262" s="33" t="s">
        <v>143</v>
      </c>
      <c r="T262" s="33" t="s">
        <v>1856</v>
      </c>
      <c r="U262" s="38"/>
      <c r="V262" s="39"/>
      <c r="W262" s="39"/>
      <c r="X262" s="39"/>
      <c r="Y262" s="39"/>
      <c r="Z262" s="42">
        <v>-377559</v>
      </c>
      <c r="AA262" s="39"/>
      <c r="AB262" s="39"/>
      <c r="AC262" s="39"/>
      <c r="AD262" s="39"/>
      <c r="AE262" s="39"/>
      <c r="AF262" s="39"/>
      <c r="AG262" s="39"/>
      <c r="AH262" s="33"/>
      <c r="AI262" s="33"/>
      <c r="AJ262" s="33"/>
    </row>
    <row r="263" spans="1:36" s="40" customFormat="1" ht="409.5" hidden="1" x14ac:dyDescent="0.25">
      <c r="A263" s="32">
        <v>53121</v>
      </c>
      <c r="B263" s="33" t="s">
        <v>554</v>
      </c>
      <c r="C263" s="34">
        <v>357000</v>
      </c>
      <c r="D263" s="34"/>
      <c r="E263" s="35" t="s">
        <v>563</v>
      </c>
      <c r="F263" s="33" t="s">
        <v>564</v>
      </c>
      <c r="G263" s="35" t="s">
        <v>565</v>
      </c>
      <c r="H263" s="36">
        <v>0</v>
      </c>
      <c r="I263" s="37">
        <f t="shared" si="4"/>
        <v>0</v>
      </c>
      <c r="J263" s="35"/>
      <c r="K263" s="35"/>
      <c r="L263" s="35"/>
      <c r="M263" s="32">
        <v>100000</v>
      </c>
      <c r="N263" s="33" t="s">
        <v>0</v>
      </c>
      <c r="O263" s="32">
        <v>1713</v>
      </c>
      <c r="P263" s="33" t="s">
        <v>167</v>
      </c>
      <c r="Q263" s="33" t="s">
        <v>149</v>
      </c>
      <c r="R263" s="33" t="s">
        <v>135</v>
      </c>
      <c r="S263" s="33" t="s">
        <v>244</v>
      </c>
      <c r="T263" s="33" t="s">
        <v>562</v>
      </c>
      <c r="U263" s="38"/>
      <c r="V263" s="39"/>
      <c r="W263" s="39"/>
      <c r="X263" s="39"/>
      <c r="Y263" s="39"/>
      <c r="Z263" s="39"/>
      <c r="AA263" s="39">
        <v>357000</v>
      </c>
      <c r="AB263" s="39"/>
      <c r="AC263" s="39"/>
      <c r="AD263" s="39"/>
      <c r="AE263" s="39"/>
      <c r="AF263" s="39"/>
      <c r="AG263" s="39"/>
      <c r="AH263" s="33"/>
      <c r="AI263" s="33"/>
      <c r="AJ263" s="33"/>
    </row>
    <row r="264" spans="1:36" s="40" customFormat="1" ht="409.5" hidden="1" x14ac:dyDescent="0.25">
      <c r="A264" s="32">
        <v>53122</v>
      </c>
      <c r="B264" s="33" t="s">
        <v>554</v>
      </c>
      <c r="C264" s="34">
        <v>250000</v>
      </c>
      <c r="D264" s="34"/>
      <c r="E264" s="35" t="s">
        <v>567</v>
      </c>
      <c r="F264" s="33" t="s">
        <v>3248</v>
      </c>
      <c r="G264" s="33" t="s">
        <v>568</v>
      </c>
      <c r="H264" s="36">
        <v>0</v>
      </c>
      <c r="I264" s="37">
        <f t="shared" si="4"/>
        <v>0</v>
      </c>
      <c r="J264" s="33"/>
      <c r="K264" s="33"/>
      <c r="L264" s="33"/>
      <c r="M264" s="32">
        <v>100000</v>
      </c>
      <c r="N264" s="33" t="s">
        <v>0</v>
      </c>
      <c r="O264" s="32">
        <v>1713</v>
      </c>
      <c r="P264" s="33" t="s">
        <v>155</v>
      </c>
      <c r="Q264" s="33" t="s">
        <v>149</v>
      </c>
      <c r="R264" s="33" t="s">
        <v>135</v>
      </c>
      <c r="S264" s="33" t="s">
        <v>143</v>
      </c>
      <c r="T264" s="33" t="s">
        <v>566</v>
      </c>
      <c r="U264" s="38"/>
      <c r="V264" s="39"/>
      <c r="W264" s="39"/>
      <c r="X264" s="39"/>
      <c r="Y264" s="39">
        <v>250000</v>
      </c>
      <c r="Z264" s="39"/>
      <c r="AA264" s="39"/>
      <c r="AB264" s="39"/>
      <c r="AC264" s="39"/>
      <c r="AD264" s="39"/>
      <c r="AE264" s="39"/>
      <c r="AF264" s="39"/>
      <c r="AG264" s="39"/>
      <c r="AH264" s="33"/>
      <c r="AI264" s="33"/>
      <c r="AJ264" s="33"/>
    </row>
    <row r="265" spans="1:36" s="40" customFormat="1" ht="299" hidden="1" x14ac:dyDescent="0.25">
      <c r="A265" s="32">
        <v>53123</v>
      </c>
      <c r="B265" s="33" t="s">
        <v>554</v>
      </c>
      <c r="C265" s="34">
        <v>578000</v>
      </c>
      <c r="D265" s="34"/>
      <c r="E265" s="35" t="s">
        <v>3249</v>
      </c>
      <c r="F265" s="33" t="s">
        <v>571</v>
      </c>
      <c r="G265" s="33" t="s">
        <v>572</v>
      </c>
      <c r="H265" s="36">
        <v>0</v>
      </c>
      <c r="I265" s="37">
        <f t="shared" si="4"/>
        <v>0</v>
      </c>
      <c r="J265" s="33"/>
      <c r="K265" s="33"/>
      <c r="L265" s="33"/>
      <c r="M265" s="32">
        <v>100000</v>
      </c>
      <c r="N265" s="33" t="s">
        <v>0</v>
      </c>
      <c r="O265" s="32">
        <v>1713</v>
      </c>
      <c r="P265" s="33" t="s">
        <v>133</v>
      </c>
      <c r="Q265" s="33" t="s">
        <v>143</v>
      </c>
      <c r="R265" s="33" t="s">
        <v>372</v>
      </c>
      <c r="S265" s="33" t="s">
        <v>150</v>
      </c>
      <c r="T265" s="33" t="s">
        <v>569</v>
      </c>
      <c r="U265" s="38"/>
      <c r="V265" s="39"/>
      <c r="W265" s="39"/>
      <c r="X265" s="39"/>
      <c r="Y265" s="39"/>
      <c r="Z265" s="39">
        <v>578000</v>
      </c>
      <c r="AA265" s="39"/>
      <c r="AB265" s="39"/>
      <c r="AC265" s="39"/>
      <c r="AD265" s="39"/>
      <c r="AE265" s="39"/>
      <c r="AF265" s="39"/>
      <c r="AG265" s="39"/>
      <c r="AH265" s="33"/>
      <c r="AI265" s="33"/>
      <c r="AJ265" s="33"/>
    </row>
    <row r="266" spans="1:36" s="40" customFormat="1" ht="276" hidden="1" x14ac:dyDescent="0.25">
      <c r="A266" s="32">
        <v>53124</v>
      </c>
      <c r="B266" s="33" t="s">
        <v>554</v>
      </c>
      <c r="C266" s="34">
        <v>200000</v>
      </c>
      <c r="D266" s="34"/>
      <c r="E266" s="35" t="s">
        <v>575</v>
      </c>
      <c r="F266" s="33" t="s">
        <v>576</v>
      </c>
      <c r="G266" s="33" t="s">
        <v>577</v>
      </c>
      <c r="H266" s="36">
        <v>0</v>
      </c>
      <c r="I266" s="37">
        <f t="shared" si="4"/>
        <v>0</v>
      </c>
      <c r="J266" s="33"/>
      <c r="K266" s="33"/>
      <c r="L266" s="33"/>
      <c r="M266" s="32">
        <v>100000</v>
      </c>
      <c r="N266" s="33" t="s">
        <v>0</v>
      </c>
      <c r="O266" s="32">
        <v>1713</v>
      </c>
      <c r="P266" s="33" t="s">
        <v>273</v>
      </c>
      <c r="Q266" s="33" t="s">
        <v>134</v>
      </c>
      <c r="R266" s="33" t="s">
        <v>573</v>
      </c>
      <c r="S266" s="33" t="s">
        <v>150</v>
      </c>
      <c r="T266" s="33" t="s">
        <v>574</v>
      </c>
      <c r="U266" s="38"/>
      <c r="V266" s="39"/>
      <c r="W266" s="39"/>
      <c r="X266" s="39"/>
      <c r="Y266" s="39"/>
      <c r="Z266" s="39"/>
      <c r="AA266" s="39"/>
      <c r="AB266" s="39"/>
      <c r="AC266" s="39"/>
      <c r="AD266" s="39"/>
      <c r="AE266" s="39"/>
      <c r="AF266" s="39">
        <v>200000</v>
      </c>
      <c r="AG266" s="39"/>
      <c r="AH266" s="33"/>
      <c r="AI266" s="33"/>
      <c r="AJ266" s="33"/>
    </row>
    <row r="267" spans="1:36" s="40" customFormat="1" ht="409.5" hidden="1" x14ac:dyDescent="0.25">
      <c r="A267" s="32">
        <v>53125</v>
      </c>
      <c r="B267" s="33" t="s">
        <v>554</v>
      </c>
      <c r="C267" s="34">
        <v>54214</v>
      </c>
      <c r="D267" s="34"/>
      <c r="E267" s="35" t="s">
        <v>3250</v>
      </c>
      <c r="F267" s="33" t="s">
        <v>3251</v>
      </c>
      <c r="G267" s="33" t="s">
        <v>3252</v>
      </c>
      <c r="H267" s="36">
        <v>0</v>
      </c>
      <c r="I267" s="37">
        <f t="shared" si="4"/>
        <v>0</v>
      </c>
      <c r="J267" s="33"/>
      <c r="K267" s="33"/>
      <c r="L267" s="33"/>
      <c r="M267" s="32">
        <v>100000</v>
      </c>
      <c r="N267" s="33" t="s">
        <v>0</v>
      </c>
      <c r="O267" s="32">
        <v>1713</v>
      </c>
      <c r="P267" s="33" t="s">
        <v>260</v>
      </c>
      <c r="Q267" s="33" t="s">
        <v>134</v>
      </c>
      <c r="R267" s="33" t="s">
        <v>372</v>
      </c>
      <c r="S267" s="33" t="s">
        <v>244</v>
      </c>
      <c r="T267" s="33" t="s">
        <v>3253</v>
      </c>
      <c r="U267" s="38"/>
      <c r="V267" s="39"/>
      <c r="W267" s="39"/>
      <c r="X267" s="39"/>
      <c r="Y267" s="39"/>
      <c r="Z267" s="39"/>
      <c r="AA267" s="39"/>
      <c r="AB267" s="39">
        <v>54214</v>
      </c>
      <c r="AC267" s="39"/>
      <c r="AD267" s="39"/>
      <c r="AE267" s="39"/>
      <c r="AF267" s="39"/>
      <c r="AG267" s="39"/>
      <c r="AH267" s="33"/>
      <c r="AI267" s="33"/>
      <c r="AJ267" s="33"/>
    </row>
    <row r="268" spans="1:36" s="40" customFormat="1" ht="368" hidden="1" x14ac:dyDescent="0.25">
      <c r="A268" s="32">
        <v>53126</v>
      </c>
      <c r="B268" s="33" t="s">
        <v>554</v>
      </c>
      <c r="C268" s="34">
        <v>19500</v>
      </c>
      <c r="D268" s="34"/>
      <c r="E268" s="35" t="s">
        <v>3254</v>
      </c>
      <c r="F268" s="33" t="s">
        <v>3255</v>
      </c>
      <c r="G268" s="33" t="s">
        <v>3256</v>
      </c>
      <c r="H268" s="36">
        <v>0</v>
      </c>
      <c r="I268" s="37">
        <f t="shared" si="4"/>
        <v>0</v>
      </c>
      <c r="J268" s="33"/>
      <c r="K268" s="33"/>
      <c r="L268" s="33"/>
      <c r="M268" s="32">
        <v>100000</v>
      </c>
      <c r="N268" s="33" t="s">
        <v>0</v>
      </c>
      <c r="O268" s="32">
        <v>1713</v>
      </c>
      <c r="P268" s="33" t="s">
        <v>202</v>
      </c>
      <c r="Q268" s="33" t="s">
        <v>149</v>
      </c>
      <c r="R268" s="33" t="s">
        <v>372</v>
      </c>
      <c r="S268" s="33" t="s">
        <v>244</v>
      </c>
      <c r="T268" s="33" t="s">
        <v>3257</v>
      </c>
      <c r="U268" s="38"/>
      <c r="V268" s="39"/>
      <c r="W268" s="39"/>
      <c r="X268" s="39"/>
      <c r="Y268" s="39"/>
      <c r="Z268" s="39">
        <v>19500</v>
      </c>
      <c r="AA268" s="39"/>
      <c r="AB268" s="39"/>
      <c r="AC268" s="39"/>
      <c r="AD268" s="39"/>
      <c r="AE268" s="39"/>
      <c r="AF268" s="39"/>
      <c r="AG268" s="39"/>
      <c r="AH268" s="33"/>
      <c r="AI268" s="33"/>
      <c r="AJ268" s="33"/>
    </row>
    <row r="269" spans="1:36" s="40" customFormat="1" ht="409.5" hidden="1" x14ac:dyDescent="0.25">
      <c r="A269" s="32">
        <v>53127</v>
      </c>
      <c r="B269" s="33" t="s">
        <v>554</v>
      </c>
      <c r="C269" s="34">
        <v>460949</v>
      </c>
      <c r="D269" s="34"/>
      <c r="E269" s="35" t="s">
        <v>3258</v>
      </c>
      <c r="F269" s="33" t="s">
        <v>3259</v>
      </c>
      <c r="G269" s="33" t="s">
        <v>3260</v>
      </c>
      <c r="H269" s="36">
        <v>0</v>
      </c>
      <c r="I269" s="37">
        <f t="shared" si="4"/>
        <v>0</v>
      </c>
      <c r="J269" s="33"/>
      <c r="K269" s="33"/>
      <c r="L269" s="33"/>
      <c r="M269" s="32">
        <v>100000</v>
      </c>
      <c r="N269" s="33" t="s">
        <v>0</v>
      </c>
      <c r="O269" s="32">
        <v>1713</v>
      </c>
      <c r="P269" s="33" t="s">
        <v>256</v>
      </c>
      <c r="Q269" s="33" t="s">
        <v>149</v>
      </c>
      <c r="R269" s="33" t="s">
        <v>135</v>
      </c>
      <c r="S269" s="33" t="s">
        <v>143</v>
      </c>
      <c r="T269" s="33" t="s">
        <v>3261</v>
      </c>
      <c r="U269" s="38">
        <v>3.44</v>
      </c>
      <c r="V269" s="39">
        <v>148622</v>
      </c>
      <c r="W269" s="39">
        <v>186608</v>
      </c>
      <c r="X269" s="39">
        <v>125719</v>
      </c>
      <c r="Y269" s="39"/>
      <c r="Z269" s="39"/>
      <c r="AA269" s="39"/>
      <c r="AB269" s="39"/>
      <c r="AC269" s="39"/>
      <c r="AD269" s="39"/>
      <c r="AE269" s="39"/>
      <c r="AF269" s="39"/>
      <c r="AG269" s="39"/>
      <c r="AH269" s="33"/>
      <c r="AI269" s="33"/>
      <c r="AJ269" s="33"/>
    </row>
    <row r="270" spans="1:36" s="40" customFormat="1" ht="310.5" hidden="1" x14ac:dyDescent="0.25">
      <c r="A270" s="32">
        <v>53128</v>
      </c>
      <c r="B270" s="33" t="s">
        <v>554</v>
      </c>
      <c r="C270" s="34">
        <v>350000</v>
      </c>
      <c r="D270" s="34"/>
      <c r="E270" s="35" t="s">
        <v>579</v>
      </c>
      <c r="F270" s="33" t="s">
        <v>580</v>
      </c>
      <c r="G270" s="33" t="s">
        <v>581</v>
      </c>
      <c r="H270" s="36">
        <v>0</v>
      </c>
      <c r="I270" s="37">
        <f t="shared" si="4"/>
        <v>0</v>
      </c>
      <c r="J270" s="33"/>
      <c r="K270" s="33"/>
      <c r="L270" s="33"/>
      <c r="M270" s="32">
        <v>100000</v>
      </c>
      <c r="N270" s="33" t="s">
        <v>0</v>
      </c>
      <c r="O270" s="32">
        <v>1713</v>
      </c>
      <c r="P270" s="33" t="s">
        <v>161</v>
      </c>
      <c r="Q270" s="33" t="s">
        <v>348</v>
      </c>
      <c r="R270" s="33" t="s">
        <v>372</v>
      </c>
      <c r="S270" s="33" t="s">
        <v>509</v>
      </c>
      <c r="T270" s="33" t="s">
        <v>578</v>
      </c>
      <c r="U270" s="38"/>
      <c r="V270" s="39"/>
      <c r="W270" s="39"/>
      <c r="X270" s="39"/>
      <c r="Y270" s="39"/>
      <c r="Z270" s="39">
        <v>350000</v>
      </c>
      <c r="AA270" s="39"/>
      <c r="AB270" s="39"/>
      <c r="AC270" s="39"/>
      <c r="AD270" s="39"/>
      <c r="AE270" s="39"/>
      <c r="AF270" s="39"/>
      <c r="AG270" s="39"/>
      <c r="AH270" s="33"/>
      <c r="AI270" s="33"/>
      <c r="AJ270" s="33"/>
    </row>
    <row r="271" spans="1:36" s="40" customFormat="1" ht="368" hidden="1" x14ac:dyDescent="0.25">
      <c r="A271" s="32">
        <v>53129</v>
      </c>
      <c r="B271" s="33" t="s">
        <v>554</v>
      </c>
      <c r="C271" s="34">
        <v>400000</v>
      </c>
      <c r="D271" s="34"/>
      <c r="E271" s="35" t="s">
        <v>3262</v>
      </c>
      <c r="F271" s="33" t="s">
        <v>3263</v>
      </c>
      <c r="G271" s="35" t="s">
        <v>3264</v>
      </c>
      <c r="H271" s="36">
        <v>0</v>
      </c>
      <c r="I271" s="37">
        <f t="shared" si="4"/>
        <v>0</v>
      </c>
      <c r="J271" s="35"/>
      <c r="K271" s="35"/>
      <c r="L271" s="35"/>
      <c r="M271" s="32">
        <v>100000</v>
      </c>
      <c r="N271" s="33" t="s">
        <v>0</v>
      </c>
      <c r="O271" s="32">
        <v>1713</v>
      </c>
      <c r="P271" s="33" t="s">
        <v>142</v>
      </c>
      <c r="Q271" s="33" t="s">
        <v>348</v>
      </c>
      <c r="R271" s="33" t="s">
        <v>372</v>
      </c>
      <c r="S271" s="33" t="s">
        <v>249</v>
      </c>
      <c r="T271" s="33" t="s">
        <v>3265</v>
      </c>
      <c r="U271" s="38"/>
      <c r="V271" s="39"/>
      <c r="W271" s="39"/>
      <c r="X271" s="39"/>
      <c r="Y271" s="39"/>
      <c r="Z271" s="39">
        <v>400000</v>
      </c>
      <c r="AA271" s="39"/>
      <c r="AB271" s="39"/>
      <c r="AC271" s="39"/>
      <c r="AD271" s="39"/>
      <c r="AE271" s="39"/>
      <c r="AF271" s="39"/>
      <c r="AG271" s="39"/>
      <c r="AH271" s="33"/>
      <c r="AI271" s="33"/>
      <c r="AJ271" s="33"/>
    </row>
    <row r="272" spans="1:36" s="40" customFormat="1" ht="126.5" hidden="1" x14ac:dyDescent="0.25">
      <c r="A272" s="32">
        <v>53130</v>
      </c>
      <c r="B272" s="33" t="s">
        <v>582</v>
      </c>
      <c r="C272" s="41">
        <v>-30000</v>
      </c>
      <c r="D272" s="34"/>
      <c r="E272" s="35" t="s">
        <v>585</v>
      </c>
      <c r="F272" s="33" t="s">
        <v>3266</v>
      </c>
      <c r="G272" s="35" t="s">
        <v>587</v>
      </c>
      <c r="H272" s="36">
        <v>0</v>
      </c>
      <c r="I272" s="37">
        <f t="shared" si="4"/>
        <v>0</v>
      </c>
      <c r="J272" s="35"/>
      <c r="K272" s="35"/>
      <c r="L272" s="35"/>
      <c r="M272" s="32">
        <v>100000</v>
      </c>
      <c r="N272" s="33" t="s">
        <v>0</v>
      </c>
      <c r="O272" s="32">
        <v>9912</v>
      </c>
      <c r="P272" s="33" t="s">
        <v>133</v>
      </c>
      <c r="Q272" s="33" t="s">
        <v>143</v>
      </c>
      <c r="R272" s="33" t="s">
        <v>583</v>
      </c>
      <c r="S272" s="33" t="s">
        <v>244</v>
      </c>
      <c r="T272" s="33" t="s">
        <v>584</v>
      </c>
      <c r="U272" s="38"/>
      <c r="V272" s="39"/>
      <c r="W272" s="39"/>
      <c r="X272" s="39"/>
      <c r="Y272" s="39"/>
      <c r="Z272" s="39"/>
      <c r="AA272" s="42">
        <v>-30000</v>
      </c>
      <c r="AB272" s="39"/>
      <c r="AC272" s="39"/>
      <c r="AD272" s="39"/>
      <c r="AE272" s="39"/>
      <c r="AF272" s="39"/>
      <c r="AG272" s="39"/>
      <c r="AH272" s="35"/>
      <c r="AI272" s="35"/>
      <c r="AJ272" s="33"/>
    </row>
    <row r="273" spans="1:36" s="40" customFormat="1" ht="57.5" hidden="1" x14ac:dyDescent="0.25">
      <c r="A273" s="32">
        <v>53131</v>
      </c>
      <c r="B273" s="33" t="s">
        <v>2678</v>
      </c>
      <c r="C273" s="34">
        <v>81608</v>
      </c>
      <c r="D273" s="34"/>
      <c r="E273" s="33" t="s">
        <v>2702</v>
      </c>
      <c r="F273" s="33" t="s">
        <v>3267</v>
      </c>
      <c r="G273" s="33" t="s">
        <v>2702</v>
      </c>
      <c r="H273" s="36">
        <v>0</v>
      </c>
      <c r="I273" s="37">
        <f t="shared" si="4"/>
        <v>0</v>
      </c>
      <c r="J273" s="33"/>
      <c r="K273" s="33"/>
      <c r="L273" s="33"/>
      <c r="M273" s="32">
        <v>700043</v>
      </c>
      <c r="N273" s="33" t="s">
        <v>110</v>
      </c>
      <c r="O273" s="32">
        <v>171416</v>
      </c>
      <c r="P273" s="33" t="s">
        <v>256</v>
      </c>
      <c r="Q273" s="33" t="s">
        <v>143</v>
      </c>
      <c r="R273" s="33" t="s">
        <v>135</v>
      </c>
      <c r="S273" s="33" t="s">
        <v>143</v>
      </c>
      <c r="T273" s="33" t="s">
        <v>2701</v>
      </c>
      <c r="U273" s="38"/>
      <c r="V273" s="39"/>
      <c r="W273" s="39"/>
      <c r="X273" s="39"/>
      <c r="Y273" s="39"/>
      <c r="Z273" s="39">
        <v>8568</v>
      </c>
      <c r="AA273" s="39"/>
      <c r="AB273" s="39">
        <v>73040</v>
      </c>
      <c r="AC273" s="39"/>
      <c r="AD273" s="39"/>
      <c r="AE273" s="39"/>
      <c r="AF273" s="39"/>
      <c r="AG273" s="39"/>
      <c r="AH273" s="33"/>
      <c r="AI273" s="35"/>
      <c r="AJ273" s="33"/>
    </row>
    <row r="274" spans="1:36" s="40" customFormat="1" ht="207" hidden="1" x14ac:dyDescent="0.25">
      <c r="A274" s="32">
        <v>53151</v>
      </c>
      <c r="B274" s="33" t="s">
        <v>588</v>
      </c>
      <c r="C274" s="34">
        <v>180000</v>
      </c>
      <c r="D274" s="34"/>
      <c r="E274" s="35" t="s">
        <v>590</v>
      </c>
      <c r="F274" s="33" t="s">
        <v>3268</v>
      </c>
      <c r="G274" s="35" t="s">
        <v>592</v>
      </c>
      <c r="H274" s="36">
        <v>0</v>
      </c>
      <c r="I274" s="37">
        <f t="shared" si="4"/>
        <v>0</v>
      </c>
      <c r="J274" s="35"/>
      <c r="K274" s="35"/>
      <c r="L274" s="35"/>
      <c r="M274" s="32">
        <v>100000</v>
      </c>
      <c r="N274" s="33" t="s">
        <v>0</v>
      </c>
      <c r="O274" s="32">
        <v>1216</v>
      </c>
      <c r="P274" s="33" t="s">
        <v>161</v>
      </c>
      <c r="Q274" s="33" t="s">
        <v>143</v>
      </c>
      <c r="R274" s="33" t="s">
        <v>431</v>
      </c>
      <c r="S274" s="33" t="s">
        <v>143</v>
      </c>
      <c r="T274" s="33" t="s">
        <v>589</v>
      </c>
      <c r="U274" s="38"/>
      <c r="V274" s="39"/>
      <c r="W274" s="39"/>
      <c r="X274" s="39"/>
      <c r="Y274" s="39"/>
      <c r="Z274" s="39">
        <v>180000</v>
      </c>
      <c r="AA274" s="39"/>
      <c r="AB274" s="39"/>
      <c r="AC274" s="39"/>
      <c r="AD274" s="39"/>
      <c r="AE274" s="39"/>
      <c r="AF274" s="39"/>
      <c r="AG274" s="39"/>
      <c r="AH274" s="33"/>
      <c r="AI274" s="35"/>
      <c r="AJ274" s="33"/>
    </row>
    <row r="275" spans="1:36" s="40" customFormat="1" ht="80.5" hidden="1" x14ac:dyDescent="0.25">
      <c r="A275" s="32">
        <v>53155</v>
      </c>
      <c r="B275" s="33" t="s">
        <v>463</v>
      </c>
      <c r="C275" s="34">
        <v>98542</v>
      </c>
      <c r="D275" s="34"/>
      <c r="E275" s="35" t="s">
        <v>594</v>
      </c>
      <c r="F275" s="33" t="s">
        <v>3269</v>
      </c>
      <c r="G275" s="33" t="s">
        <v>596</v>
      </c>
      <c r="H275" s="36">
        <v>0</v>
      </c>
      <c r="I275" s="37">
        <f t="shared" si="4"/>
        <v>0</v>
      </c>
      <c r="J275" s="33"/>
      <c r="K275" s="33"/>
      <c r="L275" s="33"/>
      <c r="M275" s="32">
        <v>100000</v>
      </c>
      <c r="N275" s="33" t="s">
        <v>0</v>
      </c>
      <c r="O275" s="32">
        <v>1613</v>
      </c>
      <c r="P275" s="33" t="s">
        <v>161</v>
      </c>
      <c r="Q275" s="33" t="s">
        <v>143</v>
      </c>
      <c r="R275" s="33" t="s">
        <v>135</v>
      </c>
      <c r="S275" s="33" t="s">
        <v>143</v>
      </c>
      <c r="T275" s="33" t="s">
        <v>593</v>
      </c>
      <c r="U275" s="38">
        <v>1</v>
      </c>
      <c r="V275" s="39">
        <v>69163</v>
      </c>
      <c r="W275" s="39">
        <v>17411</v>
      </c>
      <c r="X275" s="39">
        <v>9468</v>
      </c>
      <c r="Y275" s="39"/>
      <c r="Z275" s="39"/>
      <c r="AA275" s="39">
        <v>2500</v>
      </c>
      <c r="AB275" s="39"/>
      <c r="AC275" s="39"/>
      <c r="AD275" s="39"/>
      <c r="AE275" s="39"/>
      <c r="AF275" s="39"/>
      <c r="AG275" s="39"/>
      <c r="AH275" s="33"/>
      <c r="AI275" s="33"/>
      <c r="AJ275" s="33"/>
    </row>
    <row r="276" spans="1:36" s="40" customFormat="1" ht="92" hidden="1" x14ac:dyDescent="0.25">
      <c r="A276" s="32">
        <v>53156</v>
      </c>
      <c r="B276" s="33" t="s">
        <v>463</v>
      </c>
      <c r="C276" s="34">
        <v>97979</v>
      </c>
      <c r="D276" s="34"/>
      <c r="E276" s="33" t="s">
        <v>3270</v>
      </c>
      <c r="F276" s="33" t="s">
        <v>3271</v>
      </c>
      <c r="G276" s="33" t="s">
        <v>3272</v>
      </c>
      <c r="H276" s="36">
        <v>0</v>
      </c>
      <c r="I276" s="37">
        <f t="shared" si="4"/>
        <v>0</v>
      </c>
      <c r="J276" s="33"/>
      <c r="K276" s="33"/>
      <c r="L276" s="33"/>
      <c r="M276" s="32">
        <v>100000</v>
      </c>
      <c r="N276" s="33" t="s">
        <v>0</v>
      </c>
      <c r="O276" s="32">
        <v>1613</v>
      </c>
      <c r="P276" s="33" t="s">
        <v>161</v>
      </c>
      <c r="Q276" s="33" t="s">
        <v>143</v>
      </c>
      <c r="R276" s="33" t="s">
        <v>135</v>
      </c>
      <c r="S276" s="33" t="s">
        <v>143</v>
      </c>
      <c r="T276" s="33" t="s">
        <v>3273</v>
      </c>
      <c r="U276" s="38">
        <v>1</v>
      </c>
      <c r="V276" s="39">
        <v>69163</v>
      </c>
      <c r="W276" s="39">
        <v>16848</v>
      </c>
      <c r="X276" s="39">
        <v>9468</v>
      </c>
      <c r="Y276" s="39"/>
      <c r="Z276" s="39"/>
      <c r="AA276" s="39">
        <v>2500</v>
      </c>
      <c r="AB276" s="39"/>
      <c r="AC276" s="39"/>
      <c r="AD276" s="39"/>
      <c r="AE276" s="39"/>
      <c r="AF276" s="39"/>
      <c r="AG276" s="39"/>
      <c r="AH276" s="33"/>
      <c r="AI276" s="33"/>
      <c r="AJ276" s="33"/>
    </row>
    <row r="277" spans="1:36" s="40" customFormat="1" ht="356.5" hidden="1" x14ac:dyDescent="0.25">
      <c r="A277" s="32">
        <v>53157</v>
      </c>
      <c r="B277" s="33" t="s">
        <v>463</v>
      </c>
      <c r="C277" s="34">
        <v>97979</v>
      </c>
      <c r="D277" s="34"/>
      <c r="E277" s="35" t="s">
        <v>598</v>
      </c>
      <c r="F277" s="33" t="s">
        <v>3218</v>
      </c>
      <c r="G277" s="33" t="s">
        <v>599</v>
      </c>
      <c r="H277" s="36">
        <v>0</v>
      </c>
      <c r="I277" s="37">
        <f t="shared" si="4"/>
        <v>0</v>
      </c>
      <c r="J277" s="33"/>
      <c r="K277" s="33"/>
      <c r="L277" s="33"/>
      <c r="M277" s="32">
        <v>100000</v>
      </c>
      <c r="N277" s="33" t="s">
        <v>0</v>
      </c>
      <c r="O277" s="32">
        <v>1613</v>
      </c>
      <c r="P277" s="33" t="s">
        <v>161</v>
      </c>
      <c r="Q277" s="33" t="s">
        <v>143</v>
      </c>
      <c r="R277" s="33" t="s">
        <v>135</v>
      </c>
      <c r="S277" s="33" t="s">
        <v>143</v>
      </c>
      <c r="T277" s="33" t="s">
        <v>597</v>
      </c>
      <c r="U277" s="38">
        <v>1</v>
      </c>
      <c r="V277" s="39">
        <v>69163</v>
      </c>
      <c r="W277" s="39">
        <v>16848</v>
      </c>
      <c r="X277" s="39">
        <v>9468</v>
      </c>
      <c r="Y277" s="39"/>
      <c r="Z277" s="39"/>
      <c r="AA277" s="39">
        <v>2500</v>
      </c>
      <c r="AB277" s="39"/>
      <c r="AC277" s="39"/>
      <c r="AD277" s="39"/>
      <c r="AE277" s="39"/>
      <c r="AF277" s="39"/>
      <c r="AG277" s="39"/>
      <c r="AH277" s="33"/>
      <c r="AI277" s="35"/>
      <c r="AJ277" s="33"/>
    </row>
    <row r="278" spans="1:36" s="40" customFormat="1" ht="356.5" hidden="1" x14ac:dyDescent="0.25">
      <c r="A278" s="32">
        <v>53158</v>
      </c>
      <c r="B278" s="33" t="s">
        <v>463</v>
      </c>
      <c r="C278" s="34">
        <v>97979</v>
      </c>
      <c r="D278" s="34"/>
      <c r="E278" s="35" t="s">
        <v>598</v>
      </c>
      <c r="F278" s="33" t="s">
        <v>3218</v>
      </c>
      <c r="G278" s="33" t="s">
        <v>600</v>
      </c>
      <c r="H278" s="36">
        <v>0</v>
      </c>
      <c r="I278" s="37">
        <f t="shared" si="4"/>
        <v>0</v>
      </c>
      <c r="J278" s="33"/>
      <c r="K278" s="33"/>
      <c r="L278" s="33"/>
      <c r="M278" s="32">
        <v>100000</v>
      </c>
      <c r="N278" s="33" t="s">
        <v>0</v>
      </c>
      <c r="O278" s="32">
        <v>1613</v>
      </c>
      <c r="P278" s="33" t="s">
        <v>161</v>
      </c>
      <c r="Q278" s="33" t="s">
        <v>143</v>
      </c>
      <c r="R278" s="33" t="s">
        <v>135</v>
      </c>
      <c r="S278" s="33" t="s">
        <v>143</v>
      </c>
      <c r="T278" s="33" t="s">
        <v>597</v>
      </c>
      <c r="U278" s="38">
        <v>1</v>
      </c>
      <c r="V278" s="39">
        <v>69163</v>
      </c>
      <c r="W278" s="39">
        <v>16848</v>
      </c>
      <c r="X278" s="39">
        <v>9468</v>
      </c>
      <c r="Y278" s="39"/>
      <c r="Z278" s="39"/>
      <c r="AA278" s="39">
        <v>2500</v>
      </c>
      <c r="AB278" s="39"/>
      <c r="AC278" s="39"/>
      <c r="AD278" s="39"/>
      <c r="AE278" s="39"/>
      <c r="AF278" s="39"/>
      <c r="AG278" s="39"/>
      <c r="AH278" s="33"/>
      <c r="AI278" s="33"/>
      <c r="AJ278" s="33"/>
    </row>
    <row r="279" spans="1:36" s="40" customFormat="1" ht="356.5" hidden="1" x14ac:dyDescent="0.25">
      <c r="A279" s="32">
        <v>53159</v>
      </c>
      <c r="B279" s="33" t="s">
        <v>463</v>
      </c>
      <c r="C279" s="34">
        <v>97979</v>
      </c>
      <c r="D279" s="34"/>
      <c r="E279" s="35" t="s">
        <v>598</v>
      </c>
      <c r="F279" s="33" t="s">
        <v>3218</v>
      </c>
      <c r="G279" s="33" t="s">
        <v>601</v>
      </c>
      <c r="H279" s="36">
        <v>0</v>
      </c>
      <c r="I279" s="37">
        <f t="shared" si="4"/>
        <v>0</v>
      </c>
      <c r="J279" s="33"/>
      <c r="K279" s="33"/>
      <c r="L279" s="33"/>
      <c r="M279" s="32">
        <v>100000</v>
      </c>
      <c r="N279" s="33" t="s">
        <v>0</v>
      </c>
      <c r="O279" s="32">
        <v>1613</v>
      </c>
      <c r="P279" s="33" t="s">
        <v>161</v>
      </c>
      <c r="Q279" s="33" t="s">
        <v>143</v>
      </c>
      <c r="R279" s="33" t="s">
        <v>135</v>
      </c>
      <c r="S279" s="33" t="s">
        <v>143</v>
      </c>
      <c r="T279" s="33" t="s">
        <v>597</v>
      </c>
      <c r="U279" s="38">
        <v>1</v>
      </c>
      <c r="V279" s="39">
        <v>69163</v>
      </c>
      <c r="W279" s="39">
        <v>16848</v>
      </c>
      <c r="X279" s="39">
        <v>9468</v>
      </c>
      <c r="Y279" s="39"/>
      <c r="Z279" s="39"/>
      <c r="AA279" s="39">
        <v>2500</v>
      </c>
      <c r="AB279" s="39"/>
      <c r="AC279" s="39"/>
      <c r="AD279" s="39"/>
      <c r="AE279" s="39"/>
      <c r="AF279" s="39"/>
      <c r="AG279" s="39"/>
      <c r="AH279" s="33"/>
      <c r="AI279" s="33"/>
      <c r="AJ279" s="33"/>
    </row>
    <row r="280" spans="1:36" s="40" customFormat="1" ht="126.5" hidden="1" x14ac:dyDescent="0.25">
      <c r="A280" s="32">
        <v>53160</v>
      </c>
      <c r="B280" s="33" t="s">
        <v>463</v>
      </c>
      <c r="C280" s="34">
        <v>91003</v>
      </c>
      <c r="D280" s="34"/>
      <c r="E280" s="35" t="s">
        <v>3274</v>
      </c>
      <c r="F280" s="33" t="s">
        <v>3275</v>
      </c>
      <c r="G280" s="33" t="s">
        <v>3276</v>
      </c>
      <c r="H280" s="36">
        <v>0</v>
      </c>
      <c r="I280" s="37">
        <f t="shared" si="4"/>
        <v>0</v>
      </c>
      <c r="J280" s="33"/>
      <c r="K280" s="33"/>
      <c r="L280" s="33"/>
      <c r="M280" s="32">
        <v>100000</v>
      </c>
      <c r="N280" s="33" t="s">
        <v>0</v>
      </c>
      <c r="O280" s="32">
        <v>1613</v>
      </c>
      <c r="P280" s="33" t="s">
        <v>142</v>
      </c>
      <c r="Q280" s="33" t="s">
        <v>143</v>
      </c>
      <c r="R280" s="33" t="s">
        <v>135</v>
      </c>
      <c r="S280" s="33" t="s">
        <v>143</v>
      </c>
      <c r="T280" s="33" t="s">
        <v>3277</v>
      </c>
      <c r="U280" s="38">
        <v>1</v>
      </c>
      <c r="V280" s="39">
        <v>63008</v>
      </c>
      <c r="W280" s="39">
        <v>16193</v>
      </c>
      <c r="X280" s="39">
        <v>9302</v>
      </c>
      <c r="Y280" s="39"/>
      <c r="Z280" s="39"/>
      <c r="AA280" s="39">
        <v>2500</v>
      </c>
      <c r="AB280" s="39"/>
      <c r="AC280" s="39"/>
      <c r="AD280" s="39"/>
      <c r="AE280" s="39"/>
      <c r="AF280" s="39"/>
      <c r="AG280" s="39"/>
      <c r="AH280" s="33"/>
      <c r="AI280" s="33"/>
      <c r="AJ280" s="33"/>
    </row>
    <row r="281" spans="1:36" s="40" customFormat="1" ht="115" hidden="1" x14ac:dyDescent="0.25">
      <c r="A281" s="32">
        <v>53174</v>
      </c>
      <c r="B281" s="33" t="s">
        <v>178</v>
      </c>
      <c r="C281" s="34">
        <v>160780</v>
      </c>
      <c r="D281" s="34"/>
      <c r="E281" s="35" t="s">
        <v>1933</v>
      </c>
      <c r="F281" s="33" t="s">
        <v>3278</v>
      </c>
      <c r="G281" s="35" t="s">
        <v>3279</v>
      </c>
      <c r="H281" s="36" t="s">
        <v>4198</v>
      </c>
      <c r="I281" s="37" t="e">
        <f t="shared" si="4"/>
        <v>#VALUE!</v>
      </c>
      <c r="J281" s="35"/>
      <c r="K281" s="35"/>
      <c r="L281" s="35"/>
      <c r="M281" s="32">
        <v>200226</v>
      </c>
      <c r="N281" s="33" t="s">
        <v>78</v>
      </c>
      <c r="O281" s="32">
        <v>1611</v>
      </c>
      <c r="P281" s="33" t="s">
        <v>161</v>
      </c>
      <c r="Q281" s="33" t="s">
        <v>149</v>
      </c>
      <c r="R281" s="33" t="s">
        <v>173</v>
      </c>
      <c r="S281" s="33" t="s">
        <v>143</v>
      </c>
      <c r="T281" s="33" t="s">
        <v>3280</v>
      </c>
      <c r="U281" s="38">
        <v>1</v>
      </c>
      <c r="V281" s="39">
        <v>121918</v>
      </c>
      <c r="W281" s="39">
        <v>23970</v>
      </c>
      <c r="X281" s="39">
        <v>10892</v>
      </c>
      <c r="Y281" s="39">
        <v>480</v>
      </c>
      <c r="Z281" s="39">
        <v>220</v>
      </c>
      <c r="AA281" s="39">
        <v>3300</v>
      </c>
      <c r="AB281" s="39"/>
      <c r="AC281" s="39"/>
      <c r="AD281" s="39"/>
      <c r="AE281" s="39"/>
      <c r="AF281" s="39"/>
      <c r="AG281" s="39"/>
      <c r="AH281" s="35"/>
      <c r="AI281" s="35"/>
      <c r="AJ281" s="33"/>
    </row>
    <row r="282" spans="1:36" s="40" customFormat="1" ht="80.5" hidden="1" x14ac:dyDescent="0.25">
      <c r="A282" s="32">
        <v>53176</v>
      </c>
      <c r="B282" s="33" t="s">
        <v>1957</v>
      </c>
      <c r="C282" s="41">
        <v>-1500</v>
      </c>
      <c r="D282" s="34"/>
      <c r="E282" s="33" t="s">
        <v>1959</v>
      </c>
      <c r="F282" s="33" t="s">
        <v>3281</v>
      </c>
      <c r="G282" s="33" t="s">
        <v>1961</v>
      </c>
      <c r="H282" s="36">
        <v>0</v>
      </c>
      <c r="I282" s="37">
        <f t="shared" si="4"/>
        <v>0</v>
      </c>
      <c r="J282" s="33"/>
      <c r="K282" s="33"/>
      <c r="L282" s="33"/>
      <c r="M282" s="32">
        <v>200300</v>
      </c>
      <c r="N282" s="33" t="s">
        <v>80</v>
      </c>
      <c r="O282" s="32">
        <v>1614</v>
      </c>
      <c r="P282" s="33" t="s">
        <v>294</v>
      </c>
      <c r="Q282" s="33" t="s">
        <v>143</v>
      </c>
      <c r="R282" s="33" t="s">
        <v>583</v>
      </c>
      <c r="S282" s="33" t="s">
        <v>143</v>
      </c>
      <c r="T282" s="33" t="s">
        <v>1958</v>
      </c>
      <c r="U282" s="38"/>
      <c r="V282" s="39"/>
      <c r="W282" s="39"/>
      <c r="X282" s="39"/>
      <c r="Y282" s="39"/>
      <c r="Z282" s="42">
        <v>-1500</v>
      </c>
      <c r="AA282" s="39"/>
      <c r="AB282" s="39"/>
      <c r="AC282" s="39"/>
      <c r="AD282" s="39"/>
      <c r="AE282" s="39"/>
      <c r="AF282" s="39"/>
      <c r="AG282" s="39"/>
      <c r="AH282" s="33"/>
      <c r="AI282" s="33"/>
      <c r="AJ282" s="33"/>
    </row>
    <row r="283" spans="1:36" s="40" customFormat="1" ht="69" hidden="1" x14ac:dyDescent="0.25">
      <c r="A283" s="32">
        <v>53177</v>
      </c>
      <c r="B283" s="33" t="s">
        <v>602</v>
      </c>
      <c r="C283" s="34">
        <v>5000</v>
      </c>
      <c r="D283" s="34"/>
      <c r="E283" s="33" t="s">
        <v>604</v>
      </c>
      <c r="F283" s="33" t="s">
        <v>3282</v>
      </c>
      <c r="G283" s="33" t="s">
        <v>606</v>
      </c>
      <c r="H283" s="36">
        <v>0</v>
      </c>
      <c r="I283" s="37">
        <f t="shared" si="4"/>
        <v>0</v>
      </c>
      <c r="J283" s="33"/>
      <c r="K283" s="33"/>
      <c r="L283" s="33"/>
      <c r="M283" s="32">
        <v>100000</v>
      </c>
      <c r="N283" s="33" t="s">
        <v>0</v>
      </c>
      <c r="O283" s="32">
        <v>1516</v>
      </c>
      <c r="P283" s="33" t="s">
        <v>260</v>
      </c>
      <c r="Q283" s="33" t="s">
        <v>143</v>
      </c>
      <c r="R283" s="33" t="s">
        <v>135</v>
      </c>
      <c r="S283" s="33" t="s">
        <v>143</v>
      </c>
      <c r="T283" s="33" t="s">
        <v>603</v>
      </c>
      <c r="U283" s="38"/>
      <c r="V283" s="39"/>
      <c r="W283" s="39"/>
      <c r="X283" s="39"/>
      <c r="Y283" s="39"/>
      <c r="Z283" s="39">
        <v>5000</v>
      </c>
      <c r="AA283" s="39"/>
      <c r="AB283" s="39"/>
      <c r="AC283" s="39"/>
      <c r="AD283" s="39"/>
      <c r="AE283" s="39"/>
      <c r="AF283" s="39"/>
      <c r="AG283" s="39"/>
      <c r="AH283" s="33"/>
      <c r="AI283" s="33"/>
      <c r="AJ283" s="33"/>
    </row>
    <row r="284" spans="1:36" s="40" customFormat="1" ht="69" hidden="1" x14ac:dyDescent="0.25">
      <c r="A284" s="32">
        <v>53178</v>
      </c>
      <c r="B284" s="33" t="s">
        <v>2732</v>
      </c>
      <c r="C284" s="34">
        <v>966413</v>
      </c>
      <c r="D284" s="34">
        <v>998407</v>
      </c>
      <c r="E284" s="33" t="s">
        <v>2734</v>
      </c>
      <c r="F284" s="33" t="s">
        <v>3283</v>
      </c>
      <c r="G284" s="33" t="s">
        <v>2736</v>
      </c>
      <c r="H284" s="36" t="s">
        <v>4198</v>
      </c>
      <c r="I284" s="37" t="e">
        <f t="shared" si="4"/>
        <v>#VALUE!</v>
      </c>
      <c r="J284" s="33"/>
      <c r="K284" s="33"/>
      <c r="L284" s="33"/>
      <c r="M284" s="32">
        <v>720000</v>
      </c>
      <c r="N284" s="33" t="s">
        <v>112</v>
      </c>
      <c r="O284" s="32">
        <v>1317</v>
      </c>
      <c r="P284" s="33" t="s">
        <v>260</v>
      </c>
      <c r="Q284" s="33" t="s">
        <v>143</v>
      </c>
      <c r="R284" s="33" t="s">
        <v>135</v>
      </c>
      <c r="S284" s="33" t="s">
        <v>225</v>
      </c>
      <c r="T284" s="33" t="s">
        <v>2733</v>
      </c>
      <c r="U284" s="38"/>
      <c r="V284" s="39"/>
      <c r="W284" s="39"/>
      <c r="X284" s="39"/>
      <c r="Y284" s="39"/>
      <c r="Z284" s="39"/>
      <c r="AA284" s="39"/>
      <c r="AB284" s="39">
        <v>966413</v>
      </c>
      <c r="AC284" s="39"/>
      <c r="AD284" s="39"/>
      <c r="AE284" s="39"/>
      <c r="AF284" s="39"/>
      <c r="AG284" s="39"/>
      <c r="AH284" s="33"/>
      <c r="AI284" s="33"/>
      <c r="AJ284" s="33"/>
    </row>
    <row r="285" spans="1:36" s="40" customFormat="1" ht="103.5" hidden="1" x14ac:dyDescent="0.25">
      <c r="A285" s="32">
        <v>53179</v>
      </c>
      <c r="B285" s="33" t="s">
        <v>2151</v>
      </c>
      <c r="C285" s="34">
        <v>137532</v>
      </c>
      <c r="D285" s="34"/>
      <c r="E285" s="35" t="s">
        <v>2153</v>
      </c>
      <c r="F285" s="33" t="s">
        <v>2154</v>
      </c>
      <c r="G285" s="33" t="s">
        <v>2155</v>
      </c>
      <c r="H285" s="36">
        <v>0</v>
      </c>
      <c r="I285" s="37">
        <f t="shared" si="4"/>
        <v>0</v>
      </c>
      <c r="J285" s="33"/>
      <c r="K285" s="33"/>
      <c r="L285" s="33"/>
      <c r="M285" s="32">
        <v>200708</v>
      </c>
      <c r="N285" s="33" t="s">
        <v>88</v>
      </c>
      <c r="O285" s="32">
        <v>2200</v>
      </c>
      <c r="P285" s="33" t="s">
        <v>161</v>
      </c>
      <c r="Q285" s="33" t="s">
        <v>143</v>
      </c>
      <c r="R285" s="33" t="s">
        <v>135</v>
      </c>
      <c r="S285" s="33" t="s">
        <v>143</v>
      </c>
      <c r="T285" s="33" t="s">
        <v>2152</v>
      </c>
      <c r="U285" s="38"/>
      <c r="V285" s="39"/>
      <c r="W285" s="39"/>
      <c r="X285" s="39"/>
      <c r="Y285" s="39"/>
      <c r="Z285" s="39">
        <v>140032</v>
      </c>
      <c r="AA285" s="39"/>
      <c r="AB285" s="42">
        <v>-2500</v>
      </c>
      <c r="AC285" s="39"/>
      <c r="AD285" s="39"/>
      <c r="AE285" s="39"/>
      <c r="AF285" s="39"/>
      <c r="AG285" s="39"/>
      <c r="AH285" s="33"/>
      <c r="AI285" s="33"/>
      <c r="AJ285" s="33"/>
    </row>
    <row r="286" spans="1:36" s="40" customFormat="1" ht="80.5" hidden="1" x14ac:dyDescent="0.25">
      <c r="A286" s="32">
        <v>53180</v>
      </c>
      <c r="B286" s="33" t="s">
        <v>2732</v>
      </c>
      <c r="C286" s="34">
        <v>650000</v>
      </c>
      <c r="D286" s="34">
        <v>650000</v>
      </c>
      <c r="E286" s="33" t="s">
        <v>2738</v>
      </c>
      <c r="F286" s="33" t="s">
        <v>3284</v>
      </c>
      <c r="G286" s="33" t="s">
        <v>2740</v>
      </c>
      <c r="H286" s="36" t="s">
        <v>4198</v>
      </c>
      <c r="I286" s="37" t="e">
        <f t="shared" si="4"/>
        <v>#VALUE!</v>
      </c>
      <c r="J286" s="33"/>
      <c r="K286" s="33"/>
      <c r="L286" s="33"/>
      <c r="M286" s="32">
        <v>720000</v>
      </c>
      <c r="N286" s="33" t="s">
        <v>112</v>
      </c>
      <c r="O286" s="32">
        <v>1317</v>
      </c>
      <c r="P286" s="33" t="s">
        <v>202</v>
      </c>
      <c r="Q286" s="33" t="s">
        <v>224</v>
      </c>
      <c r="R286" s="33" t="s">
        <v>135</v>
      </c>
      <c r="S286" s="33" t="s">
        <v>225</v>
      </c>
      <c r="T286" s="33" t="s">
        <v>2737</v>
      </c>
      <c r="U286" s="38"/>
      <c r="V286" s="39"/>
      <c r="W286" s="39"/>
      <c r="X286" s="39"/>
      <c r="Y286" s="39">
        <v>650000</v>
      </c>
      <c r="Z286" s="39"/>
      <c r="AA286" s="39"/>
      <c r="AB286" s="39"/>
      <c r="AC286" s="39"/>
      <c r="AD286" s="39"/>
      <c r="AE286" s="39"/>
      <c r="AF286" s="39"/>
      <c r="AG286" s="39"/>
      <c r="AH286" s="35"/>
      <c r="AI286" s="33"/>
      <c r="AJ286" s="33"/>
    </row>
    <row r="287" spans="1:36" s="40" customFormat="1" ht="69" hidden="1" x14ac:dyDescent="0.25">
      <c r="A287" s="32">
        <v>53181</v>
      </c>
      <c r="B287" s="33" t="s">
        <v>463</v>
      </c>
      <c r="C287" s="34">
        <v>107950</v>
      </c>
      <c r="D287" s="34"/>
      <c r="E287" s="35" t="s">
        <v>608</v>
      </c>
      <c r="F287" s="33" t="s">
        <v>3285</v>
      </c>
      <c r="G287" s="33" t="s">
        <v>610</v>
      </c>
      <c r="H287" s="36">
        <v>0</v>
      </c>
      <c r="I287" s="37">
        <f t="shared" si="4"/>
        <v>0</v>
      </c>
      <c r="J287" s="33"/>
      <c r="K287" s="33"/>
      <c r="L287" s="33"/>
      <c r="M287" s="32">
        <v>100000</v>
      </c>
      <c r="N287" s="33" t="s">
        <v>0</v>
      </c>
      <c r="O287" s="32">
        <v>1613</v>
      </c>
      <c r="P287" s="33" t="s">
        <v>161</v>
      </c>
      <c r="Q287" s="33" t="s">
        <v>143</v>
      </c>
      <c r="R287" s="33" t="s">
        <v>135</v>
      </c>
      <c r="S287" s="33" t="s">
        <v>143</v>
      </c>
      <c r="T287" s="33" t="s">
        <v>607</v>
      </c>
      <c r="U287" s="38">
        <v>1</v>
      </c>
      <c r="V287" s="39">
        <v>77794</v>
      </c>
      <c r="W287" s="39">
        <v>17955</v>
      </c>
      <c r="X287" s="39">
        <v>9701</v>
      </c>
      <c r="Y287" s="39"/>
      <c r="Z287" s="39"/>
      <c r="AA287" s="39">
        <v>2500</v>
      </c>
      <c r="AB287" s="39"/>
      <c r="AC287" s="39"/>
      <c r="AD287" s="39"/>
      <c r="AE287" s="39"/>
      <c r="AF287" s="39"/>
      <c r="AG287" s="39"/>
      <c r="AH287" s="33"/>
      <c r="AI287" s="33"/>
      <c r="AJ287" s="33"/>
    </row>
    <row r="288" spans="1:36" s="40" customFormat="1" ht="92" hidden="1" x14ac:dyDescent="0.25">
      <c r="A288" s="32">
        <v>53182</v>
      </c>
      <c r="B288" s="33" t="s">
        <v>463</v>
      </c>
      <c r="C288" s="34">
        <v>180849</v>
      </c>
      <c r="D288" s="34">
        <v>45212</v>
      </c>
      <c r="E288" s="35" t="s">
        <v>612</v>
      </c>
      <c r="F288" s="33" t="s">
        <v>3286</v>
      </c>
      <c r="G288" s="33" t="s">
        <v>614</v>
      </c>
      <c r="H288" s="36">
        <v>0</v>
      </c>
      <c r="I288" s="37">
        <f t="shared" si="4"/>
        <v>0</v>
      </c>
      <c r="J288" s="33"/>
      <c r="K288" s="33"/>
      <c r="L288" s="33"/>
      <c r="M288" s="32">
        <v>100000</v>
      </c>
      <c r="N288" s="33" t="s">
        <v>0</v>
      </c>
      <c r="O288" s="32">
        <v>1613</v>
      </c>
      <c r="P288" s="33" t="s">
        <v>161</v>
      </c>
      <c r="Q288" s="33" t="s">
        <v>143</v>
      </c>
      <c r="R288" s="33" t="s">
        <v>135</v>
      </c>
      <c r="S288" s="33" t="s">
        <v>143</v>
      </c>
      <c r="T288" s="33" t="s">
        <v>611</v>
      </c>
      <c r="U288" s="38">
        <v>1</v>
      </c>
      <c r="V288" s="39">
        <v>138736</v>
      </c>
      <c r="W288" s="39">
        <v>28267</v>
      </c>
      <c r="X288" s="39">
        <v>11346</v>
      </c>
      <c r="Y288" s="39"/>
      <c r="Z288" s="39"/>
      <c r="AA288" s="39">
        <v>2500</v>
      </c>
      <c r="AB288" s="39"/>
      <c r="AC288" s="39"/>
      <c r="AD288" s="39"/>
      <c r="AE288" s="39"/>
      <c r="AF288" s="39"/>
      <c r="AG288" s="39"/>
      <c r="AH288" s="33"/>
      <c r="AI288" s="33"/>
      <c r="AJ288" s="33"/>
    </row>
    <row r="289" spans="1:36" s="40" customFormat="1" ht="92" hidden="1" x14ac:dyDescent="0.25">
      <c r="A289" s="32">
        <v>53183</v>
      </c>
      <c r="B289" s="33" t="s">
        <v>1957</v>
      </c>
      <c r="C289" s="41">
        <v>-218000</v>
      </c>
      <c r="D289" s="34"/>
      <c r="E289" s="35" t="s">
        <v>1963</v>
      </c>
      <c r="F289" s="33" t="s">
        <v>3287</v>
      </c>
      <c r="G289" s="33" t="s">
        <v>1965</v>
      </c>
      <c r="H289" s="36">
        <v>0</v>
      </c>
      <c r="I289" s="37">
        <f t="shared" si="4"/>
        <v>0</v>
      </c>
      <c r="J289" s="33"/>
      <c r="K289" s="33"/>
      <c r="L289" s="33"/>
      <c r="M289" s="32">
        <v>200300</v>
      </c>
      <c r="N289" s="33" t="s">
        <v>80</v>
      </c>
      <c r="O289" s="32">
        <v>1614</v>
      </c>
      <c r="P289" s="33" t="s">
        <v>208</v>
      </c>
      <c r="Q289" s="33" t="s">
        <v>143</v>
      </c>
      <c r="R289" s="33" t="s">
        <v>583</v>
      </c>
      <c r="S289" s="33" t="s">
        <v>509</v>
      </c>
      <c r="T289" s="33" t="s">
        <v>1962</v>
      </c>
      <c r="U289" s="38"/>
      <c r="V289" s="39"/>
      <c r="W289" s="39"/>
      <c r="X289" s="39"/>
      <c r="Y289" s="39"/>
      <c r="Z289" s="42">
        <v>-218000</v>
      </c>
      <c r="AA289" s="39"/>
      <c r="AB289" s="39"/>
      <c r="AC289" s="39"/>
      <c r="AD289" s="39"/>
      <c r="AE289" s="39"/>
      <c r="AF289" s="39"/>
      <c r="AG289" s="39"/>
      <c r="AH289" s="33"/>
      <c r="AI289" s="33"/>
      <c r="AJ289" s="33"/>
    </row>
    <row r="290" spans="1:36" s="40" customFormat="1" ht="80.5" hidden="1" x14ac:dyDescent="0.25">
      <c r="A290" s="32">
        <v>53184</v>
      </c>
      <c r="B290" s="33" t="s">
        <v>1957</v>
      </c>
      <c r="C290" s="41">
        <v>-31651</v>
      </c>
      <c r="D290" s="34"/>
      <c r="E290" s="33" t="s">
        <v>1967</v>
      </c>
      <c r="F290" s="33" t="s">
        <v>3288</v>
      </c>
      <c r="G290" s="33" t="s">
        <v>1968</v>
      </c>
      <c r="H290" s="36">
        <v>0</v>
      </c>
      <c r="I290" s="37">
        <f t="shared" si="4"/>
        <v>0</v>
      </c>
      <c r="J290" s="33"/>
      <c r="K290" s="33"/>
      <c r="L290" s="33"/>
      <c r="M290" s="32">
        <v>200300</v>
      </c>
      <c r="N290" s="33" t="s">
        <v>80</v>
      </c>
      <c r="O290" s="32">
        <v>1614</v>
      </c>
      <c r="P290" s="33" t="s">
        <v>268</v>
      </c>
      <c r="Q290" s="33" t="s">
        <v>143</v>
      </c>
      <c r="R290" s="33" t="s">
        <v>583</v>
      </c>
      <c r="S290" s="33" t="s">
        <v>143</v>
      </c>
      <c r="T290" s="33" t="s">
        <v>1966</v>
      </c>
      <c r="U290" s="38"/>
      <c r="V290" s="39"/>
      <c r="W290" s="39"/>
      <c r="X290" s="39"/>
      <c r="Y290" s="39"/>
      <c r="Z290" s="42">
        <v>-31651</v>
      </c>
      <c r="AA290" s="39"/>
      <c r="AB290" s="39"/>
      <c r="AC290" s="39"/>
      <c r="AD290" s="39"/>
      <c r="AE290" s="39"/>
      <c r="AF290" s="39"/>
      <c r="AG290" s="39"/>
      <c r="AH290" s="33"/>
      <c r="AI290" s="33"/>
      <c r="AJ290" s="33"/>
    </row>
    <row r="291" spans="1:36" s="40" customFormat="1" ht="80.5" hidden="1" x14ac:dyDescent="0.25">
      <c r="A291" s="32">
        <v>53185</v>
      </c>
      <c r="B291" s="33" t="s">
        <v>1957</v>
      </c>
      <c r="C291" s="34">
        <v>19665</v>
      </c>
      <c r="D291" s="34"/>
      <c r="E291" s="33" t="s">
        <v>1970</v>
      </c>
      <c r="F291" s="33" t="s">
        <v>3289</v>
      </c>
      <c r="G291" s="33" t="s">
        <v>1972</v>
      </c>
      <c r="H291" s="36">
        <v>0</v>
      </c>
      <c r="I291" s="37">
        <f t="shared" si="4"/>
        <v>0</v>
      </c>
      <c r="J291" s="33"/>
      <c r="K291" s="33"/>
      <c r="L291" s="33"/>
      <c r="M291" s="32">
        <v>200300</v>
      </c>
      <c r="N291" s="33" t="s">
        <v>80</v>
      </c>
      <c r="O291" s="32">
        <v>1614</v>
      </c>
      <c r="P291" s="33" t="s">
        <v>278</v>
      </c>
      <c r="Q291" s="33" t="s">
        <v>143</v>
      </c>
      <c r="R291" s="33" t="s">
        <v>135</v>
      </c>
      <c r="S291" s="33" t="s">
        <v>143</v>
      </c>
      <c r="T291" s="33" t="s">
        <v>1969</v>
      </c>
      <c r="U291" s="38"/>
      <c r="V291" s="39"/>
      <c r="W291" s="39"/>
      <c r="X291" s="39"/>
      <c r="Y291" s="39"/>
      <c r="Z291" s="39">
        <v>19665</v>
      </c>
      <c r="AA291" s="39"/>
      <c r="AB291" s="39"/>
      <c r="AC291" s="39"/>
      <c r="AD291" s="39"/>
      <c r="AE291" s="39"/>
      <c r="AF291" s="39"/>
      <c r="AG291" s="39"/>
      <c r="AH291" s="33"/>
      <c r="AI291" s="33"/>
      <c r="AJ291" s="33"/>
    </row>
    <row r="292" spans="1:36" s="40" customFormat="1" ht="92" hidden="1" x14ac:dyDescent="0.25">
      <c r="A292" s="32">
        <v>53186</v>
      </c>
      <c r="B292" s="33" t="s">
        <v>1957</v>
      </c>
      <c r="C292" s="34">
        <v>31100</v>
      </c>
      <c r="D292" s="34"/>
      <c r="E292" s="33" t="s">
        <v>1974</v>
      </c>
      <c r="F292" s="33" t="s">
        <v>3290</v>
      </c>
      <c r="G292" s="33" t="s">
        <v>1976</v>
      </c>
      <c r="H292" s="36">
        <v>0</v>
      </c>
      <c r="I292" s="37">
        <f t="shared" si="4"/>
        <v>0</v>
      </c>
      <c r="J292" s="33"/>
      <c r="K292" s="33"/>
      <c r="L292" s="33"/>
      <c r="M292" s="32">
        <v>200300</v>
      </c>
      <c r="N292" s="33" t="s">
        <v>80</v>
      </c>
      <c r="O292" s="32">
        <v>1614</v>
      </c>
      <c r="P292" s="33" t="s">
        <v>273</v>
      </c>
      <c r="Q292" s="33" t="s">
        <v>143</v>
      </c>
      <c r="R292" s="33" t="s">
        <v>135</v>
      </c>
      <c r="S292" s="33" t="s">
        <v>143</v>
      </c>
      <c r="T292" s="33" t="s">
        <v>1973</v>
      </c>
      <c r="U292" s="38"/>
      <c r="V292" s="39"/>
      <c r="W292" s="39"/>
      <c r="X292" s="39"/>
      <c r="Y292" s="39"/>
      <c r="Z292" s="39">
        <v>31100</v>
      </c>
      <c r="AA292" s="39"/>
      <c r="AB292" s="39"/>
      <c r="AC292" s="39"/>
      <c r="AD292" s="39"/>
      <c r="AE292" s="39"/>
      <c r="AF292" s="39"/>
      <c r="AG292" s="39"/>
      <c r="AH292" s="35"/>
      <c r="AI292" s="35"/>
      <c r="AJ292" s="33"/>
    </row>
    <row r="293" spans="1:36" s="40" customFormat="1" ht="92" hidden="1" x14ac:dyDescent="0.25">
      <c r="A293" s="32">
        <v>53188</v>
      </c>
      <c r="B293" s="33" t="s">
        <v>1957</v>
      </c>
      <c r="C293" s="34">
        <v>5000</v>
      </c>
      <c r="D293" s="34"/>
      <c r="E293" s="33" t="s">
        <v>1978</v>
      </c>
      <c r="F293" s="33" t="s">
        <v>1979</v>
      </c>
      <c r="G293" s="33" t="s">
        <v>1980</v>
      </c>
      <c r="H293" s="36">
        <v>0</v>
      </c>
      <c r="I293" s="37">
        <f t="shared" si="4"/>
        <v>0</v>
      </c>
      <c r="J293" s="33"/>
      <c r="K293" s="33"/>
      <c r="L293" s="33"/>
      <c r="M293" s="32">
        <v>200300</v>
      </c>
      <c r="N293" s="33" t="s">
        <v>80</v>
      </c>
      <c r="O293" s="32">
        <v>1614</v>
      </c>
      <c r="P293" s="33" t="s">
        <v>202</v>
      </c>
      <c r="Q293" s="33" t="s">
        <v>143</v>
      </c>
      <c r="R293" s="33" t="s">
        <v>135</v>
      </c>
      <c r="S293" s="33" t="s">
        <v>143</v>
      </c>
      <c r="T293" s="33" t="s">
        <v>1977</v>
      </c>
      <c r="U293" s="38"/>
      <c r="V293" s="39"/>
      <c r="W293" s="39"/>
      <c r="X293" s="39"/>
      <c r="Y293" s="39"/>
      <c r="Z293" s="39">
        <v>5000</v>
      </c>
      <c r="AA293" s="39"/>
      <c r="AB293" s="39"/>
      <c r="AC293" s="39"/>
      <c r="AD293" s="39"/>
      <c r="AE293" s="39"/>
      <c r="AF293" s="39"/>
      <c r="AG293" s="39"/>
      <c r="AH293" s="33"/>
      <c r="AI293" s="35"/>
      <c r="AJ293" s="33"/>
    </row>
    <row r="294" spans="1:36" s="40" customFormat="1" ht="92" hidden="1" x14ac:dyDescent="0.25">
      <c r="A294" s="32">
        <v>53189</v>
      </c>
      <c r="B294" s="33" t="s">
        <v>1957</v>
      </c>
      <c r="C294" s="34">
        <v>8970</v>
      </c>
      <c r="D294" s="34"/>
      <c r="E294" s="33" t="s">
        <v>1982</v>
      </c>
      <c r="F294" s="33" t="s">
        <v>1983</v>
      </c>
      <c r="G294" s="33" t="s">
        <v>1984</v>
      </c>
      <c r="H294" s="36">
        <v>0</v>
      </c>
      <c r="I294" s="37">
        <f t="shared" si="4"/>
        <v>0</v>
      </c>
      <c r="J294" s="33"/>
      <c r="K294" s="33"/>
      <c r="L294" s="33"/>
      <c r="M294" s="32">
        <v>200300</v>
      </c>
      <c r="N294" s="33" t="s">
        <v>80</v>
      </c>
      <c r="O294" s="32">
        <v>1614</v>
      </c>
      <c r="P294" s="33" t="s">
        <v>260</v>
      </c>
      <c r="Q294" s="33" t="s">
        <v>143</v>
      </c>
      <c r="R294" s="33" t="s">
        <v>135</v>
      </c>
      <c r="S294" s="33" t="s">
        <v>143</v>
      </c>
      <c r="T294" s="33" t="s">
        <v>1981</v>
      </c>
      <c r="U294" s="38"/>
      <c r="V294" s="39"/>
      <c r="W294" s="39"/>
      <c r="X294" s="39"/>
      <c r="Y294" s="39"/>
      <c r="Z294" s="39">
        <v>8970</v>
      </c>
      <c r="AA294" s="39"/>
      <c r="AB294" s="39"/>
      <c r="AC294" s="39"/>
      <c r="AD294" s="39"/>
      <c r="AE294" s="39"/>
      <c r="AF294" s="39"/>
      <c r="AG294" s="39"/>
      <c r="AH294" s="33"/>
      <c r="AI294" s="35"/>
      <c r="AJ294" s="33"/>
    </row>
    <row r="295" spans="1:36" s="40" customFormat="1" ht="115" hidden="1" x14ac:dyDescent="0.25">
      <c r="A295" s="32">
        <v>53198</v>
      </c>
      <c r="B295" s="33" t="s">
        <v>2469</v>
      </c>
      <c r="C295" s="34">
        <v>200000</v>
      </c>
      <c r="D295" s="34"/>
      <c r="E295" s="35" t="s">
        <v>2503</v>
      </c>
      <c r="F295" s="33" t="s">
        <v>3291</v>
      </c>
      <c r="G295" s="35" t="s">
        <v>2505</v>
      </c>
      <c r="H295" s="36">
        <v>0</v>
      </c>
      <c r="I295" s="37">
        <f t="shared" si="4"/>
        <v>0</v>
      </c>
      <c r="J295" s="35"/>
      <c r="K295" s="35"/>
      <c r="L295" s="35"/>
      <c r="M295" s="32">
        <v>700033</v>
      </c>
      <c r="N295" s="33" t="s">
        <v>107</v>
      </c>
      <c r="O295" s="32">
        <v>2111</v>
      </c>
      <c r="P295" s="33" t="s">
        <v>202</v>
      </c>
      <c r="Q295" s="33" t="s">
        <v>149</v>
      </c>
      <c r="R295" s="33" t="s">
        <v>135</v>
      </c>
      <c r="S295" s="33" t="s">
        <v>143</v>
      </c>
      <c r="T295" s="33" t="s">
        <v>2502</v>
      </c>
      <c r="U295" s="38"/>
      <c r="V295" s="39"/>
      <c r="W295" s="39"/>
      <c r="X295" s="39"/>
      <c r="Y295" s="39"/>
      <c r="Z295" s="39">
        <v>200000</v>
      </c>
      <c r="AA295" s="39"/>
      <c r="AB295" s="39"/>
      <c r="AC295" s="39"/>
      <c r="AD295" s="39"/>
      <c r="AE295" s="39"/>
      <c r="AF295" s="39"/>
      <c r="AG295" s="39"/>
      <c r="AH295" s="33"/>
      <c r="AI295" s="33"/>
      <c r="AJ295" s="33"/>
    </row>
    <row r="296" spans="1:36" s="40" customFormat="1" ht="115" hidden="1" x14ac:dyDescent="0.25">
      <c r="A296" s="32">
        <v>53199</v>
      </c>
      <c r="B296" s="33" t="s">
        <v>615</v>
      </c>
      <c r="C296" s="34">
        <v>15503</v>
      </c>
      <c r="D296" s="34"/>
      <c r="E296" s="35" t="s">
        <v>617</v>
      </c>
      <c r="F296" s="33" t="s">
        <v>3292</v>
      </c>
      <c r="G296" s="35" t="s">
        <v>619</v>
      </c>
      <c r="H296" s="36">
        <v>0</v>
      </c>
      <c r="I296" s="37">
        <f t="shared" si="4"/>
        <v>0</v>
      </c>
      <c r="J296" s="35"/>
      <c r="K296" s="35"/>
      <c r="L296" s="35"/>
      <c r="M296" s="32">
        <v>100000</v>
      </c>
      <c r="N296" s="33" t="s">
        <v>0</v>
      </c>
      <c r="O296" s="32">
        <v>1517</v>
      </c>
      <c r="P296" s="33" t="s">
        <v>133</v>
      </c>
      <c r="Q296" s="33" t="s">
        <v>143</v>
      </c>
      <c r="R296" s="33" t="s">
        <v>135</v>
      </c>
      <c r="S296" s="33" t="s">
        <v>244</v>
      </c>
      <c r="T296" s="33" t="s">
        <v>616</v>
      </c>
      <c r="U296" s="38"/>
      <c r="V296" s="39"/>
      <c r="W296" s="39"/>
      <c r="X296" s="39"/>
      <c r="Y296" s="39"/>
      <c r="Z296" s="39"/>
      <c r="AA296" s="39">
        <v>15503</v>
      </c>
      <c r="AB296" s="39"/>
      <c r="AC296" s="39"/>
      <c r="AD296" s="39"/>
      <c r="AE296" s="39"/>
      <c r="AF296" s="39"/>
      <c r="AG296" s="39"/>
      <c r="AH296" s="33"/>
      <c r="AI296" s="33"/>
      <c r="AJ296" s="33"/>
    </row>
    <row r="297" spans="1:36" s="40" customFormat="1" ht="333.5" hidden="1" x14ac:dyDescent="0.25">
      <c r="A297" s="32">
        <v>53200</v>
      </c>
      <c r="B297" s="33" t="s">
        <v>2811</v>
      </c>
      <c r="C297" s="34">
        <v>318360</v>
      </c>
      <c r="D297" s="34"/>
      <c r="E297" s="35" t="s">
        <v>2819</v>
      </c>
      <c r="F297" s="33" t="s">
        <v>2820</v>
      </c>
      <c r="G297" s="33" t="s">
        <v>2821</v>
      </c>
      <c r="H297" s="36">
        <v>0</v>
      </c>
      <c r="I297" s="37">
        <f t="shared" si="4"/>
        <v>0</v>
      </c>
      <c r="J297" s="33"/>
      <c r="K297" s="33"/>
      <c r="L297" s="33"/>
      <c r="M297" s="32">
        <v>720048</v>
      </c>
      <c r="N297" s="33" t="s">
        <v>115</v>
      </c>
      <c r="O297" s="32">
        <v>1515</v>
      </c>
      <c r="P297" s="33" t="s">
        <v>142</v>
      </c>
      <c r="Q297" s="33" t="s">
        <v>143</v>
      </c>
      <c r="R297" s="33" t="s">
        <v>135</v>
      </c>
      <c r="S297" s="33" t="s">
        <v>143</v>
      </c>
      <c r="T297" s="33" t="s">
        <v>2818</v>
      </c>
      <c r="U297" s="38">
        <v>3</v>
      </c>
      <c r="V297" s="39">
        <v>223911</v>
      </c>
      <c r="W297" s="39">
        <v>60502</v>
      </c>
      <c r="X297" s="39">
        <v>28847</v>
      </c>
      <c r="Y297" s="39"/>
      <c r="Z297" s="39"/>
      <c r="AA297" s="39">
        <v>5100</v>
      </c>
      <c r="AB297" s="39"/>
      <c r="AC297" s="39"/>
      <c r="AD297" s="39"/>
      <c r="AE297" s="39"/>
      <c r="AF297" s="39"/>
      <c r="AG297" s="39"/>
      <c r="AH297" s="33"/>
      <c r="AI297" s="33"/>
      <c r="AJ297" s="33"/>
    </row>
    <row r="298" spans="1:36" s="40" customFormat="1" ht="69" hidden="1" x14ac:dyDescent="0.25">
      <c r="A298" s="32">
        <v>53201</v>
      </c>
      <c r="B298" s="33" t="s">
        <v>625</v>
      </c>
      <c r="C298" s="34">
        <v>1000000</v>
      </c>
      <c r="D298" s="34"/>
      <c r="E298" s="33" t="s">
        <v>3293</v>
      </c>
      <c r="F298" s="33" t="s">
        <v>3294</v>
      </c>
      <c r="G298" s="33" t="s">
        <v>3295</v>
      </c>
      <c r="H298" s="36" t="s">
        <v>4198</v>
      </c>
      <c r="I298" s="37" t="e">
        <f t="shared" si="4"/>
        <v>#VALUE!</v>
      </c>
      <c r="J298" s="33"/>
      <c r="K298" s="33"/>
      <c r="L298" s="33"/>
      <c r="M298" s="32">
        <v>100000</v>
      </c>
      <c r="N298" s="33" t="s">
        <v>0</v>
      </c>
      <c r="O298" s="32">
        <v>171413</v>
      </c>
      <c r="P298" s="33" t="s">
        <v>3296</v>
      </c>
      <c r="Q298" s="33" t="s">
        <v>143</v>
      </c>
      <c r="R298" s="33" t="s">
        <v>135</v>
      </c>
      <c r="S298" s="33" t="s">
        <v>150</v>
      </c>
      <c r="T298" s="33" t="s">
        <v>3297</v>
      </c>
      <c r="U298" s="38"/>
      <c r="V298" s="39"/>
      <c r="W298" s="39"/>
      <c r="X298" s="39"/>
      <c r="Y298" s="39"/>
      <c r="Z298" s="39"/>
      <c r="AA298" s="39"/>
      <c r="AB298" s="39"/>
      <c r="AC298" s="39"/>
      <c r="AD298" s="39"/>
      <c r="AE298" s="39"/>
      <c r="AF298" s="39">
        <v>1000000</v>
      </c>
      <c r="AG298" s="39"/>
      <c r="AH298" s="33"/>
      <c r="AI298" s="33"/>
      <c r="AJ298" s="33"/>
    </row>
    <row r="299" spans="1:36" s="40" customFormat="1" ht="80.5" hidden="1" x14ac:dyDescent="0.25">
      <c r="A299" s="32">
        <v>53202</v>
      </c>
      <c r="B299" s="33" t="s">
        <v>201</v>
      </c>
      <c r="C299" s="34">
        <v>3000000</v>
      </c>
      <c r="D299" s="34"/>
      <c r="E299" s="33" t="s">
        <v>3298</v>
      </c>
      <c r="F299" s="33" t="s">
        <v>3299</v>
      </c>
      <c r="G299" s="33" t="s">
        <v>3299</v>
      </c>
      <c r="H299" s="36" t="s">
        <v>4198</v>
      </c>
      <c r="I299" s="37" t="e">
        <f t="shared" si="4"/>
        <v>#VALUE!</v>
      </c>
      <c r="J299" s="33"/>
      <c r="K299" s="33"/>
      <c r="L299" s="33"/>
      <c r="M299" s="32">
        <v>100000</v>
      </c>
      <c r="N299" s="33" t="s">
        <v>0</v>
      </c>
      <c r="O299" s="32">
        <v>171414</v>
      </c>
      <c r="P299" s="33" t="s">
        <v>3300</v>
      </c>
      <c r="Q299" s="33" t="s">
        <v>143</v>
      </c>
      <c r="R299" s="33" t="s">
        <v>135</v>
      </c>
      <c r="S299" s="33" t="s">
        <v>150</v>
      </c>
      <c r="T299" s="33" t="s">
        <v>3301</v>
      </c>
      <c r="U299" s="38"/>
      <c r="V299" s="39"/>
      <c r="W299" s="39"/>
      <c r="X299" s="39"/>
      <c r="Y299" s="39"/>
      <c r="Z299" s="39"/>
      <c r="AA299" s="39"/>
      <c r="AB299" s="39"/>
      <c r="AC299" s="39"/>
      <c r="AD299" s="39"/>
      <c r="AE299" s="39"/>
      <c r="AF299" s="39">
        <v>3000000</v>
      </c>
      <c r="AG299" s="39"/>
      <c r="AH299" s="33"/>
      <c r="AI299" s="33"/>
      <c r="AJ299" s="33"/>
    </row>
    <row r="300" spans="1:36" s="40" customFormat="1" ht="126.5" hidden="1" x14ac:dyDescent="0.25">
      <c r="A300" s="32">
        <v>53203</v>
      </c>
      <c r="B300" s="33" t="s">
        <v>2732</v>
      </c>
      <c r="C300" s="34">
        <v>500000</v>
      </c>
      <c r="D300" s="34">
        <v>500000</v>
      </c>
      <c r="E300" s="33" t="s">
        <v>2742</v>
      </c>
      <c r="F300" s="33" t="s">
        <v>3302</v>
      </c>
      <c r="G300" s="35" t="s">
        <v>2744</v>
      </c>
      <c r="H300" s="36" t="s">
        <v>4198</v>
      </c>
      <c r="I300" s="37" t="e">
        <f t="shared" si="4"/>
        <v>#VALUE!</v>
      </c>
      <c r="J300" s="35"/>
      <c r="K300" s="35"/>
      <c r="L300" s="35"/>
      <c r="M300" s="32">
        <v>720000</v>
      </c>
      <c r="N300" s="33" t="s">
        <v>112</v>
      </c>
      <c r="O300" s="32">
        <v>1317</v>
      </c>
      <c r="P300" s="33" t="s">
        <v>167</v>
      </c>
      <c r="Q300" s="33" t="s">
        <v>224</v>
      </c>
      <c r="R300" s="33" t="s">
        <v>173</v>
      </c>
      <c r="S300" s="33" t="s">
        <v>225</v>
      </c>
      <c r="T300" s="33" t="s">
        <v>2741</v>
      </c>
      <c r="U300" s="38"/>
      <c r="V300" s="39"/>
      <c r="W300" s="39"/>
      <c r="X300" s="39"/>
      <c r="Y300" s="39"/>
      <c r="Z300" s="39">
        <v>500000</v>
      </c>
      <c r="AA300" s="39"/>
      <c r="AB300" s="39"/>
      <c r="AC300" s="39"/>
      <c r="AD300" s="39"/>
      <c r="AE300" s="39"/>
      <c r="AF300" s="39"/>
      <c r="AG300" s="39"/>
      <c r="AH300" s="33"/>
      <c r="AI300" s="35"/>
      <c r="AJ300" s="33"/>
    </row>
    <row r="301" spans="1:36" s="40" customFormat="1" ht="80.5" hidden="1" x14ac:dyDescent="0.25">
      <c r="A301" s="32">
        <v>53204</v>
      </c>
      <c r="B301" s="33" t="s">
        <v>676</v>
      </c>
      <c r="C301" s="34">
        <v>498141</v>
      </c>
      <c r="D301" s="34"/>
      <c r="E301" s="35" t="s">
        <v>3303</v>
      </c>
      <c r="F301" s="33" t="s">
        <v>3304</v>
      </c>
      <c r="G301" s="33" t="s">
        <v>3304</v>
      </c>
      <c r="H301" s="36" t="s">
        <v>4198</v>
      </c>
      <c r="I301" s="37" t="e">
        <f t="shared" si="4"/>
        <v>#VALUE!</v>
      </c>
      <c r="J301" s="33"/>
      <c r="K301" s="33"/>
      <c r="L301" s="33"/>
      <c r="M301" s="32">
        <v>100000</v>
      </c>
      <c r="N301" s="33" t="s">
        <v>0</v>
      </c>
      <c r="O301" s="32">
        <v>171415</v>
      </c>
      <c r="P301" s="33" t="s">
        <v>2914</v>
      </c>
      <c r="Q301" s="33" t="s">
        <v>143</v>
      </c>
      <c r="R301" s="33" t="s">
        <v>135</v>
      </c>
      <c r="S301" s="33" t="s">
        <v>150</v>
      </c>
      <c r="T301" s="33" t="s">
        <v>3305</v>
      </c>
      <c r="U301" s="38"/>
      <c r="V301" s="39"/>
      <c r="W301" s="39"/>
      <c r="X301" s="39"/>
      <c r="Y301" s="39"/>
      <c r="Z301" s="39"/>
      <c r="AA301" s="39"/>
      <c r="AB301" s="39"/>
      <c r="AC301" s="39"/>
      <c r="AD301" s="39"/>
      <c r="AE301" s="39"/>
      <c r="AF301" s="39">
        <v>498141</v>
      </c>
      <c r="AG301" s="39"/>
      <c r="AH301" s="33"/>
      <c r="AI301" s="35"/>
      <c r="AJ301" s="33"/>
    </row>
    <row r="302" spans="1:36" s="40" customFormat="1" ht="138" hidden="1" x14ac:dyDescent="0.25">
      <c r="A302" s="32">
        <v>53205</v>
      </c>
      <c r="B302" s="33" t="s">
        <v>2732</v>
      </c>
      <c r="C302" s="34">
        <v>104000</v>
      </c>
      <c r="D302" s="34">
        <v>104000</v>
      </c>
      <c r="E302" s="33" t="s">
        <v>2746</v>
      </c>
      <c r="F302" s="33" t="s">
        <v>3306</v>
      </c>
      <c r="G302" s="35" t="s">
        <v>2748</v>
      </c>
      <c r="H302" s="36" t="s">
        <v>4198</v>
      </c>
      <c r="I302" s="37" t="e">
        <f t="shared" si="4"/>
        <v>#VALUE!</v>
      </c>
      <c r="J302" s="35"/>
      <c r="K302" s="35"/>
      <c r="L302" s="35"/>
      <c r="M302" s="32">
        <v>720000</v>
      </c>
      <c r="N302" s="33" t="s">
        <v>112</v>
      </c>
      <c r="O302" s="32">
        <v>1317</v>
      </c>
      <c r="P302" s="33" t="s">
        <v>273</v>
      </c>
      <c r="Q302" s="33" t="s">
        <v>143</v>
      </c>
      <c r="R302" s="33" t="s">
        <v>135</v>
      </c>
      <c r="S302" s="33" t="s">
        <v>244</v>
      </c>
      <c r="T302" s="33" t="s">
        <v>2745</v>
      </c>
      <c r="U302" s="38"/>
      <c r="V302" s="39"/>
      <c r="W302" s="39"/>
      <c r="X302" s="39"/>
      <c r="Y302" s="39"/>
      <c r="Z302" s="39"/>
      <c r="AA302" s="39">
        <v>104000</v>
      </c>
      <c r="AB302" s="39"/>
      <c r="AC302" s="39"/>
      <c r="AD302" s="39"/>
      <c r="AE302" s="39"/>
      <c r="AF302" s="39"/>
      <c r="AG302" s="39"/>
      <c r="AH302" s="33"/>
      <c r="AI302" s="33"/>
      <c r="AJ302" s="33"/>
    </row>
    <row r="303" spans="1:36" s="40" customFormat="1" ht="80.5" hidden="1" x14ac:dyDescent="0.25">
      <c r="A303" s="32">
        <v>53207</v>
      </c>
      <c r="B303" s="33" t="s">
        <v>620</v>
      </c>
      <c r="C303" s="34">
        <v>1550908</v>
      </c>
      <c r="D303" s="34"/>
      <c r="E303" s="35" t="s">
        <v>3307</v>
      </c>
      <c r="F303" s="33" t="s">
        <v>3308</v>
      </c>
      <c r="G303" s="33" t="s">
        <v>3308</v>
      </c>
      <c r="H303" s="36" t="s">
        <v>4198</v>
      </c>
      <c r="I303" s="37" t="e">
        <f t="shared" si="4"/>
        <v>#VALUE!</v>
      </c>
      <c r="J303" s="33"/>
      <c r="K303" s="33"/>
      <c r="L303" s="33"/>
      <c r="M303" s="32">
        <v>100000</v>
      </c>
      <c r="N303" s="33" t="s">
        <v>0</v>
      </c>
      <c r="O303" s="32">
        <v>171412</v>
      </c>
      <c r="P303" s="33" t="s">
        <v>3309</v>
      </c>
      <c r="Q303" s="33" t="s">
        <v>143</v>
      </c>
      <c r="R303" s="33" t="s">
        <v>135</v>
      </c>
      <c r="S303" s="33" t="s">
        <v>150</v>
      </c>
      <c r="T303" s="33" t="s">
        <v>3310</v>
      </c>
      <c r="U303" s="38"/>
      <c r="V303" s="39"/>
      <c r="W303" s="39"/>
      <c r="X303" s="39"/>
      <c r="Y303" s="39"/>
      <c r="Z303" s="39"/>
      <c r="AA303" s="39"/>
      <c r="AB303" s="39"/>
      <c r="AC303" s="39"/>
      <c r="AD303" s="39"/>
      <c r="AE303" s="39"/>
      <c r="AF303" s="39">
        <v>1550908</v>
      </c>
      <c r="AG303" s="39"/>
      <c r="AH303" s="33"/>
      <c r="AI303" s="33"/>
      <c r="AJ303" s="33"/>
    </row>
    <row r="304" spans="1:36" s="40" customFormat="1" ht="103.5" hidden="1" x14ac:dyDescent="0.25">
      <c r="A304" s="32">
        <v>53208</v>
      </c>
      <c r="B304" s="33" t="s">
        <v>2732</v>
      </c>
      <c r="C304" s="34">
        <v>20000</v>
      </c>
      <c r="D304" s="34">
        <v>20000</v>
      </c>
      <c r="E304" s="33" t="s">
        <v>2750</v>
      </c>
      <c r="F304" s="33" t="s">
        <v>3311</v>
      </c>
      <c r="G304" s="35" t="s">
        <v>2751</v>
      </c>
      <c r="H304" s="36" t="s">
        <v>4198</v>
      </c>
      <c r="I304" s="37" t="e">
        <f t="shared" si="4"/>
        <v>#VALUE!</v>
      </c>
      <c r="J304" s="35"/>
      <c r="K304" s="35"/>
      <c r="L304" s="35"/>
      <c r="M304" s="32">
        <v>720000</v>
      </c>
      <c r="N304" s="33" t="s">
        <v>112</v>
      </c>
      <c r="O304" s="32">
        <v>1317</v>
      </c>
      <c r="P304" s="33" t="s">
        <v>278</v>
      </c>
      <c r="Q304" s="33" t="s">
        <v>143</v>
      </c>
      <c r="R304" s="33" t="s">
        <v>135</v>
      </c>
      <c r="S304" s="33" t="s">
        <v>244</v>
      </c>
      <c r="T304" s="33" t="s">
        <v>2749</v>
      </c>
      <c r="U304" s="38"/>
      <c r="V304" s="39"/>
      <c r="W304" s="39"/>
      <c r="X304" s="39"/>
      <c r="Y304" s="39"/>
      <c r="Z304" s="39"/>
      <c r="AA304" s="39">
        <v>20000</v>
      </c>
      <c r="AB304" s="39"/>
      <c r="AC304" s="39"/>
      <c r="AD304" s="39"/>
      <c r="AE304" s="39"/>
      <c r="AF304" s="39"/>
      <c r="AG304" s="39"/>
      <c r="AH304" s="33"/>
      <c r="AI304" s="33"/>
      <c r="AJ304" s="33"/>
    </row>
    <row r="305" spans="1:36" s="40" customFormat="1" ht="92" hidden="1" x14ac:dyDescent="0.25">
      <c r="A305" s="32">
        <v>53209</v>
      </c>
      <c r="B305" s="33" t="s">
        <v>2732</v>
      </c>
      <c r="C305" s="34">
        <v>2100</v>
      </c>
      <c r="D305" s="34">
        <v>2100</v>
      </c>
      <c r="E305" s="33" t="s">
        <v>2753</v>
      </c>
      <c r="F305" s="33" t="s">
        <v>3312</v>
      </c>
      <c r="G305" s="35" t="s">
        <v>2755</v>
      </c>
      <c r="H305" s="36" t="s">
        <v>4198</v>
      </c>
      <c r="I305" s="37" t="e">
        <f t="shared" si="4"/>
        <v>#VALUE!</v>
      </c>
      <c r="J305" s="35"/>
      <c r="K305" s="35"/>
      <c r="L305" s="35"/>
      <c r="M305" s="32">
        <v>720000</v>
      </c>
      <c r="N305" s="33" t="s">
        <v>112</v>
      </c>
      <c r="O305" s="32">
        <v>1317</v>
      </c>
      <c r="P305" s="33" t="s">
        <v>208</v>
      </c>
      <c r="Q305" s="33" t="s">
        <v>143</v>
      </c>
      <c r="R305" s="33" t="s">
        <v>135</v>
      </c>
      <c r="S305" s="33" t="s">
        <v>244</v>
      </c>
      <c r="T305" s="33" t="s">
        <v>2752</v>
      </c>
      <c r="U305" s="38"/>
      <c r="V305" s="39"/>
      <c r="W305" s="39"/>
      <c r="X305" s="39"/>
      <c r="Y305" s="39"/>
      <c r="Z305" s="39"/>
      <c r="AA305" s="39">
        <v>2100</v>
      </c>
      <c r="AB305" s="39"/>
      <c r="AC305" s="39"/>
      <c r="AD305" s="39"/>
      <c r="AE305" s="39"/>
      <c r="AF305" s="39"/>
      <c r="AG305" s="39"/>
      <c r="AH305" s="35"/>
      <c r="AI305" s="33"/>
      <c r="AJ305" s="33"/>
    </row>
    <row r="306" spans="1:36" s="40" customFormat="1" ht="103.5" hidden="1" x14ac:dyDescent="0.25">
      <c r="A306" s="32">
        <v>53210</v>
      </c>
      <c r="B306" s="33" t="s">
        <v>2732</v>
      </c>
      <c r="C306" s="34">
        <v>25000</v>
      </c>
      <c r="D306" s="34">
        <v>25000</v>
      </c>
      <c r="E306" s="33" t="s">
        <v>2757</v>
      </c>
      <c r="F306" s="33" t="s">
        <v>3313</v>
      </c>
      <c r="G306" s="35" t="s">
        <v>2759</v>
      </c>
      <c r="H306" s="36" t="s">
        <v>4198</v>
      </c>
      <c r="I306" s="37" t="e">
        <f t="shared" si="4"/>
        <v>#VALUE!</v>
      </c>
      <c r="J306" s="35"/>
      <c r="K306" s="35"/>
      <c r="L306" s="35"/>
      <c r="M306" s="32">
        <v>720000</v>
      </c>
      <c r="N306" s="33" t="s">
        <v>112</v>
      </c>
      <c r="O306" s="32">
        <v>1317</v>
      </c>
      <c r="P306" s="33" t="s">
        <v>268</v>
      </c>
      <c r="Q306" s="33" t="s">
        <v>224</v>
      </c>
      <c r="R306" s="33" t="s">
        <v>173</v>
      </c>
      <c r="S306" s="33" t="s">
        <v>249</v>
      </c>
      <c r="T306" s="33" t="s">
        <v>2756</v>
      </c>
      <c r="U306" s="38"/>
      <c r="V306" s="39"/>
      <c r="W306" s="39"/>
      <c r="X306" s="39"/>
      <c r="Y306" s="39"/>
      <c r="Z306" s="39">
        <v>25000</v>
      </c>
      <c r="AA306" s="39"/>
      <c r="AB306" s="39"/>
      <c r="AC306" s="39"/>
      <c r="AD306" s="39"/>
      <c r="AE306" s="39"/>
      <c r="AF306" s="39"/>
      <c r="AG306" s="39"/>
      <c r="AH306" s="33"/>
      <c r="AI306" s="33"/>
      <c r="AJ306" s="33"/>
    </row>
    <row r="307" spans="1:36" s="40" customFormat="1" ht="80.5" hidden="1" x14ac:dyDescent="0.25">
      <c r="A307" s="32">
        <v>53211</v>
      </c>
      <c r="B307" s="33" t="s">
        <v>625</v>
      </c>
      <c r="C307" s="34">
        <v>1079330</v>
      </c>
      <c r="D307" s="34"/>
      <c r="E307" s="33" t="s">
        <v>3314</v>
      </c>
      <c r="F307" s="33" t="s">
        <v>3315</v>
      </c>
      <c r="G307" s="33" t="s">
        <v>3315</v>
      </c>
      <c r="H307" s="36" t="s">
        <v>4198</v>
      </c>
      <c r="I307" s="37" t="e">
        <f t="shared" si="4"/>
        <v>#VALUE!</v>
      </c>
      <c r="J307" s="33"/>
      <c r="K307" s="33"/>
      <c r="L307" s="33"/>
      <c r="M307" s="32">
        <v>100000</v>
      </c>
      <c r="N307" s="33" t="s">
        <v>0</v>
      </c>
      <c r="O307" s="32">
        <v>171413</v>
      </c>
      <c r="P307" s="33" t="s">
        <v>3316</v>
      </c>
      <c r="Q307" s="33" t="s">
        <v>143</v>
      </c>
      <c r="R307" s="33" t="s">
        <v>135</v>
      </c>
      <c r="S307" s="33" t="s">
        <v>150</v>
      </c>
      <c r="T307" s="33" t="s">
        <v>3317</v>
      </c>
      <c r="U307" s="38"/>
      <c r="V307" s="39"/>
      <c r="W307" s="39"/>
      <c r="X307" s="39"/>
      <c r="Y307" s="39"/>
      <c r="Z307" s="39"/>
      <c r="AA307" s="39"/>
      <c r="AB307" s="39"/>
      <c r="AC307" s="39"/>
      <c r="AD307" s="39"/>
      <c r="AE307" s="39"/>
      <c r="AF307" s="39">
        <v>1079330</v>
      </c>
      <c r="AG307" s="39"/>
      <c r="AH307" s="33"/>
      <c r="AI307" s="33"/>
      <c r="AJ307" s="33"/>
    </row>
    <row r="308" spans="1:36" s="40" customFormat="1" ht="92" hidden="1" x14ac:dyDescent="0.25">
      <c r="A308" s="32">
        <v>53212</v>
      </c>
      <c r="B308" s="33" t="s">
        <v>2732</v>
      </c>
      <c r="C308" s="34">
        <v>30000</v>
      </c>
      <c r="D308" s="34">
        <v>30000</v>
      </c>
      <c r="E308" s="33" t="s">
        <v>2761</v>
      </c>
      <c r="F308" s="33" t="s">
        <v>3318</v>
      </c>
      <c r="G308" s="35" t="s">
        <v>2763</v>
      </c>
      <c r="H308" s="36" t="s">
        <v>4198</v>
      </c>
      <c r="I308" s="37" t="e">
        <f t="shared" si="4"/>
        <v>#VALUE!</v>
      </c>
      <c r="J308" s="35"/>
      <c r="K308" s="35"/>
      <c r="L308" s="35"/>
      <c r="M308" s="32">
        <v>720000</v>
      </c>
      <c r="N308" s="33" t="s">
        <v>112</v>
      </c>
      <c r="O308" s="32">
        <v>1317</v>
      </c>
      <c r="P308" s="33" t="s">
        <v>294</v>
      </c>
      <c r="Q308" s="33" t="s">
        <v>143</v>
      </c>
      <c r="R308" s="33" t="s">
        <v>135</v>
      </c>
      <c r="S308" s="33" t="s">
        <v>143</v>
      </c>
      <c r="T308" s="33" t="s">
        <v>2760</v>
      </c>
      <c r="U308" s="38"/>
      <c r="V308" s="39"/>
      <c r="W308" s="39"/>
      <c r="X308" s="39"/>
      <c r="Y308" s="39"/>
      <c r="Z308" s="39">
        <v>30000</v>
      </c>
      <c r="AA308" s="39"/>
      <c r="AB308" s="39"/>
      <c r="AC308" s="39"/>
      <c r="AD308" s="39"/>
      <c r="AE308" s="39"/>
      <c r="AF308" s="39"/>
      <c r="AG308" s="39"/>
      <c r="AH308" s="33"/>
      <c r="AI308" s="33"/>
      <c r="AJ308" s="33"/>
    </row>
    <row r="309" spans="1:36" s="40" customFormat="1" ht="80.5" hidden="1" x14ac:dyDescent="0.25">
      <c r="A309" s="32">
        <v>53213</v>
      </c>
      <c r="B309" s="33" t="s">
        <v>625</v>
      </c>
      <c r="C309" s="34">
        <v>1289043</v>
      </c>
      <c r="D309" s="34"/>
      <c r="E309" s="33" t="s">
        <v>3319</v>
      </c>
      <c r="F309" s="33" t="s">
        <v>3320</v>
      </c>
      <c r="G309" s="33" t="s">
        <v>3320</v>
      </c>
      <c r="H309" s="36" t="s">
        <v>4198</v>
      </c>
      <c r="I309" s="37" t="e">
        <f t="shared" si="4"/>
        <v>#VALUE!</v>
      </c>
      <c r="J309" s="33"/>
      <c r="K309" s="33"/>
      <c r="L309" s="33"/>
      <c r="M309" s="32">
        <v>100000</v>
      </c>
      <c r="N309" s="33" t="s">
        <v>0</v>
      </c>
      <c r="O309" s="32">
        <v>171413</v>
      </c>
      <c r="P309" s="33" t="s">
        <v>3321</v>
      </c>
      <c r="Q309" s="33" t="s">
        <v>143</v>
      </c>
      <c r="R309" s="33" t="s">
        <v>135</v>
      </c>
      <c r="S309" s="33" t="s">
        <v>150</v>
      </c>
      <c r="T309" s="33" t="s">
        <v>3322</v>
      </c>
      <c r="U309" s="38"/>
      <c r="V309" s="39"/>
      <c r="W309" s="39"/>
      <c r="X309" s="39"/>
      <c r="Y309" s="39"/>
      <c r="Z309" s="39"/>
      <c r="AA309" s="39"/>
      <c r="AB309" s="39"/>
      <c r="AC309" s="39"/>
      <c r="AD309" s="39"/>
      <c r="AE309" s="39"/>
      <c r="AF309" s="39">
        <v>1289043</v>
      </c>
      <c r="AG309" s="39"/>
      <c r="AH309" s="33"/>
      <c r="AI309" s="33"/>
      <c r="AJ309" s="33"/>
    </row>
    <row r="310" spans="1:36" s="40" customFormat="1" ht="69" hidden="1" x14ac:dyDescent="0.25">
      <c r="A310" s="32">
        <v>53214</v>
      </c>
      <c r="B310" s="33" t="s">
        <v>2151</v>
      </c>
      <c r="C310" s="34">
        <v>477812</v>
      </c>
      <c r="D310" s="34"/>
      <c r="E310" s="33" t="s">
        <v>2157</v>
      </c>
      <c r="F310" s="33" t="s">
        <v>2158</v>
      </c>
      <c r="G310" s="33" t="s">
        <v>2159</v>
      </c>
      <c r="H310" s="36">
        <v>0</v>
      </c>
      <c r="I310" s="37">
        <f t="shared" si="4"/>
        <v>0</v>
      </c>
      <c r="J310" s="33"/>
      <c r="K310" s="33"/>
      <c r="L310" s="33"/>
      <c r="M310" s="32">
        <v>200708</v>
      </c>
      <c r="N310" s="33" t="s">
        <v>88</v>
      </c>
      <c r="O310" s="32">
        <v>2200</v>
      </c>
      <c r="P310" s="33" t="s">
        <v>142</v>
      </c>
      <c r="Q310" s="33" t="s">
        <v>143</v>
      </c>
      <c r="R310" s="33" t="s">
        <v>135</v>
      </c>
      <c r="S310" s="33" t="s">
        <v>143</v>
      </c>
      <c r="T310" s="33" t="s">
        <v>2156</v>
      </c>
      <c r="U310" s="38"/>
      <c r="V310" s="39"/>
      <c r="W310" s="39"/>
      <c r="X310" s="39"/>
      <c r="Y310" s="39"/>
      <c r="Z310" s="39">
        <v>475000</v>
      </c>
      <c r="AA310" s="39"/>
      <c r="AB310" s="39">
        <v>2812</v>
      </c>
      <c r="AC310" s="39"/>
      <c r="AD310" s="39"/>
      <c r="AE310" s="39"/>
      <c r="AF310" s="39"/>
      <c r="AG310" s="39"/>
      <c r="AH310" s="33"/>
      <c r="AI310" s="35"/>
      <c r="AJ310" s="33"/>
    </row>
    <row r="311" spans="1:36" s="40" customFormat="1" ht="126.5" hidden="1" x14ac:dyDescent="0.25">
      <c r="A311" s="32">
        <v>53215</v>
      </c>
      <c r="B311" s="33" t="s">
        <v>2732</v>
      </c>
      <c r="C311" s="34">
        <v>15000</v>
      </c>
      <c r="D311" s="34">
        <v>15000</v>
      </c>
      <c r="E311" s="33" t="s">
        <v>2765</v>
      </c>
      <c r="F311" s="33" t="s">
        <v>3323</v>
      </c>
      <c r="G311" s="35" t="s">
        <v>2767</v>
      </c>
      <c r="H311" s="36" t="s">
        <v>4198</v>
      </c>
      <c r="I311" s="37" t="e">
        <f t="shared" si="4"/>
        <v>#VALUE!</v>
      </c>
      <c r="J311" s="35"/>
      <c r="K311" s="35"/>
      <c r="L311" s="35"/>
      <c r="M311" s="32">
        <v>720000</v>
      </c>
      <c r="N311" s="33" t="s">
        <v>112</v>
      </c>
      <c r="O311" s="32">
        <v>1317</v>
      </c>
      <c r="P311" s="33" t="s">
        <v>299</v>
      </c>
      <c r="Q311" s="33" t="s">
        <v>143</v>
      </c>
      <c r="R311" s="33" t="s">
        <v>173</v>
      </c>
      <c r="S311" s="33" t="s">
        <v>143</v>
      </c>
      <c r="T311" s="33" t="s">
        <v>2764</v>
      </c>
      <c r="U311" s="38"/>
      <c r="V311" s="39"/>
      <c r="W311" s="39"/>
      <c r="X311" s="39"/>
      <c r="Y311" s="39"/>
      <c r="Z311" s="39">
        <v>15000</v>
      </c>
      <c r="AA311" s="39"/>
      <c r="AB311" s="39"/>
      <c r="AC311" s="39"/>
      <c r="AD311" s="39"/>
      <c r="AE311" s="39"/>
      <c r="AF311" s="39"/>
      <c r="AG311" s="39"/>
      <c r="AH311" s="33"/>
      <c r="AI311" s="33"/>
      <c r="AJ311" s="33"/>
    </row>
    <row r="312" spans="1:36" s="40" customFormat="1" ht="92" hidden="1" x14ac:dyDescent="0.25">
      <c r="A312" s="32">
        <v>53217</v>
      </c>
      <c r="B312" s="33" t="s">
        <v>2732</v>
      </c>
      <c r="C312" s="34">
        <v>50000</v>
      </c>
      <c r="D312" s="34">
        <v>50000</v>
      </c>
      <c r="E312" s="33" t="s">
        <v>2769</v>
      </c>
      <c r="F312" s="33" t="s">
        <v>3324</v>
      </c>
      <c r="G312" s="35" t="s">
        <v>2771</v>
      </c>
      <c r="H312" s="36" t="s">
        <v>4198</v>
      </c>
      <c r="I312" s="37" t="e">
        <f t="shared" si="4"/>
        <v>#VALUE!</v>
      </c>
      <c r="J312" s="35"/>
      <c r="K312" s="35"/>
      <c r="L312" s="35"/>
      <c r="M312" s="32">
        <v>720000</v>
      </c>
      <c r="N312" s="33" t="s">
        <v>112</v>
      </c>
      <c r="O312" s="32">
        <v>1317</v>
      </c>
      <c r="P312" s="33" t="s">
        <v>873</v>
      </c>
      <c r="Q312" s="33" t="s">
        <v>143</v>
      </c>
      <c r="R312" s="33" t="s">
        <v>135</v>
      </c>
      <c r="S312" s="33" t="s">
        <v>143</v>
      </c>
      <c r="T312" s="33" t="s">
        <v>2768</v>
      </c>
      <c r="U312" s="38"/>
      <c r="V312" s="39"/>
      <c r="W312" s="39"/>
      <c r="X312" s="39"/>
      <c r="Y312" s="39">
        <v>50000</v>
      </c>
      <c r="Z312" s="39"/>
      <c r="AA312" s="39"/>
      <c r="AB312" s="39"/>
      <c r="AC312" s="39"/>
      <c r="AD312" s="39"/>
      <c r="AE312" s="39"/>
      <c r="AF312" s="39"/>
      <c r="AG312" s="39"/>
      <c r="AH312" s="33"/>
      <c r="AI312" s="35"/>
      <c r="AJ312" s="33"/>
    </row>
    <row r="313" spans="1:36" s="40" customFormat="1" ht="69" hidden="1" x14ac:dyDescent="0.25">
      <c r="A313" s="32">
        <v>53218</v>
      </c>
      <c r="B313" s="33" t="s">
        <v>625</v>
      </c>
      <c r="C313" s="34">
        <v>1000000</v>
      </c>
      <c r="D313" s="34"/>
      <c r="E313" s="33" t="s">
        <v>3325</v>
      </c>
      <c r="F313" s="33" t="s">
        <v>3326</v>
      </c>
      <c r="G313" s="33" t="s">
        <v>3326</v>
      </c>
      <c r="H313" s="36" t="s">
        <v>4198</v>
      </c>
      <c r="I313" s="37" t="e">
        <f t="shared" si="4"/>
        <v>#VALUE!</v>
      </c>
      <c r="J313" s="33"/>
      <c r="K313" s="33"/>
      <c r="L313" s="33"/>
      <c r="M313" s="32">
        <v>100000</v>
      </c>
      <c r="N313" s="33" t="s">
        <v>0</v>
      </c>
      <c r="O313" s="32">
        <v>171413</v>
      </c>
      <c r="P313" s="33" t="s">
        <v>3327</v>
      </c>
      <c r="Q313" s="33" t="s">
        <v>143</v>
      </c>
      <c r="R313" s="33" t="s">
        <v>135</v>
      </c>
      <c r="S313" s="33" t="s">
        <v>150</v>
      </c>
      <c r="T313" s="33" t="s">
        <v>3328</v>
      </c>
      <c r="U313" s="38"/>
      <c r="V313" s="39"/>
      <c r="W313" s="39"/>
      <c r="X313" s="39"/>
      <c r="Y313" s="39"/>
      <c r="Z313" s="39"/>
      <c r="AA313" s="39"/>
      <c r="AB313" s="39"/>
      <c r="AC313" s="39"/>
      <c r="AD313" s="39"/>
      <c r="AE313" s="39"/>
      <c r="AF313" s="39">
        <v>1000000</v>
      </c>
      <c r="AG313" s="39"/>
      <c r="AH313" s="33"/>
      <c r="AI313" s="35"/>
      <c r="AJ313" s="33"/>
    </row>
    <row r="314" spans="1:36" s="40" customFormat="1" ht="115" hidden="1" x14ac:dyDescent="0.25">
      <c r="A314" s="32">
        <v>53219</v>
      </c>
      <c r="B314" s="33" t="s">
        <v>2732</v>
      </c>
      <c r="C314" s="34">
        <v>35000</v>
      </c>
      <c r="D314" s="34">
        <v>35000</v>
      </c>
      <c r="E314" s="33" t="s">
        <v>2773</v>
      </c>
      <c r="F314" s="33" t="s">
        <v>3329</v>
      </c>
      <c r="G314" s="35" t="s">
        <v>2775</v>
      </c>
      <c r="H314" s="36" t="s">
        <v>4198</v>
      </c>
      <c r="I314" s="37" t="e">
        <f t="shared" si="4"/>
        <v>#VALUE!</v>
      </c>
      <c r="J314" s="35"/>
      <c r="K314" s="35"/>
      <c r="L314" s="35"/>
      <c r="M314" s="32">
        <v>720000</v>
      </c>
      <c r="N314" s="33" t="s">
        <v>112</v>
      </c>
      <c r="O314" s="32">
        <v>1317</v>
      </c>
      <c r="P314" s="33" t="s">
        <v>305</v>
      </c>
      <c r="Q314" s="33" t="s">
        <v>143</v>
      </c>
      <c r="R314" s="33" t="s">
        <v>135</v>
      </c>
      <c r="S314" s="33" t="s">
        <v>143</v>
      </c>
      <c r="T314" s="33" t="s">
        <v>2772</v>
      </c>
      <c r="U314" s="38"/>
      <c r="V314" s="39"/>
      <c r="W314" s="39"/>
      <c r="X314" s="39"/>
      <c r="Y314" s="39"/>
      <c r="Z314" s="39">
        <v>35000</v>
      </c>
      <c r="AA314" s="39"/>
      <c r="AB314" s="39"/>
      <c r="AC314" s="39"/>
      <c r="AD314" s="39"/>
      <c r="AE314" s="39"/>
      <c r="AF314" s="39"/>
      <c r="AG314" s="39"/>
      <c r="AH314" s="33"/>
      <c r="AI314" s="33"/>
      <c r="AJ314" s="33"/>
    </row>
    <row r="315" spans="1:36" s="40" customFormat="1" ht="80.5" hidden="1" x14ac:dyDescent="0.25">
      <c r="A315" s="32">
        <v>53220</v>
      </c>
      <c r="B315" s="33" t="s">
        <v>625</v>
      </c>
      <c r="C315" s="34">
        <v>1936855</v>
      </c>
      <c r="D315" s="34"/>
      <c r="E315" s="35" t="s">
        <v>3330</v>
      </c>
      <c r="F315" s="33" t="s">
        <v>3331</v>
      </c>
      <c r="G315" s="33" t="s">
        <v>3331</v>
      </c>
      <c r="H315" s="36" t="s">
        <v>4198</v>
      </c>
      <c r="I315" s="37" t="e">
        <f t="shared" si="4"/>
        <v>#VALUE!</v>
      </c>
      <c r="J315" s="33"/>
      <c r="K315" s="33"/>
      <c r="L315" s="33"/>
      <c r="M315" s="32">
        <v>100000</v>
      </c>
      <c r="N315" s="33" t="s">
        <v>0</v>
      </c>
      <c r="O315" s="32">
        <v>171413</v>
      </c>
      <c r="P315" s="33" t="s">
        <v>3332</v>
      </c>
      <c r="Q315" s="33" t="s">
        <v>143</v>
      </c>
      <c r="R315" s="33" t="s">
        <v>135</v>
      </c>
      <c r="S315" s="33" t="s">
        <v>150</v>
      </c>
      <c r="T315" s="33" t="s">
        <v>3333</v>
      </c>
      <c r="U315" s="38"/>
      <c r="V315" s="39"/>
      <c r="W315" s="39"/>
      <c r="X315" s="39"/>
      <c r="Y315" s="39"/>
      <c r="Z315" s="39"/>
      <c r="AA315" s="39"/>
      <c r="AB315" s="39"/>
      <c r="AC315" s="39"/>
      <c r="AD315" s="39"/>
      <c r="AE315" s="39"/>
      <c r="AF315" s="39">
        <v>1936855</v>
      </c>
      <c r="AG315" s="39"/>
      <c r="AH315" s="35"/>
      <c r="AI315" s="35"/>
      <c r="AJ315" s="33"/>
    </row>
    <row r="316" spans="1:36" s="40" customFormat="1" ht="103.5" hidden="1" x14ac:dyDescent="0.25">
      <c r="A316" s="32">
        <v>53221</v>
      </c>
      <c r="B316" s="33" t="s">
        <v>2732</v>
      </c>
      <c r="C316" s="34">
        <v>250000</v>
      </c>
      <c r="D316" s="34">
        <v>250000</v>
      </c>
      <c r="E316" s="33" t="s">
        <v>2777</v>
      </c>
      <c r="F316" s="33" t="s">
        <v>3334</v>
      </c>
      <c r="G316" s="35" t="s">
        <v>2779</v>
      </c>
      <c r="H316" s="36" t="s">
        <v>4198</v>
      </c>
      <c r="I316" s="37" t="e">
        <f t="shared" si="4"/>
        <v>#VALUE!</v>
      </c>
      <c r="J316" s="35"/>
      <c r="K316" s="35"/>
      <c r="L316" s="35"/>
      <c r="M316" s="32">
        <v>720000</v>
      </c>
      <c r="N316" s="33" t="s">
        <v>112</v>
      </c>
      <c r="O316" s="32">
        <v>1317</v>
      </c>
      <c r="P316" s="33" t="s">
        <v>353</v>
      </c>
      <c r="Q316" s="33" t="s">
        <v>143</v>
      </c>
      <c r="R316" s="33" t="s">
        <v>135</v>
      </c>
      <c r="S316" s="33" t="s">
        <v>143</v>
      </c>
      <c r="T316" s="33" t="s">
        <v>2776</v>
      </c>
      <c r="U316" s="38"/>
      <c r="V316" s="39">
        <v>250000</v>
      </c>
      <c r="W316" s="39"/>
      <c r="X316" s="39"/>
      <c r="Y316" s="39"/>
      <c r="Z316" s="39"/>
      <c r="AA316" s="39"/>
      <c r="AB316" s="39"/>
      <c r="AC316" s="39"/>
      <c r="AD316" s="39"/>
      <c r="AE316" s="39"/>
      <c r="AF316" s="39"/>
      <c r="AG316" s="39"/>
      <c r="AH316" s="33"/>
      <c r="AI316" s="33"/>
      <c r="AJ316" s="33"/>
    </row>
    <row r="317" spans="1:36" s="40" customFormat="1" ht="126.5" hidden="1" x14ac:dyDescent="0.25">
      <c r="A317" s="32">
        <v>53222</v>
      </c>
      <c r="B317" s="33" t="s">
        <v>201</v>
      </c>
      <c r="C317" s="34">
        <v>3373439</v>
      </c>
      <c r="D317" s="34"/>
      <c r="E317" s="35" t="s">
        <v>3335</v>
      </c>
      <c r="F317" s="35" t="s">
        <v>3336</v>
      </c>
      <c r="G317" s="35" t="s">
        <v>3336</v>
      </c>
      <c r="H317" s="36" t="s">
        <v>4198</v>
      </c>
      <c r="I317" s="37" t="e">
        <f t="shared" si="4"/>
        <v>#VALUE!</v>
      </c>
      <c r="J317" s="35"/>
      <c r="K317" s="35"/>
      <c r="L317" s="35"/>
      <c r="M317" s="32">
        <v>100000</v>
      </c>
      <c r="N317" s="33" t="s">
        <v>0</v>
      </c>
      <c r="O317" s="32">
        <v>171414</v>
      </c>
      <c r="P317" s="33" t="s">
        <v>3337</v>
      </c>
      <c r="Q317" s="33" t="s">
        <v>143</v>
      </c>
      <c r="R317" s="33" t="s">
        <v>135</v>
      </c>
      <c r="S317" s="33" t="s">
        <v>150</v>
      </c>
      <c r="T317" s="33" t="s">
        <v>3338</v>
      </c>
      <c r="U317" s="38"/>
      <c r="V317" s="39"/>
      <c r="W317" s="39"/>
      <c r="X317" s="39"/>
      <c r="Y317" s="39"/>
      <c r="Z317" s="39"/>
      <c r="AA317" s="39"/>
      <c r="AB317" s="39"/>
      <c r="AC317" s="39"/>
      <c r="AD317" s="39"/>
      <c r="AE317" s="39"/>
      <c r="AF317" s="39">
        <v>3373439</v>
      </c>
      <c r="AG317" s="39"/>
      <c r="AH317" s="33"/>
      <c r="AI317" s="35"/>
      <c r="AJ317" s="33"/>
    </row>
    <row r="318" spans="1:36" s="40" customFormat="1" ht="80.5" hidden="1" x14ac:dyDescent="0.25">
      <c r="A318" s="32">
        <v>53223</v>
      </c>
      <c r="B318" s="33" t="s">
        <v>620</v>
      </c>
      <c r="C318" s="34">
        <v>649549</v>
      </c>
      <c r="D318" s="34"/>
      <c r="E318" s="33" t="s">
        <v>3339</v>
      </c>
      <c r="F318" s="33" t="s">
        <v>3340</v>
      </c>
      <c r="G318" s="33" t="s">
        <v>3340</v>
      </c>
      <c r="H318" s="36" t="s">
        <v>4198</v>
      </c>
      <c r="I318" s="37" t="e">
        <f t="shared" si="4"/>
        <v>#VALUE!</v>
      </c>
      <c r="J318" s="33"/>
      <c r="K318" s="33"/>
      <c r="L318" s="33"/>
      <c r="M318" s="32">
        <v>100000</v>
      </c>
      <c r="N318" s="33" t="s">
        <v>0</v>
      </c>
      <c r="O318" s="32">
        <v>171412</v>
      </c>
      <c r="P318" s="33" t="s">
        <v>2872</v>
      </c>
      <c r="Q318" s="33" t="s">
        <v>143</v>
      </c>
      <c r="R318" s="33" t="s">
        <v>135</v>
      </c>
      <c r="S318" s="33" t="s">
        <v>150</v>
      </c>
      <c r="T318" s="33" t="s">
        <v>3341</v>
      </c>
      <c r="U318" s="38"/>
      <c r="V318" s="39"/>
      <c r="W318" s="39"/>
      <c r="X318" s="39"/>
      <c r="Y318" s="39"/>
      <c r="Z318" s="39"/>
      <c r="AA318" s="39"/>
      <c r="AB318" s="39"/>
      <c r="AC318" s="39"/>
      <c r="AD318" s="39"/>
      <c r="AE318" s="39"/>
      <c r="AF318" s="39">
        <v>649549</v>
      </c>
      <c r="AG318" s="39"/>
      <c r="AH318" s="33"/>
      <c r="AI318" s="35"/>
      <c r="AJ318" s="33"/>
    </row>
    <row r="319" spans="1:36" s="40" customFormat="1" ht="80.5" hidden="1" x14ac:dyDescent="0.25">
      <c r="A319" s="32">
        <v>53224</v>
      </c>
      <c r="B319" s="33" t="s">
        <v>676</v>
      </c>
      <c r="C319" s="34">
        <v>2301000</v>
      </c>
      <c r="D319" s="34"/>
      <c r="E319" s="33" t="s">
        <v>3342</v>
      </c>
      <c r="F319" s="33" t="s">
        <v>3343</v>
      </c>
      <c r="G319" s="33" t="s">
        <v>3343</v>
      </c>
      <c r="H319" s="36" t="s">
        <v>4198</v>
      </c>
      <c r="I319" s="37" t="e">
        <f t="shared" si="4"/>
        <v>#VALUE!</v>
      </c>
      <c r="J319" s="33"/>
      <c r="K319" s="33"/>
      <c r="L319" s="33"/>
      <c r="M319" s="32">
        <v>100000</v>
      </c>
      <c r="N319" s="33" t="s">
        <v>0</v>
      </c>
      <c r="O319" s="32">
        <v>171415</v>
      </c>
      <c r="P319" s="33" t="s">
        <v>2868</v>
      </c>
      <c r="Q319" s="33" t="s">
        <v>143</v>
      </c>
      <c r="R319" s="33" t="s">
        <v>135</v>
      </c>
      <c r="S319" s="33" t="s">
        <v>150</v>
      </c>
      <c r="T319" s="33" t="s">
        <v>3344</v>
      </c>
      <c r="U319" s="38"/>
      <c r="V319" s="39"/>
      <c r="W319" s="39"/>
      <c r="X319" s="39"/>
      <c r="Y319" s="39"/>
      <c r="Z319" s="39"/>
      <c r="AA319" s="39"/>
      <c r="AB319" s="39"/>
      <c r="AC319" s="39"/>
      <c r="AD319" s="39"/>
      <c r="AE319" s="39"/>
      <c r="AF319" s="39">
        <v>2301000</v>
      </c>
      <c r="AG319" s="39"/>
      <c r="AH319" s="33"/>
      <c r="AI319" s="33"/>
      <c r="AJ319" s="33"/>
    </row>
    <row r="320" spans="1:36" s="40" customFormat="1" ht="115" hidden="1" x14ac:dyDescent="0.25">
      <c r="A320" s="32">
        <v>53225</v>
      </c>
      <c r="B320" s="33" t="s">
        <v>2732</v>
      </c>
      <c r="C320" s="34">
        <v>112894</v>
      </c>
      <c r="D320" s="34">
        <v>112894</v>
      </c>
      <c r="E320" s="33" t="s">
        <v>2781</v>
      </c>
      <c r="F320" s="33" t="s">
        <v>3345</v>
      </c>
      <c r="G320" s="35" t="s">
        <v>2783</v>
      </c>
      <c r="H320" s="36" t="s">
        <v>4198</v>
      </c>
      <c r="I320" s="37" t="e">
        <f t="shared" si="4"/>
        <v>#VALUE!</v>
      </c>
      <c r="J320" s="35"/>
      <c r="K320" s="35"/>
      <c r="L320" s="35"/>
      <c r="M320" s="32">
        <v>720000</v>
      </c>
      <c r="N320" s="33" t="s">
        <v>112</v>
      </c>
      <c r="O320" s="32">
        <v>1317</v>
      </c>
      <c r="P320" s="33" t="s">
        <v>133</v>
      </c>
      <c r="Q320" s="33" t="s">
        <v>143</v>
      </c>
      <c r="R320" s="33" t="s">
        <v>135</v>
      </c>
      <c r="S320" s="33" t="s">
        <v>143</v>
      </c>
      <c r="T320" s="33" t="s">
        <v>2780</v>
      </c>
      <c r="U320" s="38">
        <v>1</v>
      </c>
      <c r="V320" s="39">
        <v>81496</v>
      </c>
      <c r="W320" s="39">
        <v>21597</v>
      </c>
      <c r="X320" s="39">
        <v>9801</v>
      </c>
      <c r="Y320" s="39"/>
      <c r="Z320" s="39"/>
      <c r="AA320" s="39"/>
      <c r="AB320" s="39"/>
      <c r="AC320" s="39"/>
      <c r="AD320" s="39"/>
      <c r="AE320" s="39"/>
      <c r="AF320" s="39"/>
      <c r="AG320" s="39"/>
      <c r="AH320" s="33"/>
      <c r="AI320" s="33"/>
      <c r="AJ320" s="33"/>
    </row>
    <row r="321" spans="1:36" s="40" customFormat="1" ht="80.5" hidden="1" x14ac:dyDescent="0.25">
      <c r="A321" s="32">
        <v>53226</v>
      </c>
      <c r="B321" s="33" t="s">
        <v>201</v>
      </c>
      <c r="C321" s="34">
        <v>1684461</v>
      </c>
      <c r="D321" s="34"/>
      <c r="E321" s="33" t="s">
        <v>3346</v>
      </c>
      <c r="F321" s="33" t="s">
        <v>3347</v>
      </c>
      <c r="G321" s="33" t="s">
        <v>3347</v>
      </c>
      <c r="H321" s="36" t="s">
        <v>4198</v>
      </c>
      <c r="I321" s="37" t="e">
        <f t="shared" si="4"/>
        <v>#VALUE!</v>
      </c>
      <c r="J321" s="33"/>
      <c r="K321" s="33"/>
      <c r="L321" s="33"/>
      <c r="M321" s="32">
        <v>100000</v>
      </c>
      <c r="N321" s="33" t="s">
        <v>0</v>
      </c>
      <c r="O321" s="32">
        <v>171414</v>
      </c>
      <c r="P321" s="33" t="s">
        <v>2860</v>
      </c>
      <c r="Q321" s="33" t="s">
        <v>143</v>
      </c>
      <c r="R321" s="33" t="s">
        <v>135</v>
      </c>
      <c r="S321" s="33" t="s">
        <v>150</v>
      </c>
      <c r="T321" s="33" t="s">
        <v>3348</v>
      </c>
      <c r="U321" s="38"/>
      <c r="V321" s="39"/>
      <c r="W321" s="39"/>
      <c r="X321" s="39"/>
      <c r="Y321" s="39"/>
      <c r="Z321" s="39"/>
      <c r="AA321" s="39"/>
      <c r="AB321" s="39"/>
      <c r="AC321" s="39"/>
      <c r="AD321" s="39"/>
      <c r="AE321" s="39"/>
      <c r="AF321" s="39">
        <v>1684461</v>
      </c>
      <c r="AG321" s="39"/>
      <c r="AH321" s="33"/>
      <c r="AI321" s="35"/>
      <c r="AJ321" s="33"/>
    </row>
    <row r="322" spans="1:36" s="40" customFormat="1" ht="80.5" hidden="1" x14ac:dyDescent="0.25">
      <c r="A322" s="32">
        <v>53227</v>
      </c>
      <c r="B322" s="33" t="s">
        <v>620</v>
      </c>
      <c r="C322" s="34">
        <v>73500</v>
      </c>
      <c r="D322" s="34"/>
      <c r="E322" s="33" t="s">
        <v>3349</v>
      </c>
      <c r="F322" s="33" t="s">
        <v>3350</v>
      </c>
      <c r="G322" s="33" t="s">
        <v>3350</v>
      </c>
      <c r="H322" s="36" t="s">
        <v>4198</v>
      </c>
      <c r="I322" s="37" t="e">
        <f t="shared" ref="I322:I385" si="5">SUM(C322*H322)</f>
        <v>#VALUE!</v>
      </c>
      <c r="J322" s="33"/>
      <c r="K322" s="33"/>
      <c r="L322" s="33"/>
      <c r="M322" s="32">
        <v>100000</v>
      </c>
      <c r="N322" s="33" t="s">
        <v>0</v>
      </c>
      <c r="O322" s="32">
        <v>171412</v>
      </c>
      <c r="P322" s="33" t="s">
        <v>3351</v>
      </c>
      <c r="Q322" s="33" t="s">
        <v>143</v>
      </c>
      <c r="R322" s="33" t="s">
        <v>135</v>
      </c>
      <c r="S322" s="33" t="s">
        <v>150</v>
      </c>
      <c r="T322" s="33" t="s">
        <v>3352</v>
      </c>
      <c r="U322" s="38"/>
      <c r="V322" s="39"/>
      <c r="W322" s="39"/>
      <c r="X322" s="39"/>
      <c r="Y322" s="39"/>
      <c r="Z322" s="39"/>
      <c r="AA322" s="39"/>
      <c r="AB322" s="39"/>
      <c r="AC322" s="39"/>
      <c r="AD322" s="39"/>
      <c r="AE322" s="39"/>
      <c r="AF322" s="39">
        <v>73500</v>
      </c>
      <c r="AG322" s="39"/>
      <c r="AH322" s="33"/>
      <c r="AI322" s="35"/>
      <c r="AJ322" s="33"/>
    </row>
    <row r="323" spans="1:36" s="40" customFormat="1" ht="218.5" hidden="1" x14ac:dyDescent="0.25">
      <c r="A323" s="32">
        <v>53228</v>
      </c>
      <c r="B323" s="33" t="s">
        <v>2811</v>
      </c>
      <c r="C323" s="34">
        <v>128605</v>
      </c>
      <c r="D323" s="34"/>
      <c r="E323" s="35" t="s">
        <v>2823</v>
      </c>
      <c r="F323" s="33" t="s">
        <v>3353</v>
      </c>
      <c r="G323" s="33" t="s">
        <v>2825</v>
      </c>
      <c r="H323" s="36">
        <v>0</v>
      </c>
      <c r="I323" s="37">
        <f t="shared" si="5"/>
        <v>0</v>
      </c>
      <c r="J323" s="33"/>
      <c r="K323" s="33"/>
      <c r="L323" s="33"/>
      <c r="M323" s="32">
        <v>720048</v>
      </c>
      <c r="N323" s="33" t="s">
        <v>115</v>
      </c>
      <c r="O323" s="32">
        <v>1515</v>
      </c>
      <c r="P323" s="33" t="s">
        <v>167</v>
      </c>
      <c r="Q323" s="33" t="s">
        <v>143</v>
      </c>
      <c r="R323" s="33" t="s">
        <v>135</v>
      </c>
      <c r="S323" s="33" t="s">
        <v>143</v>
      </c>
      <c r="T323" s="33" t="s">
        <v>2822</v>
      </c>
      <c r="U323" s="38">
        <v>1</v>
      </c>
      <c r="V323" s="39">
        <v>94411</v>
      </c>
      <c r="W323" s="39">
        <v>22345</v>
      </c>
      <c r="X323" s="39">
        <v>10149</v>
      </c>
      <c r="Y323" s="39"/>
      <c r="Z323" s="39"/>
      <c r="AA323" s="39">
        <v>1700</v>
      </c>
      <c r="AB323" s="39"/>
      <c r="AC323" s="39"/>
      <c r="AD323" s="39"/>
      <c r="AE323" s="39"/>
      <c r="AF323" s="39"/>
      <c r="AG323" s="39"/>
      <c r="AH323" s="33"/>
      <c r="AI323" s="35"/>
      <c r="AJ323" s="33"/>
    </row>
    <row r="324" spans="1:36" s="40" customFormat="1" ht="409.5" hidden="1" x14ac:dyDescent="0.25">
      <c r="A324" s="32">
        <v>53229</v>
      </c>
      <c r="B324" s="33" t="s">
        <v>2811</v>
      </c>
      <c r="C324" s="34">
        <v>143392</v>
      </c>
      <c r="D324" s="34"/>
      <c r="E324" s="35" t="s">
        <v>2827</v>
      </c>
      <c r="F324" s="33" t="s">
        <v>3354</v>
      </c>
      <c r="G324" s="33" t="s">
        <v>2829</v>
      </c>
      <c r="H324" s="36">
        <v>0</v>
      </c>
      <c r="I324" s="37">
        <f t="shared" si="5"/>
        <v>0</v>
      </c>
      <c r="J324" s="33"/>
      <c r="K324" s="33"/>
      <c r="L324" s="33"/>
      <c r="M324" s="32">
        <v>720048</v>
      </c>
      <c r="N324" s="33" t="s">
        <v>115</v>
      </c>
      <c r="O324" s="32">
        <v>1515</v>
      </c>
      <c r="P324" s="33" t="s">
        <v>155</v>
      </c>
      <c r="Q324" s="33" t="s">
        <v>143</v>
      </c>
      <c r="R324" s="33" t="s">
        <v>135</v>
      </c>
      <c r="S324" s="33" t="s">
        <v>143</v>
      </c>
      <c r="T324" s="33" t="s">
        <v>2826</v>
      </c>
      <c r="U324" s="38">
        <v>1</v>
      </c>
      <c r="V324" s="39">
        <v>108950</v>
      </c>
      <c r="W324" s="39">
        <v>22201</v>
      </c>
      <c r="X324" s="39">
        <v>10541</v>
      </c>
      <c r="Y324" s="39"/>
      <c r="Z324" s="39"/>
      <c r="AA324" s="39">
        <v>1700</v>
      </c>
      <c r="AB324" s="39"/>
      <c r="AC324" s="39"/>
      <c r="AD324" s="39"/>
      <c r="AE324" s="39"/>
      <c r="AF324" s="39"/>
      <c r="AG324" s="39"/>
      <c r="AH324" s="33"/>
      <c r="AI324" s="33"/>
      <c r="AJ324" s="33"/>
    </row>
    <row r="325" spans="1:36" s="40" customFormat="1" ht="149.5" hidden="1" x14ac:dyDescent="0.25">
      <c r="A325" s="32">
        <v>53230</v>
      </c>
      <c r="B325" s="33" t="s">
        <v>2151</v>
      </c>
      <c r="C325" s="41">
        <v>-18345048</v>
      </c>
      <c r="D325" s="34"/>
      <c r="E325" s="35" t="s">
        <v>2161</v>
      </c>
      <c r="F325" s="33" t="s">
        <v>2162</v>
      </c>
      <c r="G325" s="33" t="s">
        <v>2163</v>
      </c>
      <c r="H325" s="36">
        <v>0</v>
      </c>
      <c r="I325" s="37">
        <f t="shared" si="5"/>
        <v>0</v>
      </c>
      <c r="J325" s="33"/>
      <c r="K325" s="33"/>
      <c r="L325" s="33"/>
      <c r="M325" s="32">
        <v>200708</v>
      </c>
      <c r="N325" s="33" t="s">
        <v>88</v>
      </c>
      <c r="O325" s="32">
        <v>2200</v>
      </c>
      <c r="P325" s="33" t="s">
        <v>167</v>
      </c>
      <c r="Q325" s="33" t="s">
        <v>143</v>
      </c>
      <c r="R325" s="33" t="s">
        <v>583</v>
      </c>
      <c r="S325" s="33" t="s">
        <v>143</v>
      </c>
      <c r="T325" s="33" t="s">
        <v>2160</v>
      </c>
      <c r="U325" s="38"/>
      <c r="V325" s="39"/>
      <c r="W325" s="39"/>
      <c r="X325" s="39"/>
      <c r="Y325" s="39"/>
      <c r="Z325" s="42">
        <v>-18345048</v>
      </c>
      <c r="AA325" s="39"/>
      <c r="AB325" s="39"/>
      <c r="AC325" s="39"/>
      <c r="AD325" s="39"/>
      <c r="AE325" s="39"/>
      <c r="AF325" s="39"/>
      <c r="AG325" s="39"/>
      <c r="AH325" s="33"/>
      <c r="AI325" s="33"/>
      <c r="AJ325" s="33"/>
    </row>
    <row r="326" spans="1:36" s="40" customFormat="1" ht="115" hidden="1" x14ac:dyDescent="0.25">
      <c r="A326" s="32">
        <v>53231</v>
      </c>
      <c r="B326" s="33" t="s">
        <v>2732</v>
      </c>
      <c r="C326" s="34">
        <v>170779</v>
      </c>
      <c r="D326" s="34">
        <v>170779</v>
      </c>
      <c r="E326" s="35" t="s">
        <v>2785</v>
      </c>
      <c r="F326" s="33" t="s">
        <v>3355</v>
      </c>
      <c r="G326" s="35" t="s">
        <v>2787</v>
      </c>
      <c r="H326" s="36" t="s">
        <v>4198</v>
      </c>
      <c r="I326" s="37" t="e">
        <f t="shared" si="5"/>
        <v>#VALUE!</v>
      </c>
      <c r="J326" s="35"/>
      <c r="K326" s="35"/>
      <c r="L326" s="35"/>
      <c r="M326" s="32">
        <v>720000</v>
      </c>
      <c r="N326" s="33" t="s">
        <v>112</v>
      </c>
      <c r="O326" s="32">
        <v>1317</v>
      </c>
      <c r="P326" s="33" t="s">
        <v>155</v>
      </c>
      <c r="Q326" s="33" t="s">
        <v>224</v>
      </c>
      <c r="R326" s="33" t="s">
        <v>135</v>
      </c>
      <c r="S326" s="33" t="s">
        <v>225</v>
      </c>
      <c r="T326" s="33" t="s">
        <v>2784</v>
      </c>
      <c r="U326" s="38">
        <v>2</v>
      </c>
      <c r="V326" s="39">
        <v>120995</v>
      </c>
      <c r="W326" s="39">
        <v>31316</v>
      </c>
      <c r="X326" s="39">
        <v>18468</v>
      </c>
      <c r="Y326" s="39"/>
      <c r="Z326" s="39"/>
      <c r="AA326" s="39"/>
      <c r="AB326" s="39"/>
      <c r="AC326" s="39"/>
      <c r="AD326" s="39"/>
      <c r="AE326" s="39"/>
      <c r="AF326" s="39"/>
      <c r="AG326" s="39"/>
      <c r="AH326" s="33"/>
      <c r="AI326" s="33"/>
      <c r="AJ326" s="33"/>
    </row>
    <row r="327" spans="1:36" s="40" customFormat="1" ht="103.5" hidden="1" x14ac:dyDescent="0.25">
      <c r="A327" s="32">
        <v>53232</v>
      </c>
      <c r="B327" s="33" t="s">
        <v>2732</v>
      </c>
      <c r="C327" s="34">
        <v>156780</v>
      </c>
      <c r="D327" s="34">
        <v>156780</v>
      </c>
      <c r="E327" s="35" t="s">
        <v>2789</v>
      </c>
      <c r="F327" s="33" t="s">
        <v>3356</v>
      </c>
      <c r="G327" s="35" t="s">
        <v>2791</v>
      </c>
      <c r="H327" s="36" t="s">
        <v>4198</v>
      </c>
      <c r="I327" s="37" t="e">
        <f t="shared" si="5"/>
        <v>#VALUE!</v>
      </c>
      <c r="J327" s="35"/>
      <c r="K327" s="35"/>
      <c r="L327" s="35"/>
      <c r="M327" s="32">
        <v>720000</v>
      </c>
      <c r="N327" s="33" t="s">
        <v>112</v>
      </c>
      <c r="O327" s="32">
        <v>1317</v>
      </c>
      <c r="P327" s="33" t="s">
        <v>142</v>
      </c>
      <c r="Q327" s="33" t="s">
        <v>224</v>
      </c>
      <c r="R327" s="33" t="s">
        <v>173</v>
      </c>
      <c r="S327" s="33" t="s">
        <v>249</v>
      </c>
      <c r="T327" s="33" t="s">
        <v>2788</v>
      </c>
      <c r="U327" s="38">
        <v>1</v>
      </c>
      <c r="V327" s="39">
        <v>121918</v>
      </c>
      <c r="W327" s="39">
        <v>23970</v>
      </c>
      <c r="X327" s="39">
        <v>10892</v>
      </c>
      <c r="Y327" s="39"/>
      <c r="Z327" s="39"/>
      <c r="AA327" s="39"/>
      <c r="AB327" s="39"/>
      <c r="AC327" s="39"/>
      <c r="AD327" s="39"/>
      <c r="AE327" s="39"/>
      <c r="AF327" s="39"/>
      <c r="AG327" s="39"/>
      <c r="AH327" s="35"/>
      <c r="AI327" s="33"/>
      <c r="AJ327" s="33"/>
    </row>
    <row r="328" spans="1:36" s="40" customFormat="1" ht="80.5" hidden="1" x14ac:dyDescent="0.25">
      <c r="A328" s="32">
        <v>53233</v>
      </c>
      <c r="B328" s="33" t="s">
        <v>620</v>
      </c>
      <c r="C328" s="34">
        <v>16092192</v>
      </c>
      <c r="D328" s="34"/>
      <c r="E328" s="33" t="s">
        <v>3357</v>
      </c>
      <c r="F328" s="33" t="s">
        <v>3358</v>
      </c>
      <c r="G328" s="33" t="s">
        <v>3358</v>
      </c>
      <c r="H328" s="36" t="s">
        <v>4198</v>
      </c>
      <c r="I328" s="37" t="e">
        <f t="shared" si="5"/>
        <v>#VALUE!</v>
      </c>
      <c r="J328" s="33"/>
      <c r="K328" s="33"/>
      <c r="L328" s="33"/>
      <c r="M328" s="32">
        <v>100000</v>
      </c>
      <c r="N328" s="33" t="s">
        <v>0</v>
      </c>
      <c r="O328" s="32">
        <v>171412</v>
      </c>
      <c r="P328" s="33" t="s">
        <v>3359</v>
      </c>
      <c r="Q328" s="33" t="s">
        <v>143</v>
      </c>
      <c r="R328" s="33" t="s">
        <v>135</v>
      </c>
      <c r="S328" s="33" t="s">
        <v>150</v>
      </c>
      <c r="T328" s="33" t="s">
        <v>3360</v>
      </c>
      <c r="U328" s="38"/>
      <c r="V328" s="39"/>
      <c r="W328" s="39"/>
      <c r="X328" s="39"/>
      <c r="Y328" s="39"/>
      <c r="Z328" s="39"/>
      <c r="AA328" s="39"/>
      <c r="AB328" s="39"/>
      <c r="AC328" s="39"/>
      <c r="AD328" s="39"/>
      <c r="AE328" s="39"/>
      <c r="AF328" s="39">
        <v>16092192</v>
      </c>
      <c r="AG328" s="39"/>
      <c r="AH328" s="33"/>
      <c r="AI328" s="33"/>
      <c r="AJ328" s="33"/>
    </row>
    <row r="329" spans="1:36" s="40" customFormat="1" ht="80.5" hidden="1" x14ac:dyDescent="0.25">
      <c r="A329" s="32">
        <v>53234</v>
      </c>
      <c r="B329" s="33" t="s">
        <v>2732</v>
      </c>
      <c r="C329" s="34">
        <v>68874</v>
      </c>
      <c r="D329" s="34">
        <v>68874</v>
      </c>
      <c r="E329" s="33" t="s">
        <v>3361</v>
      </c>
      <c r="F329" s="33" t="s">
        <v>3362</v>
      </c>
      <c r="G329" s="33" t="s">
        <v>3363</v>
      </c>
      <c r="H329" s="36" t="s">
        <v>4198</v>
      </c>
      <c r="I329" s="37" t="e">
        <f t="shared" si="5"/>
        <v>#VALUE!</v>
      </c>
      <c r="J329" s="33"/>
      <c r="K329" s="33"/>
      <c r="L329" s="33"/>
      <c r="M329" s="32">
        <v>720000</v>
      </c>
      <c r="N329" s="33" t="s">
        <v>112</v>
      </c>
      <c r="O329" s="32">
        <v>1317</v>
      </c>
      <c r="P329" s="33" t="s">
        <v>417</v>
      </c>
      <c r="Q329" s="33" t="s">
        <v>224</v>
      </c>
      <c r="R329" s="33" t="s">
        <v>135</v>
      </c>
      <c r="S329" s="33" t="s">
        <v>249</v>
      </c>
      <c r="T329" s="33" t="s">
        <v>3364</v>
      </c>
      <c r="U329" s="38">
        <v>1</v>
      </c>
      <c r="V329" s="39">
        <v>43510</v>
      </c>
      <c r="W329" s="39">
        <v>16589</v>
      </c>
      <c r="X329" s="39">
        <v>8775</v>
      </c>
      <c r="Y329" s="39"/>
      <c r="Z329" s="39"/>
      <c r="AA329" s="39"/>
      <c r="AB329" s="39"/>
      <c r="AC329" s="39"/>
      <c r="AD329" s="39"/>
      <c r="AE329" s="39"/>
      <c r="AF329" s="39"/>
      <c r="AG329" s="39"/>
      <c r="AH329" s="33"/>
      <c r="AI329" s="35"/>
      <c r="AJ329" s="33"/>
    </row>
    <row r="330" spans="1:36" s="40" customFormat="1" ht="80.5" hidden="1" x14ac:dyDescent="0.25">
      <c r="A330" s="32">
        <v>53235</v>
      </c>
      <c r="B330" s="33" t="s">
        <v>676</v>
      </c>
      <c r="C330" s="34">
        <v>1253973</v>
      </c>
      <c r="D330" s="34"/>
      <c r="E330" s="35" t="s">
        <v>3365</v>
      </c>
      <c r="F330" s="33" t="s">
        <v>3366</v>
      </c>
      <c r="G330" s="33" t="s">
        <v>3366</v>
      </c>
      <c r="H330" s="36" t="s">
        <v>4198</v>
      </c>
      <c r="I330" s="37" t="e">
        <f t="shared" si="5"/>
        <v>#VALUE!</v>
      </c>
      <c r="J330" s="33"/>
      <c r="K330" s="33"/>
      <c r="L330" s="33"/>
      <c r="M330" s="32">
        <v>100000</v>
      </c>
      <c r="N330" s="33" t="s">
        <v>0</v>
      </c>
      <c r="O330" s="32">
        <v>171415</v>
      </c>
      <c r="P330" s="33" t="s">
        <v>3367</v>
      </c>
      <c r="Q330" s="33" t="s">
        <v>143</v>
      </c>
      <c r="R330" s="33" t="s">
        <v>135</v>
      </c>
      <c r="S330" s="33" t="s">
        <v>150</v>
      </c>
      <c r="T330" s="33" t="s">
        <v>3368</v>
      </c>
      <c r="U330" s="38"/>
      <c r="V330" s="39"/>
      <c r="W330" s="39"/>
      <c r="X330" s="39"/>
      <c r="Y330" s="39"/>
      <c r="Z330" s="39"/>
      <c r="AA330" s="39"/>
      <c r="AB330" s="39"/>
      <c r="AC330" s="39"/>
      <c r="AD330" s="39"/>
      <c r="AE330" s="39"/>
      <c r="AF330" s="39">
        <v>1253973</v>
      </c>
      <c r="AG330" s="39"/>
      <c r="AH330" s="33"/>
      <c r="AI330" s="35"/>
      <c r="AJ330" s="33"/>
    </row>
    <row r="331" spans="1:36" s="40" customFormat="1" ht="92" hidden="1" x14ac:dyDescent="0.25">
      <c r="A331" s="32">
        <v>53236</v>
      </c>
      <c r="B331" s="33" t="s">
        <v>625</v>
      </c>
      <c r="C331" s="34">
        <v>139915</v>
      </c>
      <c r="D331" s="34"/>
      <c r="E331" s="33" t="s">
        <v>3369</v>
      </c>
      <c r="F331" s="33" t="s">
        <v>3370</v>
      </c>
      <c r="G331" s="33" t="s">
        <v>3370</v>
      </c>
      <c r="H331" s="36" t="s">
        <v>4198</v>
      </c>
      <c r="I331" s="37" t="e">
        <f t="shared" si="5"/>
        <v>#VALUE!</v>
      </c>
      <c r="J331" s="33"/>
      <c r="K331" s="33"/>
      <c r="L331" s="33"/>
      <c r="M331" s="32">
        <v>100000</v>
      </c>
      <c r="N331" s="33" t="s">
        <v>0</v>
      </c>
      <c r="O331" s="32">
        <v>171413</v>
      </c>
      <c r="P331" s="33" t="s">
        <v>3371</v>
      </c>
      <c r="Q331" s="33" t="s">
        <v>143</v>
      </c>
      <c r="R331" s="33" t="s">
        <v>135</v>
      </c>
      <c r="S331" s="33" t="s">
        <v>150</v>
      </c>
      <c r="T331" s="33" t="s">
        <v>3372</v>
      </c>
      <c r="U331" s="38"/>
      <c r="V331" s="39"/>
      <c r="W331" s="39"/>
      <c r="X331" s="39"/>
      <c r="Y331" s="39"/>
      <c r="Z331" s="39"/>
      <c r="AA331" s="39"/>
      <c r="AB331" s="39"/>
      <c r="AC331" s="39"/>
      <c r="AD331" s="39"/>
      <c r="AE331" s="39"/>
      <c r="AF331" s="39">
        <v>139915</v>
      </c>
      <c r="AG331" s="39"/>
      <c r="AH331" s="33"/>
      <c r="AI331" s="33"/>
      <c r="AJ331" s="33"/>
    </row>
    <row r="332" spans="1:36" s="40" customFormat="1" ht="103.5" hidden="1" x14ac:dyDescent="0.25">
      <c r="A332" s="32">
        <v>53237</v>
      </c>
      <c r="B332" s="33" t="s">
        <v>2732</v>
      </c>
      <c r="C332" s="34">
        <v>171528</v>
      </c>
      <c r="D332" s="34">
        <v>171528</v>
      </c>
      <c r="E332" s="33" t="s">
        <v>3373</v>
      </c>
      <c r="F332" s="33" t="s">
        <v>3374</v>
      </c>
      <c r="G332" s="35" t="s">
        <v>3375</v>
      </c>
      <c r="H332" s="36" t="s">
        <v>4198</v>
      </c>
      <c r="I332" s="37" t="e">
        <f t="shared" si="5"/>
        <v>#VALUE!</v>
      </c>
      <c r="J332" s="35"/>
      <c r="K332" s="35"/>
      <c r="L332" s="35"/>
      <c r="M332" s="32">
        <v>720000</v>
      </c>
      <c r="N332" s="33" t="s">
        <v>112</v>
      </c>
      <c r="O332" s="32">
        <v>1317</v>
      </c>
      <c r="P332" s="33" t="s">
        <v>256</v>
      </c>
      <c r="Q332" s="33" t="s">
        <v>224</v>
      </c>
      <c r="R332" s="33" t="s">
        <v>431</v>
      </c>
      <c r="S332" s="33" t="s">
        <v>249</v>
      </c>
      <c r="T332" s="33" t="s">
        <v>3376</v>
      </c>
      <c r="U332" s="38">
        <v>2</v>
      </c>
      <c r="V332" s="39">
        <v>109438</v>
      </c>
      <c r="W332" s="39">
        <v>43936</v>
      </c>
      <c r="X332" s="39">
        <v>18154</v>
      </c>
      <c r="Y332" s="39"/>
      <c r="Z332" s="39"/>
      <c r="AA332" s="39"/>
      <c r="AB332" s="39"/>
      <c r="AC332" s="39"/>
      <c r="AD332" s="39"/>
      <c r="AE332" s="39"/>
      <c r="AF332" s="39"/>
      <c r="AG332" s="39"/>
      <c r="AH332" s="33"/>
      <c r="AI332" s="33"/>
      <c r="AJ332" s="33"/>
    </row>
    <row r="333" spans="1:36" s="40" customFormat="1" ht="80.5" hidden="1" x14ac:dyDescent="0.25">
      <c r="A333" s="32">
        <v>53238</v>
      </c>
      <c r="B333" s="33" t="s">
        <v>625</v>
      </c>
      <c r="C333" s="34">
        <v>232328</v>
      </c>
      <c r="D333" s="34"/>
      <c r="E333" s="33" t="s">
        <v>3377</v>
      </c>
      <c r="F333" s="33" t="s">
        <v>3378</v>
      </c>
      <c r="G333" s="33" t="s">
        <v>3378</v>
      </c>
      <c r="H333" s="36" t="s">
        <v>4198</v>
      </c>
      <c r="I333" s="37" t="e">
        <f t="shared" si="5"/>
        <v>#VALUE!</v>
      </c>
      <c r="J333" s="33"/>
      <c r="K333" s="33"/>
      <c r="L333" s="33"/>
      <c r="M333" s="32">
        <v>100000</v>
      </c>
      <c r="N333" s="33" t="s">
        <v>0</v>
      </c>
      <c r="O333" s="32">
        <v>171413</v>
      </c>
      <c r="P333" s="33" t="s">
        <v>3379</v>
      </c>
      <c r="Q333" s="33" t="s">
        <v>143</v>
      </c>
      <c r="R333" s="33" t="s">
        <v>135</v>
      </c>
      <c r="S333" s="33" t="s">
        <v>150</v>
      </c>
      <c r="T333" s="33" t="s">
        <v>3380</v>
      </c>
      <c r="U333" s="38"/>
      <c r="V333" s="39"/>
      <c r="W333" s="39"/>
      <c r="X333" s="39"/>
      <c r="Y333" s="39"/>
      <c r="Z333" s="39"/>
      <c r="AA333" s="39"/>
      <c r="AB333" s="39"/>
      <c r="AC333" s="39"/>
      <c r="AD333" s="39"/>
      <c r="AE333" s="39"/>
      <c r="AF333" s="39">
        <v>232328</v>
      </c>
      <c r="AG333" s="39"/>
      <c r="AH333" s="33"/>
      <c r="AI333" s="33"/>
      <c r="AJ333" s="33"/>
    </row>
    <row r="334" spans="1:36" s="40" customFormat="1" ht="69" hidden="1" x14ac:dyDescent="0.25">
      <c r="A334" s="32">
        <v>53239</v>
      </c>
      <c r="B334" s="33" t="s">
        <v>201</v>
      </c>
      <c r="C334" s="34">
        <v>37228</v>
      </c>
      <c r="D334" s="34"/>
      <c r="E334" s="33" t="s">
        <v>3381</v>
      </c>
      <c r="F334" s="33" t="s">
        <v>3382</v>
      </c>
      <c r="G334" s="33" t="s">
        <v>3382</v>
      </c>
      <c r="H334" s="36" t="s">
        <v>4198</v>
      </c>
      <c r="I334" s="37" t="e">
        <f t="shared" si="5"/>
        <v>#VALUE!</v>
      </c>
      <c r="J334" s="33"/>
      <c r="K334" s="33"/>
      <c r="L334" s="33"/>
      <c r="M334" s="32">
        <v>100000</v>
      </c>
      <c r="N334" s="33" t="s">
        <v>0</v>
      </c>
      <c r="O334" s="32">
        <v>171414</v>
      </c>
      <c r="P334" s="33" t="s">
        <v>3383</v>
      </c>
      <c r="Q334" s="33" t="s">
        <v>143</v>
      </c>
      <c r="R334" s="33" t="s">
        <v>135</v>
      </c>
      <c r="S334" s="33" t="s">
        <v>150</v>
      </c>
      <c r="T334" s="33" t="s">
        <v>3384</v>
      </c>
      <c r="U334" s="38"/>
      <c r="V334" s="39"/>
      <c r="W334" s="39"/>
      <c r="X334" s="39"/>
      <c r="Y334" s="39"/>
      <c r="Z334" s="39"/>
      <c r="AA334" s="39"/>
      <c r="AB334" s="39"/>
      <c r="AC334" s="39"/>
      <c r="AD334" s="39"/>
      <c r="AE334" s="39"/>
      <c r="AF334" s="39">
        <v>37228</v>
      </c>
      <c r="AG334" s="39"/>
      <c r="AH334" s="33"/>
      <c r="AI334" s="33"/>
      <c r="AJ334" s="33"/>
    </row>
    <row r="335" spans="1:36" s="40" customFormat="1" ht="207" hidden="1" x14ac:dyDescent="0.25">
      <c r="A335" s="32">
        <v>53240</v>
      </c>
      <c r="B335" s="33" t="s">
        <v>2732</v>
      </c>
      <c r="C335" s="34">
        <v>1479429</v>
      </c>
      <c r="D335" s="34">
        <v>1479429</v>
      </c>
      <c r="E335" s="35" t="s">
        <v>2793</v>
      </c>
      <c r="F335" s="35" t="s">
        <v>3385</v>
      </c>
      <c r="G335" s="35" t="s">
        <v>2795</v>
      </c>
      <c r="H335" s="36" t="s">
        <v>4198</v>
      </c>
      <c r="I335" s="37" t="e">
        <f t="shared" si="5"/>
        <v>#VALUE!</v>
      </c>
      <c r="J335" s="35"/>
      <c r="K335" s="35"/>
      <c r="L335" s="35"/>
      <c r="M335" s="32">
        <v>720000</v>
      </c>
      <c r="N335" s="33" t="s">
        <v>112</v>
      </c>
      <c r="O335" s="32">
        <v>1317</v>
      </c>
      <c r="P335" s="33" t="s">
        <v>161</v>
      </c>
      <c r="Q335" s="33" t="s">
        <v>224</v>
      </c>
      <c r="R335" s="33" t="s">
        <v>173</v>
      </c>
      <c r="S335" s="33" t="s">
        <v>249</v>
      </c>
      <c r="T335" s="33" t="s">
        <v>2792</v>
      </c>
      <c r="U335" s="38">
        <v>15</v>
      </c>
      <c r="V335" s="39">
        <v>850125</v>
      </c>
      <c r="W335" s="39">
        <v>312356</v>
      </c>
      <c r="X335" s="39">
        <v>136948</v>
      </c>
      <c r="Y335" s="39">
        <v>30000</v>
      </c>
      <c r="Z335" s="39"/>
      <c r="AA335" s="39"/>
      <c r="AB335" s="39"/>
      <c r="AC335" s="39"/>
      <c r="AD335" s="39"/>
      <c r="AE335" s="39">
        <v>150000</v>
      </c>
      <c r="AF335" s="39"/>
      <c r="AG335" s="39"/>
      <c r="AH335" s="33"/>
      <c r="AI335" s="33"/>
      <c r="AJ335" s="33"/>
    </row>
    <row r="336" spans="1:36" s="40" customFormat="1" ht="69" hidden="1" x14ac:dyDescent="0.25">
      <c r="A336" s="32">
        <v>53241</v>
      </c>
      <c r="B336" s="33" t="s">
        <v>620</v>
      </c>
      <c r="C336" s="34">
        <v>8000000</v>
      </c>
      <c r="D336" s="34"/>
      <c r="E336" s="35" t="s">
        <v>3386</v>
      </c>
      <c r="F336" s="33" t="s">
        <v>3387</v>
      </c>
      <c r="G336" s="33" t="s">
        <v>3387</v>
      </c>
      <c r="H336" s="36" t="s">
        <v>4198</v>
      </c>
      <c r="I336" s="37" t="e">
        <f t="shared" si="5"/>
        <v>#VALUE!</v>
      </c>
      <c r="J336" s="33"/>
      <c r="K336" s="33"/>
      <c r="L336" s="33"/>
      <c r="M336" s="32">
        <v>100000</v>
      </c>
      <c r="N336" s="33" t="s">
        <v>0</v>
      </c>
      <c r="O336" s="32">
        <v>171412</v>
      </c>
      <c r="P336" s="33" t="s">
        <v>3388</v>
      </c>
      <c r="Q336" s="33" t="s">
        <v>143</v>
      </c>
      <c r="R336" s="33" t="s">
        <v>135</v>
      </c>
      <c r="S336" s="33" t="s">
        <v>150</v>
      </c>
      <c r="T336" s="33" t="s">
        <v>3389</v>
      </c>
      <c r="U336" s="38"/>
      <c r="V336" s="39"/>
      <c r="W336" s="39"/>
      <c r="X336" s="39"/>
      <c r="Y336" s="39"/>
      <c r="Z336" s="39"/>
      <c r="AA336" s="39"/>
      <c r="AB336" s="39"/>
      <c r="AC336" s="39"/>
      <c r="AD336" s="39"/>
      <c r="AE336" s="39"/>
      <c r="AF336" s="39">
        <v>8000000</v>
      </c>
      <c r="AG336" s="39"/>
      <c r="AH336" s="33"/>
      <c r="AI336" s="33"/>
      <c r="AJ336" s="33"/>
    </row>
    <row r="337" spans="1:36" s="40" customFormat="1" ht="69" hidden="1" x14ac:dyDescent="0.25">
      <c r="A337" s="32">
        <v>53242</v>
      </c>
      <c r="B337" s="33" t="s">
        <v>620</v>
      </c>
      <c r="C337" s="34">
        <v>1000000</v>
      </c>
      <c r="D337" s="34"/>
      <c r="E337" s="33" t="s">
        <v>3390</v>
      </c>
      <c r="F337" s="33" t="s">
        <v>3391</v>
      </c>
      <c r="G337" s="33" t="s">
        <v>3391</v>
      </c>
      <c r="H337" s="36" t="s">
        <v>4198</v>
      </c>
      <c r="I337" s="37" t="e">
        <f t="shared" si="5"/>
        <v>#VALUE!</v>
      </c>
      <c r="J337" s="33"/>
      <c r="K337" s="33"/>
      <c r="L337" s="33"/>
      <c r="M337" s="32">
        <v>100000</v>
      </c>
      <c r="N337" s="33" t="s">
        <v>0</v>
      </c>
      <c r="O337" s="32">
        <v>171412</v>
      </c>
      <c r="P337" s="33" t="s">
        <v>3392</v>
      </c>
      <c r="Q337" s="33" t="s">
        <v>143</v>
      </c>
      <c r="R337" s="33" t="s">
        <v>135</v>
      </c>
      <c r="S337" s="33" t="s">
        <v>150</v>
      </c>
      <c r="T337" s="33" t="s">
        <v>3393</v>
      </c>
      <c r="U337" s="38"/>
      <c r="V337" s="39"/>
      <c r="W337" s="39"/>
      <c r="X337" s="39"/>
      <c r="Y337" s="39"/>
      <c r="Z337" s="39"/>
      <c r="AA337" s="39"/>
      <c r="AB337" s="39"/>
      <c r="AC337" s="39"/>
      <c r="AD337" s="39"/>
      <c r="AE337" s="39"/>
      <c r="AF337" s="39">
        <v>1000000</v>
      </c>
      <c r="AG337" s="39"/>
      <c r="AH337" s="33"/>
      <c r="AI337" s="33"/>
      <c r="AJ337" s="33"/>
    </row>
    <row r="338" spans="1:36" s="40" customFormat="1" ht="80.5" hidden="1" x14ac:dyDescent="0.25">
      <c r="A338" s="32">
        <v>53243</v>
      </c>
      <c r="B338" s="33" t="s">
        <v>620</v>
      </c>
      <c r="C338" s="34">
        <v>5066671</v>
      </c>
      <c r="D338" s="34"/>
      <c r="E338" s="35" t="s">
        <v>3394</v>
      </c>
      <c r="F338" s="35" t="s">
        <v>3395</v>
      </c>
      <c r="G338" s="35" t="s">
        <v>3395</v>
      </c>
      <c r="H338" s="36" t="s">
        <v>4198</v>
      </c>
      <c r="I338" s="37" t="e">
        <f t="shared" si="5"/>
        <v>#VALUE!</v>
      </c>
      <c r="J338" s="35"/>
      <c r="K338" s="35"/>
      <c r="L338" s="35"/>
      <c r="M338" s="32">
        <v>100000</v>
      </c>
      <c r="N338" s="33" t="s">
        <v>0</v>
      </c>
      <c r="O338" s="32">
        <v>171412</v>
      </c>
      <c r="P338" s="33" t="s">
        <v>2923</v>
      </c>
      <c r="Q338" s="33" t="s">
        <v>143</v>
      </c>
      <c r="R338" s="33" t="s">
        <v>135</v>
      </c>
      <c r="S338" s="33" t="s">
        <v>150</v>
      </c>
      <c r="T338" s="33" t="s">
        <v>3396</v>
      </c>
      <c r="U338" s="38"/>
      <c r="V338" s="39"/>
      <c r="W338" s="39"/>
      <c r="X338" s="39"/>
      <c r="Y338" s="39"/>
      <c r="Z338" s="39"/>
      <c r="AA338" s="39"/>
      <c r="AB338" s="39"/>
      <c r="AC338" s="39"/>
      <c r="AD338" s="39"/>
      <c r="AE338" s="39"/>
      <c r="AF338" s="39">
        <v>5066671</v>
      </c>
      <c r="AG338" s="39"/>
      <c r="AH338" s="33"/>
      <c r="AI338" s="33"/>
      <c r="AJ338" s="33"/>
    </row>
    <row r="339" spans="1:36" s="40" customFormat="1" ht="241.5" hidden="1" x14ac:dyDescent="0.25">
      <c r="A339" s="32">
        <v>53245</v>
      </c>
      <c r="B339" s="33" t="s">
        <v>1146</v>
      </c>
      <c r="C339" s="34">
        <v>694692</v>
      </c>
      <c r="D339" s="34"/>
      <c r="E339" s="35" t="s">
        <v>3397</v>
      </c>
      <c r="F339" s="33" t="s">
        <v>3398</v>
      </c>
      <c r="G339" s="35" t="s">
        <v>3399</v>
      </c>
      <c r="H339" s="36">
        <v>0</v>
      </c>
      <c r="I339" s="37">
        <f t="shared" si="5"/>
        <v>0</v>
      </c>
      <c r="J339" s="35"/>
      <c r="K339" s="35"/>
      <c r="L339" s="35"/>
      <c r="M339" s="32">
        <v>100000</v>
      </c>
      <c r="N339" s="33" t="s">
        <v>0</v>
      </c>
      <c r="O339" s="32">
        <v>1419</v>
      </c>
      <c r="P339" s="33" t="s">
        <v>161</v>
      </c>
      <c r="Q339" s="33" t="s">
        <v>143</v>
      </c>
      <c r="R339" s="33" t="s">
        <v>135</v>
      </c>
      <c r="S339" s="33" t="s">
        <v>143</v>
      </c>
      <c r="T339" s="33" t="s">
        <v>3400</v>
      </c>
      <c r="U339" s="38">
        <v>4.8333333329999997</v>
      </c>
      <c r="V339" s="39">
        <v>529032</v>
      </c>
      <c r="W339" s="39">
        <v>114638</v>
      </c>
      <c r="X339" s="39">
        <v>51022</v>
      </c>
      <c r="Y339" s="39"/>
      <c r="Z339" s="39"/>
      <c r="AA339" s="39"/>
      <c r="AB339" s="39"/>
      <c r="AC339" s="39"/>
      <c r="AD339" s="39"/>
      <c r="AE339" s="39"/>
      <c r="AF339" s="39"/>
      <c r="AG339" s="39"/>
      <c r="AH339" s="33"/>
      <c r="AI339" s="33"/>
      <c r="AJ339" s="33"/>
    </row>
    <row r="340" spans="1:36" s="40" customFormat="1" ht="103.5" hidden="1" x14ac:dyDescent="0.25">
      <c r="A340" s="32">
        <v>53246</v>
      </c>
      <c r="B340" s="33" t="s">
        <v>620</v>
      </c>
      <c r="C340" s="34">
        <v>66065</v>
      </c>
      <c r="D340" s="34"/>
      <c r="E340" s="35" t="s">
        <v>622</v>
      </c>
      <c r="F340" s="33" t="s">
        <v>623</v>
      </c>
      <c r="G340" s="35" t="s">
        <v>624</v>
      </c>
      <c r="H340" s="36" t="s">
        <v>4198</v>
      </c>
      <c r="I340" s="37" t="e">
        <f t="shared" si="5"/>
        <v>#VALUE!</v>
      </c>
      <c r="J340" s="35"/>
      <c r="K340" s="35"/>
      <c r="L340" s="35"/>
      <c r="M340" s="32">
        <v>100000</v>
      </c>
      <c r="N340" s="33" t="s">
        <v>0</v>
      </c>
      <c r="O340" s="32">
        <v>171412</v>
      </c>
      <c r="P340" s="33" t="s">
        <v>202</v>
      </c>
      <c r="Q340" s="33" t="s">
        <v>143</v>
      </c>
      <c r="R340" s="33" t="s">
        <v>203</v>
      </c>
      <c r="S340" s="33" t="s">
        <v>143</v>
      </c>
      <c r="T340" s="33" t="s">
        <v>621</v>
      </c>
      <c r="U340" s="38">
        <v>0.5</v>
      </c>
      <c r="V340" s="39">
        <v>20988</v>
      </c>
      <c r="W340" s="39">
        <v>7711</v>
      </c>
      <c r="X340" s="39">
        <v>4366</v>
      </c>
      <c r="Y340" s="39">
        <v>2500</v>
      </c>
      <c r="Z340" s="39">
        <v>30500</v>
      </c>
      <c r="AA340" s="39"/>
      <c r="AB340" s="39"/>
      <c r="AC340" s="39"/>
      <c r="AD340" s="39"/>
      <c r="AE340" s="39"/>
      <c r="AF340" s="39"/>
      <c r="AG340" s="39"/>
      <c r="AH340" s="33"/>
      <c r="AI340" s="33"/>
      <c r="AJ340" s="33"/>
    </row>
    <row r="341" spans="1:36" s="40" customFormat="1" ht="115" hidden="1" x14ac:dyDescent="0.25">
      <c r="A341" s="32">
        <v>53247</v>
      </c>
      <c r="B341" s="33" t="s">
        <v>620</v>
      </c>
      <c r="C341" s="34">
        <v>1617093</v>
      </c>
      <c r="D341" s="34"/>
      <c r="E341" s="35" t="s">
        <v>3401</v>
      </c>
      <c r="F341" s="35" t="s">
        <v>3402</v>
      </c>
      <c r="G341" s="35" t="s">
        <v>3402</v>
      </c>
      <c r="H341" s="36" t="s">
        <v>4198</v>
      </c>
      <c r="I341" s="37" t="e">
        <f t="shared" si="5"/>
        <v>#VALUE!</v>
      </c>
      <c r="J341" s="35"/>
      <c r="K341" s="35"/>
      <c r="L341" s="35"/>
      <c r="M341" s="32">
        <v>100000</v>
      </c>
      <c r="N341" s="33" t="s">
        <v>0</v>
      </c>
      <c r="O341" s="32">
        <v>171412</v>
      </c>
      <c r="P341" s="33" t="s">
        <v>3403</v>
      </c>
      <c r="Q341" s="33" t="s">
        <v>143</v>
      </c>
      <c r="R341" s="33" t="s">
        <v>135</v>
      </c>
      <c r="S341" s="33" t="s">
        <v>150</v>
      </c>
      <c r="T341" s="33" t="s">
        <v>3404</v>
      </c>
      <c r="U341" s="38"/>
      <c r="V341" s="39"/>
      <c r="W341" s="39"/>
      <c r="X341" s="39"/>
      <c r="Y341" s="39"/>
      <c r="Z341" s="39"/>
      <c r="AA341" s="39"/>
      <c r="AB341" s="39"/>
      <c r="AC341" s="39"/>
      <c r="AD341" s="39"/>
      <c r="AE341" s="39"/>
      <c r="AF341" s="39">
        <v>1617093</v>
      </c>
      <c r="AG341" s="39"/>
      <c r="AH341" s="33"/>
      <c r="AI341" s="33"/>
      <c r="AJ341" s="33"/>
    </row>
    <row r="342" spans="1:36" s="40" customFormat="1" ht="80.5" hidden="1" x14ac:dyDescent="0.25">
      <c r="A342" s="32">
        <v>53248</v>
      </c>
      <c r="B342" s="33" t="s">
        <v>625</v>
      </c>
      <c r="C342" s="34">
        <v>1105500</v>
      </c>
      <c r="D342" s="34"/>
      <c r="E342" s="33" t="s">
        <v>3405</v>
      </c>
      <c r="F342" s="33" t="s">
        <v>3406</v>
      </c>
      <c r="G342" s="33" t="s">
        <v>3406</v>
      </c>
      <c r="H342" s="36" t="s">
        <v>4198</v>
      </c>
      <c r="I342" s="37" t="e">
        <f t="shared" si="5"/>
        <v>#VALUE!</v>
      </c>
      <c r="J342" s="33"/>
      <c r="K342" s="33"/>
      <c r="L342" s="33"/>
      <c r="M342" s="32">
        <v>100000</v>
      </c>
      <c r="N342" s="33" t="s">
        <v>0</v>
      </c>
      <c r="O342" s="32">
        <v>171413</v>
      </c>
      <c r="P342" s="33" t="s">
        <v>3407</v>
      </c>
      <c r="Q342" s="33" t="s">
        <v>143</v>
      </c>
      <c r="R342" s="33" t="s">
        <v>135</v>
      </c>
      <c r="S342" s="33" t="s">
        <v>150</v>
      </c>
      <c r="T342" s="33" t="s">
        <v>3408</v>
      </c>
      <c r="U342" s="38"/>
      <c r="V342" s="39"/>
      <c r="W342" s="39"/>
      <c r="X342" s="39"/>
      <c r="Y342" s="39"/>
      <c r="Z342" s="39"/>
      <c r="AA342" s="39"/>
      <c r="AB342" s="39"/>
      <c r="AC342" s="39"/>
      <c r="AD342" s="39"/>
      <c r="AE342" s="39"/>
      <c r="AF342" s="39">
        <v>1105500</v>
      </c>
      <c r="AG342" s="39"/>
      <c r="AH342" s="33"/>
      <c r="AI342" s="35"/>
      <c r="AJ342" s="33"/>
    </row>
    <row r="343" spans="1:36" s="40" customFormat="1" ht="80.5" hidden="1" x14ac:dyDescent="0.25">
      <c r="A343" s="32">
        <v>53249</v>
      </c>
      <c r="B343" s="33" t="s">
        <v>620</v>
      </c>
      <c r="C343" s="34">
        <v>2036771</v>
      </c>
      <c r="D343" s="34"/>
      <c r="E343" s="35" t="s">
        <v>3409</v>
      </c>
      <c r="F343" s="35" t="s">
        <v>3410</v>
      </c>
      <c r="G343" s="35" t="s">
        <v>3410</v>
      </c>
      <c r="H343" s="36" t="s">
        <v>4198</v>
      </c>
      <c r="I343" s="37" t="e">
        <f t="shared" si="5"/>
        <v>#VALUE!</v>
      </c>
      <c r="J343" s="35"/>
      <c r="K343" s="35"/>
      <c r="L343" s="35"/>
      <c r="M343" s="32">
        <v>100000</v>
      </c>
      <c r="N343" s="33" t="s">
        <v>0</v>
      </c>
      <c r="O343" s="32">
        <v>171412</v>
      </c>
      <c r="P343" s="33" t="s">
        <v>3411</v>
      </c>
      <c r="Q343" s="33" t="s">
        <v>143</v>
      </c>
      <c r="R343" s="33" t="s">
        <v>135</v>
      </c>
      <c r="S343" s="33" t="s">
        <v>150</v>
      </c>
      <c r="T343" s="33" t="s">
        <v>3412</v>
      </c>
      <c r="U343" s="38"/>
      <c r="V343" s="39"/>
      <c r="W343" s="39"/>
      <c r="X343" s="39"/>
      <c r="Y343" s="39"/>
      <c r="Z343" s="39"/>
      <c r="AA343" s="39"/>
      <c r="AB343" s="39"/>
      <c r="AC343" s="39"/>
      <c r="AD343" s="39"/>
      <c r="AE343" s="39"/>
      <c r="AF343" s="39">
        <v>2036771</v>
      </c>
      <c r="AG343" s="39"/>
      <c r="AH343" s="33"/>
      <c r="AI343" s="33"/>
      <c r="AJ343" s="33"/>
    </row>
    <row r="344" spans="1:36" s="40" customFormat="1" ht="264.5" hidden="1" x14ac:dyDescent="0.25">
      <c r="A344" s="32">
        <v>53251</v>
      </c>
      <c r="B344" s="33" t="s">
        <v>638</v>
      </c>
      <c r="C344" s="34">
        <v>34807</v>
      </c>
      <c r="D344" s="34"/>
      <c r="E344" s="35" t="s">
        <v>2276</v>
      </c>
      <c r="F344" s="33" t="s">
        <v>3413</v>
      </c>
      <c r="G344" s="33" t="s">
        <v>2278</v>
      </c>
      <c r="H344" s="36" t="s">
        <v>4198</v>
      </c>
      <c r="I344" s="37" t="e">
        <f t="shared" si="5"/>
        <v>#VALUE!</v>
      </c>
      <c r="J344" s="33"/>
      <c r="K344" s="33"/>
      <c r="L344" s="33"/>
      <c r="M344" s="32">
        <v>700000</v>
      </c>
      <c r="N344" s="33" t="s">
        <v>104</v>
      </c>
      <c r="O344" s="32">
        <v>2000</v>
      </c>
      <c r="P344" s="33" t="s">
        <v>161</v>
      </c>
      <c r="Q344" s="33" t="s">
        <v>143</v>
      </c>
      <c r="R344" s="33" t="s">
        <v>135</v>
      </c>
      <c r="S344" s="33" t="s">
        <v>143</v>
      </c>
      <c r="T344" s="33" t="s">
        <v>2275</v>
      </c>
      <c r="U344" s="38">
        <v>0.2</v>
      </c>
      <c r="V344" s="39">
        <v>27373</v>
      </c>
      <c r="W344" s="39">
        <v>5175</v>
      </c>
      <c r="X344" s="39">
        <v>2259</v>
      </c>
      <c r="Y344" s="39"/>
      <c r="Z344" s="39"/>
      <c r="AA344" s="39"/>
      <c r="AB344" s="39"/>
      <c r="AC344" s="39"/>
      <c r="AD344" s="39"/>
      <c r="AE344" s="39"/>
      <c r="AF344" s="39"/>
      <c r="AG344" s="39"/>
      <c r="AH344" s="33"/>
      <c r="AI344" s="33"/>
      <c r="AJ344" s="33"/>
    </row>
    <row r="345" spans="1:36" s="40" customFormat="1" ht="264.5" hidden="1" x14ac:dyDescent="0.25">
      <c r="A345" s="32">
        <v>53252</v>
      </c>
      <c r="B345" s="33" t="s">
        <v>638</v>
      </c>
      <c r="C345" s="34">
        <v>60912</v>
      </c>
      <c r="D345" s="34"/>
      <c r="E345" s="35" t="s">
        <v>2338</v>
      </c>
      <c r="F345" s="33" t="s">
        <v>3414</v>
      </c>
      <c r="G345" s="33" t="s">
        <v>2340</v>
      </c>
      <c r="H345" s="36" t="s">
        <v>4198</v>
      </c>
      <c r="I345" s="37" t="e">
        <f t="shared" si="5"/>
        <v>#VALUE!</v>
      </c>
      <c r="J345" s="33"/>
      <c r="K345" s="33"/>
      <c r="L345" s="33"/>
      <c r="M345" s="32">
        <v>700001</v>
      </c>
      <c r="N345" s="33" t="s">
        <v>105</v>
      </c>
      <c r="O345" s="32">
        <v>2000</v>
      </c>
      <c r="P345" s="33" t="s">
        <v>161</v>
      </c>
      <c r="Q345" s="33" t="s">
        <v>143</v>
      </c>
      <c r="R345" s="33" t="s">
        <v>135</v>
      </c>
      <c r="S345" s="33" t="s">
        <v>143</v>
      </c>
      <c r="T345" s="33" t="s">
        <v>2337</v>
      </c>
      <c r="U345" s="38">
        <v>0.35</v>
      </c>
      <c r="V345" s="39">
        <v>47902</v>
      </c>
      <c r="W345" s="39">
        <v>9056</v>
      </c>
      <c r="X345" s="39">
        <v>3954</v>
      </c>
      <c r="Y345" s="39"/>
      <c r="Z345" s="39"/>
      <c r="AA345" s="39"/>
      <c r="AB345" s="39"/>
      <c r="AC345" s="39"/>
      <c r="AD345" s="39"/>
      <c r="AE345" s="39"/>
      <c r="AF345" s="39"/>
      <c r="AG345" s="39"/>
      <c r="AH345" s="33"/>
      <c r="AI345" s="33"/>
      <c r="AJ345" s="33"/>
    </row>
    <row r="346" spans="1:36" s="40" customFormat="1" ht="264.5" hidden="1" x14ac:dyDescent="0.25">
      <c r="A346" s="32">
        <v>53253</v>
      </c>
      <c r="B346" s="33" t="s">
        <v>638</v>
      </c>
      <c r="C346" s="34">
        <v>78313</v>
      </c>
      <c r="D346" s="34"/>
      <c r="E346" s="35" t="s">
        <v>2446</v>
      </c>
      <c r="F346" s="33" t="s">
        <v>3415</v>
      </c>
      <c r="G346" s="33" t="s">
        <v>2448</v>
      </c>
      <c r="H346" s="36" t="s">
        <v>4198</v>
      </c>
      <c r="I346" s="37" t="e">
        <f t="shared" si="5"/>
        <v>#VALUE!</v>
      </c>
      <c r="J346" s="33"/>
      <c r="K346" s="33"/>
      <c r="L346" s="33"/>
      <c r="M346" s="32">
        <v>700011</v>
      </c>
      <c r="N346" s="33" t="s">
        <v>106</v>
      </c>
      <c r="O346" s="32">
        <v>2000</v>
      </c>
      <c r="P346" s="33" t="s">
        <v>161</v>
      </c>
      <c r="Q346" s="33" t="s">
        <v>143</v>
      </c>
      <c r="R346" s="33" t="s">
        <v>135</v>
      </c>
      <c r="S346" s="33" t="s">
        <v>143</v>
      </c>
      <c r="T346" s="33" t="s">
        <v>2445</v>
      </c>
      <c r="U346" s="38">
        <v>0.45</v>
      </c>
      <c r="V346" s="39">
        <v>61589</v>
      </c>
      <c r="W346" s="39">
        <v>11641</v>
      </c>
      <c r="X346" s="39">
        <v>5083</v>
      </c>
      <c r="Y346" s="39"/>
      <c r="Z346" s="39"/>
      <c r="AA346" s="39"/>
      <c r="AB346" s="39"/>
      <c r="AC346" s="39"/>
      <c r="AD346" s="39"/>
      <c r="AE346" s="39"/>
      <c r="AF346" s="39"/>
      <c r="AG346" s="39"/>
      <c r="AH346" s="33"/>
      <c r="AI346" s="33"/>
      <c r="AJ346" s="33"/>
    </row>
    <row r="347" spans="1:36" s="40" customFormat="1" ht="264.5" hidden="1" x14ac:dyDescent="0.25">
      <c r="A347" s="32">
        <v>53254</v>
      </c>
      <c r="B347" s="33" t="s">
        <v>638</v>
      </c>
      <c r="C347" s="34">
        <v>32389</v>
      </c>
      <c r="D347" s="34"/>
      <c r="E347" s="35" t="s">
        <v>2280</v>
      </c>
      <c r="F347" s="33" t="s">
        <v>3416</v>
      </c>
      <c r="G347" s="33" t="s">
        <v>2282</v>
      </c>
      <c r="H347" s="36" t="s">
        <v>4198</v>
      </c>
      <c r="I347" s="37" t="e">
        <f t="shared" si="5"/>
        <v>#VALUE!</v>
      </c>
      <c r="J347" s="33"/>
      <c r="K347" s="33"/>
      <c r="L347" s="33"/>
      <c r="M347" s="32">
        <v>700000</v>
      </c>
      <c r="N347" s="33" t="s">
        <v>104</v>
      </c>
      <c r="O347" s="32">
        <v>2000</v>
      </c>
      <c r="P347" s="33" t="s">
        <v>142</v>
      </c>
      <c r="Q347" s="33" t="s">
        <v>143</v>
      </c>
      <c r="R347" s="33" t="s">
        <v>135</v>
      </c>
      <c r="S347" s="33" t="s">
        <v>143</v>
      </c>
      <c r="T347" s="33" t="s">
        <v>2279</v>
      </c>
      <c r="U347" s="38">
        <v>0.2</v>
      </c>
      <c r="V347" s="39">
        <v>25272</v>
      </c>
      <c r="W347" s="39">
        <v>4915</v>
      </c>
      <c r="X347" s="39">
        <v>2202</v>
      </c>
      <c r="Y347" s="39"/>
      <c r="Z347" s="39"/>
      <c r="AA347" s="39"/>
      <c r="AB347" s="39"/>
      <c r="AC347" s="39"/>
      <c r="AD347" s="39"/>
      <c r="AE347" s="39"/>
      <c r="AF347" s="39"/>
      <c r="AG347" s="39"/>
      <c r="AH347" s="33"/>
      <c r="AI347" s="33"/>
      <c r="AJ347" s="33"/>
    </row>
    <row r="348" spans="1:36" s="40" customFormat="1" ht="264.5" hidden="1" x14ac:dyDescent="0.25">
      <c r="A348" s="32">
        <v>53255</v>
      </c>
      <c r="B348" s="33" t="s">
        <v>638</v>
      </c>
      <c r="C348" s="34">
        <v>56682</v>
      </c>
      <c r="D348" s="34"/>
      <c r="E348" s="35" t="s">
        <v>2342</v>
      </c>
      <c r="F348" s="33" t="s">
        <v>3417</v>
      </c>
      <c r="G348" s="33" t="s">
        <v>2282</v>
      </c>
      <c r="H348" s="36" t="s">
        <v>4198</v>
      </c>
      <c r="I348" s="37" t="e">
        <f t="shared" si="5"/>
        <v>#VALUE!</v>
      </c>
      <c r="J348" s="33"/>
      <c r="K348" s="33"/>
      <c r="L348" s="33"/>
      <c r="M348" s="32">
        <v>700001</v>
      </c>
      <c r="N348" s="33" t="s">
        <v>105</v>
      </c>
      <c r="O348" s="32">
        <v>2000</v>
      </c>
      <c r="P348" s="33" t="s">
        <v>142</v>
      </c>
      <c r="Q348" s="33" t="s">
        <v>143</v>
      </c>
      <c r="R348" s="33" t="s">
        <v>135</v>
      </c>
      <c r="S348" s="33" t="s">
        <v>143</v>
      </c>
      <c r="T348" s="33" t="s">
        <v>2341</v>
      </c>
      <c r="U348" s="38">
        <v>0.35</v>
      </c>
      <c r="V348" s="39">
        <v>44226</v>
      </c>
      <c r="W348" s="39">
        <v>8602</v>
      </c>
      <c r="X348" s="39">
        <v>3854</v>
      </c>
      <c r="Y348" s="39"/>
      <c r="Z348" s="39"/>
      <c r="AA348" s="39"/>
      <c r="AB348" s="39"/>
      <c r="AC348" s="39"/>
      <c r="AD348" s="39"/>
      <c r="AE348" s="39"/>
      <c r="AF348" s="39"/>
      <c r="AG348" s="39"/>
      <c r="AH348" s="33"/>
      <c r="AI348" s="33"/>
      <c r="AJ348" s="33"/>
    </row>
    <row r="349" spans="1:36" s="40" customFormat="1" ht="264.5" hidden="1" x14ac:dyDescent="0.25">
      <c r="A349" s="32">
        <v>53256</v>
      </c>
      <c r="B349" s="33" t="s">
        <v>638</v>
      </c>
      <c r="C349" s="34">
        <v>72876</v>
      </c>
      <c r="D349" s="34"/>
      <c r="E349" s="35" t="s">
        <v>2450</v>
      </c>
      <c r="F349" s="33" t="s">
        <v>3418</v>
      </c>
      <c r="G349" s="33" t="s">
        <v>2282</v>
      </c>
      <c r="H349" s="36" t="s">
        <v>4198</v>
      </c>
      <c r="I349" s="37" t="e">
        <f t="shared" si="5"/>
        <v>#VALUE!</v>
      </c>
      <c r="J349" s="33"/>
      <c r="K349" s="33"/>
      <c r="L349" s="33"/>
      <c r="M349" s="32">
        <v>700011</v>
      </c>
      <c r="N349" s="33" t="s">
        <v>106</v>
      </c>
      <c r="O349" s="32">
        <v>2000</v>
      </c>
      <c r="P349" s="33" t="s">
        <v>142</v>
      </c>
      <c r="Q349" s="33" t="s">
        <v>143</v>
      </c>
      <c r="R349" s="33" t="s">
        <v>135</v>
      </c>
      <c r="S349" s="33" t="s">
        <v>143</v>
      </c>
      <c r="T349" s="33" t="s">
        <v>2449</v>
      </c>
      <c r="U349" s="38">
        <v>0.45</v>
      </c>
      <c r="V349" s="39">
        <v>56862</v>
      </c>
      <c r="W349" s="39">
        <v>11058</v>
      </c>
      <c r="X349" s="39">
        <v>4956</v>
      </c>
      <c r="Y349" s="39"/>
      <c r="Z349" s="39"/>
      <c r="AA349" s="39"/>
      <c r="AB349" s="39"/>
      <c r="AC349" s="39"/>
      <c r="AD349" s="39"/>
      <c r="AE349" s="39"/>
      <c r="AF349" s="39"/>
      <c r="AG349" s="39"/>
      <c r="AH349" s="33"/>
      <c r="AI349" s="33"/>
      <c r="AJ349" s="33"/>
    </row>
    <row r="350" spans="1:36" s="40" customFormat="1" ht="92" hidden="1" x14ac:dyDescent="0.25">
      <c r="A350" s="32">
        <v>53258</v>
      </c>
      <c r="B350" s="33" t="s">
        <v>178</v>
      </c>
      <c r="C350" s="34">
        <v>545187</v>
      </c>
      <c r="D350" s="34"/>
      <c r="E350" s="35" t="s">
        <v>631</v>
      </c>
      <c r="F350" s="33" t="s">
        <v>3419</v>
      </c>
      <c r="G350" s="35" t="s">
        <v>633</v>
      </c>
      <c r="H350" s="36" t="s">
        <v>4198</v>
      </c>
      <c r="I350" s="37" t="e">
        <f t="shared" si="5"/>
        <v>#VALUE!</v>
      </c>
      <c r="J350" s="35"/>
      <c r="K350" s="35"/>
      <c r="L350" s="35"/>
      <c r="M350" s="32">
        <v>100000</v>
      </c>
      <c r="N350" s="33" t="s">
        <v>0</v>
      </c>
      <c r="O350" s="32">
        <v>1611</v>
      </c>
      <c r="P350" s="33" t="s">
        <v>167</v>
      </c>
      <c r="Q350" s="33" t="s">
        <v>149</v>
      </c>
      <c r="R350" s="33" t="s">
        <v>135</v>
      </c>
      <c r="S350" s="33" t="s">
        <v>143</v>
      </c>
      <c r="T350" s="33" t="s">
        <v>630</v>
      </c>
      <c r="U350" s="38">
        <v>5</v>
      </c>
      <c r="V350" s="39">
        <v>385805</v>
      </c>
      <c r="W350" s="39">
        <v>90965</v>
      </c>
      <c r="X350" s="39">
        <v>48417</v>
      </c>
      <c r="Y350" s="39">
        <v>2400</v>
      </c>
      <c r="Z350" s="39">
        <v>1100</v>
      </c>
      <c r="AA350" s="39">
        <v>16500</v>
      </c>
      <c r="AB350" s="39"/>
      <c r="AC350" s="39"/>
      <c r="AD350" s="39"/>
      <c r="AE350" s="39"/>
      <c r="AF350" s="39"/>
      <c r="AG350" s="39"/>
      <c r="AH350" s="33"/>
      <c r="AI350" s="33"/>
      <c r="AJ350" s="33"/>
    </row>
    <row r="351" spans="1:36" s="40" customFormat="1" ht="138" hidden="1" x14ac:dyDescent="0.25">
      <c r="A351" s="32">
        <v>53259</v>
      </c>
      <c r="B351" s="33" t="s">
        <v>178</v>
      </c>
      <c r="C351" s="34">
        <v>131493</v>
      </c>
      <c r="D351" s="34"/>
      <c r="E351" s="35" t="s">
        <v>1337</v>
      </c>
      <c r="F351" s="33" t="s">
        <v>3420</v>
      </c>
      <c r="G351" s="35" t="s">
        <v>3421</v>
      </c>
      <c r="H351" s="36" t="s">
        <v>4198</v>
      </c>
      <c r="I351" s="37" t="e">
        <f t="shared" si="5"/>
        <v>#VALUE!</v>
      </c>
      <c r="J351" s="35"/>
      <c r="K351" s="35"/>
      <c r="L351" s="35"/>
      <c r="M351" s="32">
        <v>100000</v>
      </c>
      <c r="N351" s="33" t="s">
        <v>0</v>
      </c>
      <c r="O351" s="32">
        <v>1611</v>
      </c>
      <c r="P351" s="33" t="s">
        <v>155</v>
      </c>
      <c r="Q351" s="33" t="s">
        <v>149</v>
      </c>
      <c r="R351" s="33" t="s">
        <v>135</v>
      </c>
      <c r="S351" s="33" t="s">
        <v>143</v>
      </c>
      <c r="T351" s="33" t="s">
        <v>3422</v>
      </c>
      <c r="U351" s="38">
        <v>1</v>
      </c>
      <c r="V351" s="39">
        <v>96578</v>
      </c>
      <c r="W351" s="39">
        <v>20708</v>
      </c>
      <c r="X351" s="39">
        <v>10207</v>
      </c>
      <c r="Y351" s="39">
        <v>480</v>
      </c>
      <c r="Z351" s="39">
        <v>220</v>
      </c>
      <c r="AA351" s="39">
        <v>3300</v>
      </c>
      <c r="AB351" s="39"/>
      <c r="AC351" s="39"/>
      <c r="AD351" s="39"/>
      <c r="AE351" s="39"/>
      <c r="AF351" s="39"/>
      <c r="AG351" s="39"/>
      <c r="AH351" s="33"/>
      <c r="AI351" s="33"/>
      <c r="AJ351" s="33"/>
    </row>
    <row r="352" spans="1:36" s="40" customFormat="1" ht="149.5" hidden="1" x14ac:dyDescent="0.25">
      <c r="A352" s="32">
        <v>53261</v>
      </c>
      <c r="B352" s="33" t="s">
        <v>625</v>
      </c>
      <c r="C352" s="34">
        <v>2351600</v>
      </c>
      <c r="D352" s="34"/>
      <c r="E352" s="35" t="s">
        <v>3423</v>
      </c>
      <c r="F352" s="35" t="s">
        <v>3424</v>
      </c>
      <c r="G352" s="35" t="s">
        <v>3424</v>
      </c>
      <c r="H352" s="36" t="s">
        <v>4198</v>
      </c>
      <c r="I352" s="37" t="e">
        <f t="shared" si="5"/>
        <v>#VALUE!</v>
      </c>
      <c r="J352" s="35"/>
      <c r="K352" s="35"/>
      <c r="L352" s="35"/>
      <c r="M352" s="32">
        <v>100000</v>
      </c>
      <c r="N352" s="33" t="s">
        <v>0</v>
      </c>
      <c r="O352" s="32">
        <v>171413</v>
      </c>
      <c r="P352" s="33" t="s">
        <v>3425</v>
      </c>
      <c r="Q352" s="33" t="s">
        <v>143</v>
      </c>
      <c r="R352" s="33" t="s">
        <v>135</v>
      </c>
      <c r="S352" s="33" t="s">
        <v>150</v>
      </c>
      <c r="T352" s="33" t="s">
        <v>3426</v>
      </c>
      <c r="U352" s="38"/>
      <c r="V352" s="39"/>
      <c r="W352" s="39"/>
      <c r="X352" s="39"/>
      <c r="Y352" s="39"/>
      <c r="Z352" s="39"/>
      <c r="AA352" s="39"/>
      <c r="AB352" s="39"/>
      <c r="AC352" s="39"/>
      <c r="AD352" s="39"/>
      <c r="AE352" s="39"/>
      <c r="AF352" s="39">
        <v>2351600</v>
      </c>
      <c r="AG352" s="39"/>
      <c r="AH352" s="33"/>
      <c r="AI352" s="33"/>
      <c r="AJ352" s="33"/>
    </row>
    <row r="353" spans="1:36" s="40" customFormat="1" ht="115" hidden="1" x14ac:dyDescent="0.25">
      <c r="A353" s="32">
        <v>53262</v>
      </c>
      <c r="B353" s="33" t="s">
        <v>201</v>
      </c>
      <c r="C353" s="34">
        <v>5193000</v>
      </c>
      <c r="D353" s="34"/>
      <c r="E353" s="35" t="s">
        <v>3427</v>
      </c>
      <c r="F353" s="33" t="s">
        <v>3428</v>
      </c>
      <c r="G353" s="33" t="s">
        <v>3428</v>
      </c>
      <c r="H353" s="36" t="s">
        <v>4198</v>
      </c>
      <c r="I353" s="37" t="e">
        <f t="shared" si="5"/>
        <v>#VALUE!</v>
      </c>
      <c r="J353" s="33"/>
      <c r="K353" s="33"/>
      <c r="L353" s="33"/>
      <c r="M353" s="32">
        <v>100000</v>
      </c>
      <c r="N353" s="33" t="s">
        <v>0</v>
      </c>
      <c r="O353" s="32">
        <v>171414</v>
      </c>
      <c r="P353" s="33" t="s">
        <v>3429</v>
      </c>
      <c r="Q353" s="33" t="s">
        <v>143</v>
      </c>
      <c r="R353" s="33" t="s">
        <v>135</v>
      </c>
      <c r="S353" s="33" t="s">
        <v>150</v>
      </c>
      <c r="T353" s="33" t="s">
        <v>3430</v>
      </c>
      <c r="U353" s="38"/>
      <c r="V353" s="39"/>
      <c r="W353" s="39"/>
      <c r="X353" s="39"/>
      <c r="Y353" s="39"/>
      <c r="Z353" s="39"/>
      <c r="AA353" s="39"/>
      <c r="AB353" s="39"/>
      <c r="AC353" s="39"/>
      <c r="AD353" s="39"/>
      <c r="AE353" s="39"/>
      <c r="AF353" s="39">
        <v>5193000</v>
      </c>
      <c r="AG353" s="39"/>
      <c r="AH353" s="33"/>
      <c r="AI353" s="35"/>
      <c r="AJ353" s="33"/>
    </row>
    <row r="354" spans="1:36" s="40" customFormat="1" ht="80.5" hidden="1" x14ac:dyDescent="0.25">
      <c r="A354" s="32">
        <v>53263</v>
      </c>
      <c r="B354" s="33" t="s">
        <v>676</v>
      </c>
      <c r="C354" s="34">
        <v>887778</v>
      </c>
      <c r="D354" s="34"/>
      <c r="E354" s="35" t="s">
        <v>3431</v>
      </c>
      <c r="F354" s="33" t="s">
        <v>3432</v>
      </c>
      <c r="G354" s="33" t="s">
        <v>3432</v>
      </c>
      <c r="H354" s="36" t="s">
        <v>4198</v>
      </c>
      <c r="I354" s="37" t="e">
        <f t="shared" si="5"/>
        <v>#VALUE!</v>
      </c>
      <c r="J354" s="33"/>
      <c r="K354" s="33"/>
      <c r="L354" s="33"/>
      <c r="M354" s="32">
        <v>100000</v>
      </c>
      <c r="N354" s="33" t="s">
        <v>0</v>
      </c>
      <c r="O354" s="32">
        <v>171415</v>
      </c>
      <c r="P354" s="33" t="s">
        <v>3433</v>
      </c>
      <c r="Q354" s="33" t="s">
        <v>143</v>
      </c>
      <c r="R354" s="33" t="s">
        <v>135</v>
      </c>
      <c r="S354" s="33" t="s">
        <v>150</v>
      </c>
      <c r="T354" s="33" t="s">
        <v>3434</v>
      </c>
      <c r="U354" s="38"/>
      <c r="V354" s="39"/>
      <c r="W354" s="39"/>
      <c r="X354" s="39"/>
      <c r="Y354" s="39"/>
      <c r="Z354" s="39"/>
      <c r="AA354" s="39"/>
      <c r="AB354" s="39"/>
      <c r="AC354" s="39"/>
      <c r="AD354" s="39"/>
      <c r="AE354" s="39"/>
      <c r="AF354" s="39">
        <v>887778</v>
      </c>
      <c r="AG354" s="39"/>
      <c r="AH354" s="35"/>
      <c r="AI354" s="33"/>
      <c r="AJ354" s="33"/>
    </row>
    <row r="355" spans="1:36" s="40" customFormat="1" ht="80.5" hidden="1" x14ac:dyDescent="0.25">
      <c r="A355" s="32">
        <v>53264</v>
      </c>
      <c r="B355" s="33" t="s">
        <v>676</v>
      </c>
      <c r="C355" s="34">
        <v>2684919</v>
      </c>
      <c r="D355" s="34"/>
      <c r="E355" s="35" t="s">
        <v>3435</v>
      </c>
      <c r="F355" s="33" t="s">
        <v>3436</v>
      </c>
      <c r="G355" s="33" t="s">
        <v>3436</v>
      </c>
      <c r="H355" s="36" t="s">
        <v>4198</v>
      </c>
      <c r="I355" s="37" t="e">
        <f t="shared" si="5"/>
        <v>#VALUE!</v>
      </c>
      <c r="J355" s="33"/>
      <c r="K355" s="33"/>
      <c r="L355" s="33"/>
      <c r="M355" s="32">
        <v>100000</v>
      </c>
      <c r="N355" s="33" t="s">
        <v>0</v>
      </c>
      <c r="O355" s="32">
        <v>171415</v>
      </c>
      <c r="P355" s="33" t="s">
        <v>3437</v>
      </c>
      <c r="Q355" s="33" t="s">
        <v>143</v>
      </c>
      <c r="R355" s="33" t="s">
        <v>135</v>
      </c>
      <c r="S355" s="33" t="s">
        <v>150</v>
      </c>
      <c r="T355" s="33" t="s">
        <v>3438</v>
      </c>
      <c r="U355" s="38"/>
      <c r="V355" s="39"/>
      <c r="W355" s="39"/>
      <c r="X355" s="39"/>
      <c r="Y355" s="39"/>
      <c r="Z355" s="39"/>
      <c r="AA355" s="39"/>
      <c r="AB355" s="39"/>
      <c r="AC355" s="39"/>
      <c r="AD355" s="39"/>
      <c r="AE355" s="39"/>
      <c r="AF355" s="39">
        <v>2684919</v>
      </c>
      <c r="AG355" s="39"/>
      <c r="AH355" s="35"/>
      <c r="AI355" s="33"/>
      <c r="AJ355" s="33"/>
    </row>
    <row r="356" spans="1:36" s="40" customFormat="1" ht="103.5" hidden="1" x14ac:dyDescent="0.25">
      <c r="A356" s="32">
        <v>53266</v>
      </c>
      <c r="B356" s="33" t="s">
        <v>2732</v>
      </c>
      <c r="C356" s="34">
        <v>500000</v>
      </c>
      <c r="D356" s="34">
        <v>500000</v>
      </c>
      <c r="E356" s="33" t="s">
        <v>3439</v>
      </c>
      <c r="F356" s="33" t="s">
        <v>3440</v>
      </c>
      <c r="G356" s="35" t="s">
        <v>3441</v>
      </c>
      <c r="H356" s="36" t="s">
        <v>4198</v>
      </c>
      <c r="I356" s="37" t="e">
        <f t="shared" si="5"/>
        <v>#VALUE!</v>
      </c>
      <c r="J356" s="35"/>
      <c r="K356" s="35"/>
      <c r="L356" s="35"/>
      <c r="M356" s="32">
        <v>720000</v>
      </c>
      <c r="N356" s="33" t="s">
        <v>112</v>
      </c>
      <c r="O356" s="32">
        <v>1317</v>
      </c>
      <c r="P356" s="33" t="s">
        <v>238</v>
      </c>
      <c r="Q356" s="33" t="s">
        <v>224</v>
      </c>
      <c r="R356" s="33" t="s">
        <v>135</v>
      </c>
      <c r="S356" s="33" t="s">
        <v>225</v>
      </c>
      <c r="T356" s="33" t="s">
        <v>3442</v>
      </c>
      <c r="U356" s="38"/>
      <c r="V356" s="39"/>
      <c r="W356" s="39"/>
      <c r="X356" s="39"/>
      <c r="Y356" s="39"/>
      <c r="Z356" s="39"/>
      <c r="AA356" s="39"/>
      <c r="AB356" s="39"/>
      <c r="AC356" s="39">
        <v>500000</v>
      </c>
      <c r="AD356" s="39"/>
      <c r="AE356" s="39"/>
      <c r="AF356" s="39"/>
      <c r="AG356" s="39"/>
      <c r="AH356" s="33"/>
      <c r="AI356" s="33"/>
      <c r="AJ356" s="33"/>
    </row>
    <row r="357" spans="1:36" s="40" customFormat="1" ht="80.5" hidden="1" x14ac:dyDescent="0.25">
      <c r="A357" s="32">
        <v>53267</v>
      </c>
      <c r="B357" s="33" t="s">
        <v>625</v>
      </c>
      <c r="C357" s="34">
        <v>1000000</v>
      </c>
      <c r="D357" s="34"/>
      <c r="E357" s="33" t="s">
        <v>3443</v>
      </c>
      <c r="F357" s="33" t="s">
        <v>3444</v>
      </c>
      <c r="G357" s="33" t="s">
        <v>3444</v>
      </c>
      <c r="H357" s="36" t="s">
        <v>4198</v>
      </c>
      <c r="I357" s="37" t="e">
        <f t="shared" si="5"/>
        <v>#VALUE!</v>
      </c>
      <c r="J357" s="33"/>
      <c r="K357" s="33"/>
      <c r="L357" s="33"/>
      <c r="M357" s="32">
        <v>100000</v>
      </c>
      <c r="N357" s="33" t="s">
        <v>0</v>
      </c>
      <c r="O357" s="32">
        <v>171413</v>
      </c>
      <c r="P357" s="33" t="s">
        <v>3445</v>
      </c>
      <c r="Q357" s="33" t="s">
        <v>143</v>
      </c>
      <c r="R357" s="33" t="s">
        <v>135</v>
      </c>
      <c r="S357" s="33" t="s">
        <v>150</v>
      </c>
      <c r="T357" s="33" t="s">
        <v>3446</v>
      </c>
      <c r="U357" s="38"/>
      <c r="V357" s="39"/>
      <c r="W357" s="39"/>
      <c r="X357" s="39"/>
      <c r="Y357" s="39"/>
      <c r="Z357" s="39"/>
      <c r="AA357" s="39"/>
      <c r="AB357" s="39"/>
      <c r="AC357" s="39"/>
      <c r="AD357" s="39"/>
      <c r="AE357" s="39"/>
      <c r="AF357" s="39">
        <v>1000000</v>
      </c>
      <c r="AG357" s="39"/>
      <c r="AH357" s="33"/>
      <c r="AI357" s="33"/>
      <c r="AJ357" s="33"/>
    </row>
    <row r="358" spans="1:36" s="40" customFormat="1" ht="80.5" hidden="1" x14ac:dyDescent="0.25">
      <c r="A358" s="32">
        <v>53269</v>
      </c>
      <c r="B358" s="33" t="s">
        <v>625</v>
      </c>
      <c r="C358" s="34">
        <v>13034239</v>
      </c>
      <c r="D358" s="34"/>
      <c r="E358" s="35" t="s">
        <v>3447</v>
      </c>
      <c r="F358" s="33" t="s">
        <v>3448</v>
      </c>
      <c r="G358" s="33" t="s">
        <v>3448</v>
      </c>
      <c r="H358" s="36" t="s">
        <v>4198</v>
      </c>
      <c r="I358" s="37" t="e">
        <f t="shared" si="5"/>
        <v>#VALUE!</v>
      </c>
      <c r="J358" s="33"/>
      <c r="K358" s="33"/>
      <c r="L358" s="33"/>
      <c r="M358" s="32">
        <v>100000</v>
      </c>
      <c r="N358" s="33" t="s">
        <v>0</v>
      </c>
      <c r="O358" s="32">
        <v>171413</v>
      </c>
      <c r="P358" s="33" t="s">
        <v>3449</v>
      </c>
      <c r="Q358" s="33" t="s">
        <v>143</v>
      </c>
      <c r="R358" s="33" t="s">
        <v>135</v>
      </c>
      <c r="S358" s="33" t="s">
        <v>150</v>
      </c>
      <c r="T358" s="33" t="s">
        <v>3450</v>
      </c>
      <c r="U358" s="38"/>
      <c r="V358" s="39"/>
      <c r="W358" s="39"/>
      <c r="X358" s="39"/>
      <c r="Y358" s="39"/>
      <c r="Z358" s="39"/>
      <c r="AA358" s="39"/>
      <c r="AB358" s="39"/>
      <c r="AC358" s="39"/>
      <c r="AD358" s="39"/>
      <c r="AE358" s="39"/>
      <c r="AF358" s="39">
        <v>13034239</v>
      </c>
      <c r="AG358" s="39"/>
      <c r="AH358" s="35"/>
      <c r="AI358" s="35"/>
      <c r="AJ358" s="33"/>
    </row>
    <row r="359" spans="1:36" s="40" customFormat="1" ht="80.5" hidden="1" x14ac:dyDescent="0.25">
      <c r="A359" s="32">
        <v>53270</v>
      </c>
      <c r="B359" s="33" t="s">
        <v>676</v>
      </c>
      <c r="C359" s="34">
        <v>1208780</v>
      </c>
      <c r="D359" s="34"/>
      <c r="E359" s="35" t="s">
        <v>3451</v>
      </c>
      <c r="F359" s="33" t="s">
        <v>3452</v>
      </c>
      <c r="G359" s="33" t="s">
        <v>3452</v>
      </c>
      <c r="H359" s="36" t="s">
        <v>4198</v>
      </c>
      <c r="I359" s="37" t="e">
        <f t="shared" si="5"/>
        <v>#VALUE!</v>
      </c>
      <c r="J359" s="33"/>
      <c r="K359" s="33"/>
      <c r="L359" s="33"/>
      <c r="M359" s="32">
        <v>100000</v>
      </c>
      <c r="N359" s="33" t="s">
        <v>0</v>
      </c>
      <c r="O359" s="32">
        <v>171415</v>
      </c>
      <c r="P359" s="33" t="s">
        <v>3453</v>
      </c>
      <c r="Q359" s="33" t="s">
        <v>143</v>
      </c>
      <c r="R359" s="33" t="s">
        <v>135</v>
      </c>
      <c r="S359" s="33" t="s">
        <v>150</v>
      </c>
      <c r="T359" s="33" t="s">
        <v>3454</v>
      </c>
      <c r="U359" s="38"/>
      <c r="V359" s="39"/>
      <c r="W359" s="39"/>
      <c r="X359" s="39"/>
      <c r="Y359" s="39"/>
      <c r="Z359" s="39"/>
      <c r="AA359" s="39"/>
      <c r="AB359" s="39"/>
      <c r="AC359" s="39"/>
      <c r="AD359" s="39"/>
      <c r="AE359" s="39"/>
      <c r="AF359" s="39">
        <v>1208780</v>
      </c>
      <c r="AG359" s="39"/>
      <c r="AH359" s="33"/>
      <c r="AI359" s="33"/>
      <c r="AJ359" s="33"/>
    </row>
    <row r="360" spans="1:36" s="40" customFormat="1" ht="69" hidden="1" x14ac:dyDescent="0.25">
      <c r="A360" s="32">
        <v>53271</v>
      </c>
      <c r="B360" s="33" t="s">
        <v>2151</v>
      </c>
      <c r="C360" s="34">
        <v>210354</v>
      </c>
      <c r="D360" s="34"/>
      <c r="E360" s="33" t="s">
        <v>2186</v>
      </c>
      <c r="F360" s="33" t="s">
        <v>2187</v>
      </c>
      <c r="G360" s="33" t="s">
        <v>2188</v>
      </c>
      <c r="H360" s="36">
        <v>0</v>
      </c>
      <c r="I360" s="37">
        <f t="shared" si="5"/>
        <v>0</v>
      </c>
      <c r="J360" s="33"/>
      <c r="K360" s="33"/>
      <c r="L360" s="33"/>
      <c r="M360" s="32">
        <v>200723</v>
      </c>
      <c r="N360" s="33" t="s">
        <v>97</v>
      </c>
      <c r="O360" s="32">
        <v>2200</v>
      </c>
      <c r="P360" s="33" t="s">
        <v>161</v>
      </c>
      <c r="Q360" s="33" t="s">
        <v>143</v>
      </c>
      <c r="R360" s="33" t="s">
        <v>135</v>
      </c>
      <c r="S360" s="33" t="s">
        <v>143</v>
      </c>
      <c r="T360" s="33" t="s">
        <v>2185</v>
      </c>
      <c r="U360" s="38"/>
      <c r="V360" s="39"/>
      <c r="W360" s="39"/>
      <c r="X360" s="39"/>
      <c r="Y360" s="39"/>
      <c r="Z360" s="39">
        <v>210354</v>
      </c>
      <c r="AA360" s="39"/>
      <c r="AB360" s="39"/>
      <c r="AC360" s="39"/>
      <c r="AD360" s="39"/>
      <c r="AE360" s="39"/>
      <c r="AF360" s="39"/>
      <c r="AG360" s="39"/>
      <c r="AH360" s="33"/>
      <c r="AI360" s="33"/>
      <c r="AJ360" s="33"/>
    </row>
    <row r="361" spans="1:36" s="40" customFormat="1" ht="80.5" hidden="1" x14ac:dyDescent="0.25">
      <c r="A361" s="32">
        <v>53272</v>
      </c>
      <c r="B361" s="33" t="s">
        <v>625</v>
      </c>
      <c r="C361" s="34">
        <v>3519515</v>
      </c>
      <c r="D361" s="34"/>
      <c r="E361" s="35" t="s">
        <v>3455</v>
      </c>
      <c r="F361" s="33" t="s">
        <v>3456</v>
      </c>
      <c r="G361" s="33" t="s">
        <v>3456</v>
      </c>
      <c r="H361" s="36" t="s">
        <v>4198</v>
      </c>
      <c r="I361" s="37" t="e">
        <f t="shared" si="5"/>
        <v>#VALUE!</v>
      </c>
      <c r="J361" s="33"/>
      <c r="K361" s="33"/>
      <c r="L361" s="33"/>
      <c r="M361" s="32">
        <v>100000</v>
      </c>
      <c r="N361" s="33" t="s">
        <v>0</v>
      </c>
      <c r="O361" s="32">
        <v>171413</v>
      </c>
      <c r="P361" s="33" t="s">
        <v>3457</v>
      </c>
      <c r="Q361" s="33" t="s">
        <v>143</v>
      </c>
      <c r="R361" s="33" t="s">
        <v>135</v>
      </c>
      <c r="S361" s="33" t="s">
        <v>150</v>
      </c>
      <c r="T361" s="33" t="s">
        <v>3458</v>
      </c>
      <c r="U361" s="38"/>
      <c r="V361" s="39"/>
      <c r="W361" s="39"/>
      <c r="X361" s="39"/>
      <c r="Y361" s="39"/>
      <c r="Z361" s="39"/>
      <c r="AA361" s="39"/>
      <c r="AB361" s="39"/>
      <c r="AC361" s="39"/>
      <c r="AD361" s="39"/>
      <c r="AE361" s="39"/>
      <c r="AF361" s="39">
        <v>3519515</v>
      </c>
      <c r="AG361" s="39"/>
      <c r="AH361" s="33"/>
      <c r="AI361" s="33"/>
      <c r="AJ361" s="33"/>
    </row>
    <row r="362" spans="1:36" s="40" customFormat="1" ht="69" hidden="1" x14ac:dyDescent="0.25">
      <c r="A362" s="32">
        <v>53273</v>
      </c>
      <c r="B362" s="33" t="s">
        <v>2151</v>
      </c>
      <c r="C362" s="41">
        <v>-13281</v>
      </c>
      <c r="D362" s="34"/>
      <c r="E362" s="33" t="s">
        <v>2190</v>
      </c>
      <c r="F362" s="33" t="s">
        <v>3459</v>
      </c>
      <c r="G362" s="33" t="s">
        <v>3460</v>
      </c>
      <c r="H362" s="36">
        <v>0</v>
      </c>
      <c r="I362" s="37">
        <f t="shared" si="5"/>
        <v>0</v>
      </c>
      <c r="J362" s="33"/>
      <c r="K362" s="33"/>
      <c r="L362" s="33"/>
      <c r="M362" s="32">
        <v>200723</v>
      </c>
      <c r="N362" s="33" t="s">
        <v>97</v>
      </c>
      <c r="O362" s="32">
        <v>2200</v>
      </c>
      <c r="P362" s="33" t="s">
        <v>142</v>
      </c>
      <c r="Q362" s="33" t="s">
        <v>143</v>
      </c>
      <c r="R362" s="33" t="s">
        <v>583</v>
      </c>
      <c r="S362" s="33" t="s">
        <v>143</v>
      </c>
      <c r="T362" s="33" t="s">
        <v>2189</v>
      </c>
      <c r="U362" s="38"/>
      <c r="V362" s="39"/>
      <c r="W362" s="39"/>
      <c r="X362" s="39"/>
      <c r="Y362" s="39"/>
      <c r="Z362" s="42">
        <v>-13800</v>
      </c>
      <c r="AA362" s="39"/>
      <c r="AB362" s="39">
        <v>519</v>
      </c>
      <c r="AC362" s="39"/>
      <c r="AD362" s="39"/>
      <c r="AE362" s="39"/>
      <c r="AF362" s="39"/>
      <c r="AG362" s="39"/>
      <c r="AH362" s="33"/>
      <c r="AI362" s="33"/>
      <c r="AJ362" s="33"/>
    </row>
    <row r="363" spans="1:36" s="40" customFormat="1" ht="92" hidden="1" x14ac:dyDescent="0.25">
      <c r="A363" s="32">
        <v>53274</v>
      </c>
      <c r="B363" s="33" t="s">
        <v>634</v>
      </c>
      <c r="C363" s="34">
        <v>2376191</v>
      </c>
      <c r="D363" s="34"/>
      <c r="E363" s="35" t="s">
        <v>3461</v>
      </c>
      <c r="F363" s="33" t="s">
        <v>3462</v>
      </c>
      <c r="G363" s="33" t="s">
        <v>3462</v>
      </c>
      <c r="H363" s="36" t="s">
        <v>4198</v>
      </c>
      <c r="I363" s="37" t="e">
        <f t="shared" si="5"/>
        <v>#VALUE!</v>
      </c>
      <c r="J363" s="33"/>
      <c r="K363" s="33"/>
      <c r="L363" s="33"/>
      <c r="M363" s="32">
        <v>100000</v>
      </c>
      <c r="N363" s="33" t="s">
        <v>0</v>
      </c>
      <c r="O363" s="32">
        <v>171411</v>
      </c>
      <c r="P363" s="33" t="s">
        <v>3463</v>
      </c>
      <c r="Q363" s="33" t="s">
        <v>143</v>
      </c>
      <c r="R363" s="33" t="s">
        <v>135</v>
      </c>
      <c r="S363" s="33" t="s">
        <v>150</v>
      </c>
      <c r="T363" s="33" t="s">
        <v>3464</v>
      </c>
      <c r="U363" s="38"/>
      <c r="V363" s="39"/>
      <c r="W363" s="39"/>
      <c r="X363" s="39"/>
      <c r="Y363" s="39"/>
      <c r="Z363" s="39"/>
      <c r="AA363" s="39"/>
      <c r="AB363" s="39"/>
      <c r="AC363" s="39"/>
      <c r="AD363" s="39"/>
      <c r="AE363" s="39"/>
      <c r="AF363" s="39">
        <v>2376191</v>
      </c>
      <c r="AG363" s="39"/>
      <c r="AH363" s="33"/>
      <c r="AI363" s="35"/>
      <c r="AJ363" s="33"/>
    </row>
    <row r="364" spans="1:36" s="40" customFormat="1" ht="184" hidden="1" x14ac:dyDescent="0.25">
      <c r="A364" s="32">
        <v>53275</v>
      </c>
      <c r="B364" s="33" t="s">
        <v>634</v>
      </c>
      <c r="C364" s="34">
        <v>901293</v>
      </c>
      <c r="D364" s="34"/>
      <c r="E364" s="35" t="s">
        <v>636</v>
      </c>
      <c r="F364" s="33" t="s">
        <v>3040</v>
      </c>
      <c r="G364" s="35" t="s">
        <v>637</v>
      </c>
      <c r="H364" s="36" t="s">
        <v>4198</v>
      </c>
      <c r="I364" s="37" t="e">
        <f t="shared" si="5"/>
        <v>#VALUE!</v>
      </c>
      <c r="J364" s="35"/>
      <c r="K364" s="35"/>
      <c r="L364" s="35"/>
      <c r="M364" s="32">
        <v>100000</v>
      </c>
      <c r="N364" s="33" t="s">
        <v>0</v>
      </c>
      <c r="O364" s="32">
        <v>171411</v>
      </c>
      <c r="P364" s="33" t="s">
        <v>208</v>
      </c>
      <c r="Q364" s="33" t="s">
        <v>143</v>
      </c>
      <c r="R364" s="33" t="s">
        <v>135</v>
      </c>
      <c r="S364" s="33" t="s">
        <v>143</v>
      </c>
      <c r="T364" s="33" t="s">
        <v>635</v>
      </c>
      <c r="U364" s="38">
        <v>8</v>
      </c>
      <c r="V364" s="39">
        <v>659578</v>
      </c>
      <c r="W364" s="39">
        <v>150604</v>
      </c>
      <c r="X364" s="39">
        <v>78611</v>
      </c>
      <c r="Y364" s="39">
        <v>12500</v>
      </c>
      <c r="Z364" s="39"/>
      <c r="AA364" s="39"/>
      <c r="AB364" s="39"/>
      <c r="AC364" s="39"/>
      <c r="AD364" s="39"/>
      <c r="AE364" s="39"/>
      <c r="AF364" s="39"/>
      <c r="AG364" s="39"/>
      <c r="AH364" s="33"/>
      <c r="AI364" s="33"/>
      <c r="AJ364" s="33"/>
    </row>
    <row r="365" spans="1:36" s="40" customFormat="1" ht="92" hidden="1" x14ac:dyDescent="0.25">
      <c r="A365" s="32">
        <v>53276</v>
      </c>
      <c r="B365" s="33" t="s">
        <v>2811</v>
      </c>
      <c r="C365" s="34">
        <v>61250</v>
      </c>
      <c r="D365" s="34"/>
      <c r="E365" s="35" t="s">
        <v>2831</v>
      </c>
      <c r="F365" s="33" t="s">
        <v>3465</v>
      </c>
      <c r="G365" s="33" t="s">
        <v>3215</v>
      </c>
      <c r="H365" s="36">
        <v>0</v>
      </c>
      <c r="I365" s="37">
        <f t="shared" si="5"/>
        <v>0</v>
      </c>
      <c r="J365" s="33"/>
      <c r="K365" s="33"/>
      <c r="L365" s="33"/>
      <c r="M365" s="32">
        <v>720048</v>
      </c>
      <c r="N365" s="33" t="s">
        <v>115</v>
      </c>
      <c r="O365" s="32">
        <v>1515</v>
      </c>
      <c r="P365" s="33" t="s">
        <v>202</v>
      </c>
      <c r="Q365" s="33" t="s">
        <v>143</v>
      </c>
      <c r="R365" s="33" t="s">
        <v>372</v>
      </c>
      <c r="S365" s="33" t="s">
        <v>143</v>
      </c>
      <c r="T365" s="33" t="s">
        <v>2830</v>
      </c>
      <c r="U365" s="38"/>
      <c r="V365" s="39"/>
      <c r="W365" s="39"/>
      <c r="X365" s="39"/>
      <c r="Y365" s="39"/>
      <c r="Z365" s="39"/>
      <c r="AA365" s="39">
        <v>61250</v>
      </c>
      <c r="AB365" s="39"/>
      <c r="AC365" s="39"/>
      <c r="AD365" s="39"/>
      <c r="AE365" s="39"/>
      <c r="AF365" s="39"/>
      <c r="AG365" s="39"/>
      <c r="AH365" s="33"/>
      <c r="AI365" s="33"/>
      <c r="AJ365" s="33"/>
    </row>
    <row r="366" spans="1:36" s="40" customFormat="1" ht="92" hidden="1" x14ac:dyDescent="0.25">
      <c r="A366" s="32">
        <v>53277</v>
      </c>
      <c r="B366" s="33" t="s">
        <v>2811</v>
      </c>
      <c r="C366" s="34">
        <v>15000</v>
      </c>
      <c r="D366" s="34"/>
      <c r="E366" s="35" t="s">
        <v>2834</v>
      </c>
      <c r="F366" s="35" t="s">
        <v>3466</v>
      </c>
      <c r="G366" s="33" t="s">
        <v>2836</v>
      </c>
      <c r="H366" s="36">
        <v>0</v>
      </c>
      <c r="I366" s="37">
        <f t="shared" si="5"/>
        <v>0</v>
      </c>
      <c r="J366" s="33"/>
      <c r="K366" s="33"/>
      <c r="L366" s="33"/>
      <c r="M366" s="32">
        <v>720048</v>
      </c>
      <c r="N366" s="33" t="s">
        <v>115</v>
      </c>
      <c r="O366" s="32">
        <v>1515</v>
      </c>
      <c r="P366" s="33" t="s">
        <v>260</v>
      </c>
      <c r="Q366" s="33" t="s">
        <v>143</v>
      </c>
      <c r="R366" s="33" t="s">
        <v>372</v>
      </c>
      <c r="S366" s="33" t="s">
        <v>143</v>
      </c>
      <c r="T366" s="33" t="s">
        <v>2833</v>
      </c>
      <c r="U366" s="38"/>
      <c r="V366" s="39"/>
      <c r="W366" s="39"/>
      <c r="X366" s="39"/>
      <c r="Y366" s="39"/>
      <c r="Z366" s="39">
        <v>15000</v>
      </c>
      <c r="AA366" s="39"/>
      <c r="AB366" s="39"/>
      <c r="AC366" s="39"/>
      <c r="AD366" s="39"/>
      <c r="AE366" s="39"/>
      <c r="AF366" s="39"/>
      <c r="AG366" s="39"/>
      <c r="AH366" s="33"/>
      <c r="AI366" s="33"/>
      <c r="AJ366" s="33"/>
    </row>
    <row r="367" spans="1:36" s="40" customFormat="1" ht="69" hidden="1" x14ac:dyDescent="0.25">
      <c r="A367" s="32">
        <v>53278</v>
      </c>
      <c r="B367" s="33" t="s">
        <v>2811</v>
      </c>
      <c r="C367" s="34">
        <v>100000</v>
      </c>
      <c r="D367" s="34"/>
      <c r="E367" s="35" t="s">
        <v>3467</v>
      </c>
      <c r="F367" s="33" t="s">
        <v>2849</v>
      </c>
      <c r="G367" s="33" t="s">
        <v>3468</v>
      </c>
      <c r="H367" s="36">
        <v>0</v>
      </c>
      <c r="I367" s="37">
        <f t="shared" si="5"/>
        <v>0</v>
      </c>
      <c r="J367" s="33"/>
      <c r="K367" s="33"/>
      <c r="L367" s="33"/>
      <c r="M367" s="32">
        <v>720048</v>
      </c>
      <c r="N367" s="33" t="s">
        <v>115</v>
      </c>
      <c r="O367" s="32">
        <v>1515</v>
      </c>
      <c r="P367" s="33" t="s">
        <v>161</v>
      </c>
      <c r="Q367" s="33" t="s">
        <v>143</v>
      </c>
      <c r="R367" s="33" t="s">
        <v>173</v>
      </c>
      <c r="S367" s="33" t="s">
        <v>143</v>
      </c>
      <c r="T367" s="33" t="s">
        <v>3469</v>
      </c>
      <c r="U367" s="38"/>
      <c r="V367" s="39"/>
      <c r="W367" s="39"/>
      <c r="X367" s="39"/>
      <c r="Y367" s="39"/>
      <c r="Z367" s="39">
        <v>100000</v>
      </c>
      <c r="AA367" s="39"/>
      <c r="AB367" s="39"/>
      <c r="AC367" s="39"/>
      <c r="AD367" s="39"/>
      <c r="AE367" s="39"/>
      <c r="AF367" s="39"/>
      <c r="AG367" s="39"/>
      <c r="AH367" s="33"/>
      <c r="AI367" s="33"/>
      <c r="AJ367" s="33"/>
    </row>
    <row r="368" spans="1:36" s="40" customFormat="1" ht="69" hidden="1" x14ac:dyDescent="0.25">
      <c r="A368" s="32">
        <v>53279</v>
      </c>
      <c r="B368" s="33" t="s">
        <v>638</v>
      </c>
      <c r="C368" s="34">
        <v>200000</v>
      </c>
      <c r="D368" s="34"/>
      <c r="E368" s="35" t="s">
        <v>640</v>
      </c>
      <c r="F368" s="33" t="s">
        <v>3470</v>
      </c>
      <c r="G368" s="33" t="s">
        <v>642</v>
      </c>
      <c r="H368" s="36" t="s">
        <v>4198</v>
      </c>
      <c r="I368" s="37" t="e">
        <f t="shared" si="5"/>
        <v>#VALUE!</v>
      </c>
      <c r="J368" s="33"/>
      <c r="K368" s="33"/>
      <c r="L368" s="33"/>
      <c r="M368" s="32">
        <v>100000</v>
      </c>
      <c r="N368" s="33" t="s">
        <v>0</v>
      </c>
      <c r="O368" s="32">
        <v>2000</v>
      </c>
      <c r="P368" s="33" t="s">
        <v>142</v>
      </c>
      <c r="Q368" s="33" t="s">
        <v>149</v>
      </c>
      <c r="R368" s="33" t="s">
        <v>372</v>
      </c>
      <c r="S368" s="33" t="s">
        <v>143</v>
      </c>
      <c r="T368" s="33" t="s">
        <v>639</v>
      </c>
      <c r="U368" s="38"/>
      <c r="V368" s="39"/>
      <c r="W368" s="39"/>
      <c r="X368" s="39"/>
      <c r="Y368" s="39"/>
      <c r="Z368" s="39">
        <v>200000</v>
      </c>
      <c r="AA368" s="39"/>
      <c r="AB368" s="39"/>
      <c r="AC368" s="39"/>
      <c r="AD368" s="39"/>
      <c r="AE368" s="39"/>
      <c r="AF368" s="39"/>
      <c r="AG368" s="39"/>
      <c r="AH368" s="33"/>
      <c r="AI368" s="35"/>
      <c r="AJ368" s="33"/>
    </row>
    <row r="369" spans="1:36" s="40" customFormat="1" ht="69" hidden="1" x14ac:dyDescent="0.25">
      <c r="A369" s="32">
        <v>53280</v>
      </c>
      <c r="B369" s="33" t="s">
        <v>2811</v>
      </c>
      <c r="C369" s="34">
        <v>76247</v>
      </c>
      <c r="D369" s="34"/>
      <c r="E369" s="35" t="s">
        <v>2838</v>
      </c>
      <c r="F369" s="33" t="s">
        <v>3471</v>
      </c>
      <c r="G369" s="33" t="s">
        <v>2840</v>
      </c>
      <c r="H369" s="36">
        <v>0</v>
      </c>
      <c r="I369" s="37">
        <f t="shared" si="5"/>
        <v>0</v>
      </c>
      <c r="J369" s="33"/>
      <c r="K369" s="33"/>
      <c r="L369" s="33"/>
      <c r="M369" s="32">
        <v>720048</v>
      </c>
      <c r="N369" s="33" t="s">
        <v>115</v>
      </c>
      <c r="O369" s="32">
        <v>1515</v>
      </c>
      <c r="P369" s="33" t="s">
        <v>256</v>
      </c>
      <c r="Q369" s="33" t="s">
        <v>143</v>
      </c>
      <c r="R369" s="33" t="s">
        <v>135</v>
      </c>
      <c r="S369" s="33" t="s">
        <v>143</v>
      </c>
      <c r="T369" s="33" t="s">
        <v>2837</v>
      </c>
      <c r="U369" s="38">
        <v>1</v>
      </c>
      <c r="V369" s="39">
        <v>48676</v>
      </c>
      <c r="W369" s="39">
        <v>16956</v>
      </c>
      <c r="X369" s="39">
        <v>8915</v>
      </c>
      <c r="Y369" s="39"/>
      <c r="Z369" s="39"/>
      <c r="AA369" s="39">
        <v>1700</v>
      </c>
      <c r="AB369" s="39"/>
      <c r="AC369" s="39"/>
      <c r="AD369" s="39"/>
      <c r="AE369" s="39"/>
      <c r="AF369" s="39"/>
      <c r="AG369" s="39"/>
      <c r="AH369" s="33"/>
      <c r="AI369" s="33"/>
      <c r="AJ369" s="33"/>
    </row>
    <row r="370" spans="1:36" s="40" customFormat="1" ht="126.5" hidden="1" x14ac:dyDescent="0.25">
      <c r="A370" s="32">
        <v>53281</v>
      </c>
      <c r="B370" s="33" t="s">
        <v>2811</v>
      </c>
      <c r="C370" s="34">
        <v>286834</v>
      </c>
      <c r="D370" s="34"/>
      <c r="E370" s="35" t="s">
        <v>3472</v>
      </c>
      <c r="F370" s="33" t="s">
        <v>3473</v>
      </c>
      <c r="G370" s="33" t="s">
        <v>3474</v>
      </c>
      <c r="H370" s="36">
        <v>0</v>
      </c>
      <c r="I370" s="37">
        <f t="shared" si="5"/>
        <v>0</v>
      </c>
      <c r="J370" s="33"/>
      <c r="K370" s="33"/>
      <c r="L370" s="33"/>
      <c r="M370" s="32">
        <v>720048</v>
      </c>
      <c r="N370" s="33" t="s">
        <v>115</v>
      </c>
      <c r="O370" s="32">
        <v>1515</v>
      </c>
      <c r="P370" s="33" t="s">
        <v>133</v>
      </c>
      <c r="Q370" s="33" t="s">
        <v>143</v>
      </c>
      <c r="R370" s="33" t="s">
        <v>135</v>
      </c>
      <c r="S370" s="33" t="s">
        <v>143</v>
      </c>
      <c r="T370" s="33" t="s">
        <v>3475</v>
      </c>
      <c r="U370" s="38">
        <v>2</v>
      </c>
      <c r="V370" s="39">
        <v>217942</v>
      </c>
      <c r="W370" s="39">
        <v>44408</v>
      </c>
      <c r="X370" s="39">
        <v>21084</v>
      </c>
      <c r="Y370" s="39"/>
      <c r="Z370" s="39"/>
      <c r="AA370" s="39">
        <v>3400</v>
      </c>
      <c r="AB370" s="39"/>
      <c r="AC370" s="39"/>
      <c r="AD370" s="39"/>
      <c r="AE370" s="39"/>
      <c r="AF370" s="39"/>
      <c r="AG370" s="39"/>
      <c r="AH370" s="33"/>
      <c r="AI370" s="33"/>
      <c r="AJ370" s="33"/>
    </row>
    <row r="371" spans="1:36" s="40" customFormat="1" ht="57.5" hidden="1" x14ac:dyDescent="0.25">
      <c r="A371" s="32">
        <v>53282</v>
      </c>
      <c r="B371" s="33" t="s">
        <v>304</v>
      </c>
      <c r="C371" s="41">
        <v>-1019298</v>
      </c>
      <c r="D371" s="41">
        <v>-598996</v>
      </c>
      <c r="E371" s="33" t="s">
        <v>1881</v>
      </c>
      <c r="F371" s="33" t="s">
        <v>3476</v>
      </c>
      <c r="G371" s="33" t="s">
        <v>1883</v>
      </c>
      <c r="H371" s="36">
        <v>0</v>
      </c>
      <c r="I371" s="37">
        <f t="shared" si="5"/>
        <v>0</v>
      </c>
      <c r="J371" s="33"/>
      <c r="K371" s="33"/>
      <c r="L371" s="33"/>
      <c r="M371" s="32">
        <v>200221</v>
      </c>
      <c r="N371" s="33" t="s">
        <v>74</v>
      </c>
      <c r="O371" s="32">
        <v>1914</v>
      </c>
      <c r="P371" s="33"/>
      <c r="Q371" s="33" t="s">
        <v>149</v>
      </c>
      <c r="R371" s="33" t="s">
        <v>583</v>
      </c>
      <c r="S371" s="33" t="s">
        <v>143</v>
      </c>
      <c r="T371" s="33" t="s">
        <v>1880</v>
      </c>
      <c r="U371" s="38"/>
      <c r="V371" s="39"/>
      <c r="W371" s="39"/>
      <c r="X371" s="39"/>
      <c r="Y371" s="42">
        <v>-815388</v>
      </c>
      <c r="Z371" s="42">
        <v>-240000</v>
      </c>
      <c r="AA371" s="39"/>
      <c r="AB371" s="39">
        <v>36090</v>
      </c>
      <c r="AC371" s="39"/>
      <c r="AD371" s="39"/>
      <c r="AE371" s="39"/>
      <c r="AF371" s="39"/>
      <c r="AG371" s="39"/>
      <c r="AH371" s="33"/>
      <c r="AI371" s="33"/>
      <c r="AJ371" s="33"/>
    </row>
    <row r="372" spans="1:36" s="40" customFormat="1" ht="69" hidden="1" x14ac:dyDescent="0.25">
      <c r="A372" s="32">
        <v>53283</v>
      </c>
      <c r="B372" s="33" t="s">
        <v>304</v>
      </c>
      <c r="C372" s="34">
        <v>488081</v>
      </c>
      <c r="D372" s="34">
        <v>63119</v>
      </c>
      <c r="E372" s="33" t="s">
        <v>1885</v>
      </c>
      <c r="F372" s="33" t="s">
        <v>1887</v>
      </c>
      <c r="G372" s="33" t="s">
        <v>1887</v>
      </c>
      <c r="H372" s="36">
        <v>0</v>
      </c>
      <c r="I372" s="37">
        <f t="shared" si="5"/>
        <v>0</v>
      </c>
      <c r="J372" s="33"/>
      <c r="K372" s="33"/>
      <c r="L372" s="33"/>
      <c r="M372" s="32">
        <v>200222</v>
      </c>
      <c r="N372" s="33" t="s">
        <v>75</v>
      </c>
      <c r="O372" s="32">
        <v>1914</v>
      </c>
      <c r="P372" s="33"/>
      <c r="Q372" s="33" t="s">
        <v>149</v>
      </c>
      <c r="R372" s="33" t="s">
        <v>583</v>
      </c>
      <c r="S372" s="33" t="s">
        <v>143</v>
      </c>
      <c r="T372" s="33" t="s">
        <v>1884</v>
      </c>
      <c r="U372" s="38"/>
      <c r="V372" s="39"/>
      <c r="W372" s="39"/>
      <c r="X372" s="39"/>
      <c r="Y372" s="39">
        <v>488081</v>
      </c>
      <c r="Z372" s="39"/>
      <c r="AA372" s="39"/>
      <c r="AB372" s="39"/>
      <c r="AC372" s="39"/>
      <c r="AD372" s="39"/>
      <c r="AE372" s="39"/>
      <c r="AF372" s="39"/>
      <c r="AG372" s="39"/>
      <c r="AH372" s="33"/>
      <c r="AI372" s="35"/>
      <c r="AJ372" s="33"/>
    </row>
    <row r="373" spans="1:36" s="40" customFormat="1" ht="126.5" hidden="1" x14ac:dyDescent="0.25">
      <c r="A373" s="32">
        <v>53284</v>
      </c>
      <c r="B373" s="33" t="s">
        <v>304</v>
      </c>
      <c r="C373" s="34">
        <v>2762813</v>
      </c>
      <c r="D373" s="34"/>
      <c r="E373" s="35" t="s">
        <v>1889</v>
      </c>
      <c r="F373" s="33" t="s">
        <v>1891</v>
      </c>
      <c r="G373" s="33" t="s">
        <v>1891</v>
      </c>
      <c r="H373" s="36">
        <v>0</v>
      </c>
      <c r="I373" s="37">
        <f t="shared" si="5"/>
        <v>0</v>
      </c>
      <c r="J373" s="33"/>
      <c r="K373" s="33"/>
      <c r="L373" s="33"/>
      <c r="M373" s="32">
        <v>200223</v>
      </c>
      <c r="N373" s="33" t="s">
        <v>76</v>
      </c>
      <c r="O373" s="32">
        <v>1914</v>
      </c>
      <c r="P373" s="33"/>
      <c r="Q373" s="33" t="s">
        <v>149</v>
      </c>
      <c r="R373" s="33" t="s">
        <v>135</v>
      </c>
      <c r="S373" s="33" t="s">
        <v>143</v>
      </c>
      <c r="T373" s="33" t="s">
        <v>1888</v>
      </c>
      <c r="U373" s="38"/>
      <c r="V373" s="39"/>
      <c r="W373" s="39"/>
      <c r="X373" s="39"/>
      <c r="Y373" s="39">
        <v>801000</v>
      </c>
      <c r="Z373" s="39">
        <v>518813</v>
      </c>
      <c r="AA373" s="39">
        <v>1043000</v>
      </c>
      <c r="AB373" s="39"/>
      <c r="AC373" s="39"/>
      <c r="AD373" s="39"/>
      <c r="AE373" s="39">
        <v>400000</v>
      </c>
      <c r="AF373" s="39"/>
      <c r="AG373" s="39"/>
      <c r="AH373" s="33"/>
      <c r="AI373" s="33"/>
      <c r="AJ373" s="33"/>
    </row>
    <row r="374" spans="1:36" s="40" customFormat="1" ht="126.5" hidden="1" x14ac:dyDescent="0.25">
      <c r="A374" s="32">
        <v>53285</v>
      </c>
      <c r="B374" s="33" t="s">
        <v>304</v>
      </c>
      <c r="C374" s="34">
        <v>2335822</v>
      </c>
      <c r="D374" s="34">
        <v>860000</v>
      </c>
      <c r="E374" s="35" t="s">
        <v>2182</v>
      </c>
      <c r="F374" s="33" t="s">
        <v>3477</v>
      </c>
      <c r="G374" s="33" t="s">
        <v>2184</v>
      </c>
      <c r="H374" s="36">
        <v>0</v>
      </c>
      <c r="I374" s="37">
        <f t="shared" si="5"/>
        <v>0</v>
      </c>
      <c r="J374" s="33"/>
      <c r="K374" s="33"/>
      <c r="L374" s="33"/>
      <c r="M374" s="32">
        <v>200722</v>
      </c>
      <c r="N374" s="33" t="s">
        <v>96</v>
      </c>
      <c r="O374" s="32">
        <v>1914</v>
      </c>
      <c r="P374" s="33"/>
      <c r="Q374" s="33" t="s">
        <v>149</v>
      </c>
      <c r="R374" s="33" t="s">
        <v>135</v>
      </c>
      <c r="S374" s="33" t="s">
        <v>143</v>
      </c>
      <c r="T374" s="33" t="s">
        <v>2181</v>
      </c>
      <c r="U374" s="38"/>
      <c r="V374" s="39"/>
      <c r="W374" s="39"/>
      <c r="X374" s="39"/>
      <c r="Y374" s="39">
        <v>317976</v>
      </c>
      <c r="Z374" s="39">
        <v>1200000</v>
      </c>
      <c r="AA374" s="39">
        <v>817846</v>
      </c>
      <c r="AB374" s="39"/>
      <c r="AC374" s="39"/>
      <c r="AD374" s="39"/>
      <c r="AE374" s="39"/>
      <c r="AF374" s="39"/>
      <c r="AG374" s="39"/>
      <c r="AH374" s="33"/>
      <c r="AI374" s="33"/>
      <c r="AJ374" s="33"/>
    </row>
    <row r="375" spans="1:36" s="40" customFormat="1" ht="149.5" hidden="1" x14ac:dyDescent="0.25">
      <c r="A375" s="32">
        <v>53286</v>
      </c>
      <c r="B375" s="33" t="s">
        <v>625</v>
      </c>
      <c r="C375" s="34">
        <v>146289</v>
      </c>
      <c r="D375" s="34"/>
      <c r="E375" s="35" t="s">
        <v>644</v>
      </c>
      <c r="F375" s="33" t="s">
        <v>3040</v>
      </c>
      <c r="G375" s="35" t="s">
        <v>212</v>
      </c>
      <c r="H375" s="36" t="s">
        <v>4198</v>
      </c>
      <c r="I375" s="37" t="e">
        <f t="shared" si="5"/>
        <v>#VALUE!</v>
      </c>
      <c r="J375" s="35"/>
      <c r="K375" s="35"/>
      <c r="L375" s="35"/>
      <c r="M375" s="32">
        <v>100000</v>
      </c>
      <c r="N375" s="33" t="s">
        <v>0</v>
      </c>
      <c r="O375" s="32">
        <v>171413</v>
      </c>
      <c r="P375" s="33" t="s">
        <v>208</v>
      </c>
      <c r="Q375" s="33" t="s">
        <v>143</v>
      </c>
      <c r="R375" s="33" t="s">
        <v>135</v>
      </c>
      <c r="S375" s="33" t="s">
        <v>143</v>
      </c>
      <c r="T375" s="33" t="s">
        <v>643</v>
      </c>
      <c r="U375" s="38">
        <v>2</v>
      </c>
      <c r="V375" s="39">
        <v>94939</v>
      </c>
      <c r="W375" s="39">
        <v>28587</v>
      </c>
      <c r="X375" s="39">
        <v>17763</v>
      </c>
      <c r="Y375" s="39">
        <v>5000</v>
      </c>
      <c r="Z375" s="39"/>
      <c r="AA375" s="39"/>
      <c r="AB375" s="39"/>
      <c r="AC375" s="39"/>
      <c r="AD375" s="39"/>
      <c r="AE375" s="39"/>
      <c r="AF375" s="39"/>
      <c r="AG375" s="39"/>
      <c r="AH375" s="33"/>
      <c r="AI375" s="33"/>
      <c r="AJ375" s="33"/>
    </row>
    <row r="376" spans="1:36" s="40" customFormat="1" ht="138" hidden="1" x14ac:dyDescent="0.25">
      <c r="A376" s="32">
        <v>53288</v>
      </c>
      <c r="B376" s="33" t="s">
        <v>620</v>
      </c>
      <c r="C376" s="34">
        <v>87264</v>
      </c>
      <c r="D376" s="34"/>
      <c r="E376" s="35" t="s">
        <v>3478</v>
      </c>
      <c r="F376" s="33" t="s">
        <v>3479</v>
      </c>
      <c r="G376" s="35" t="s">
        <v>649</v>
      </c>
      <c r="H376" s="36" t="s">
        <v>4198</v>
      </c>
      <c r="I376" s="37" t="e">
        <f t="shared" si="5"/>
        <v>#VALUE!</v>
      </c>
      <c r="J376" s="35"/>
      <c r="K376" s="35"/>
      <c r="L376" s="35"/>
      <c r="M376" s="32">
        <v>100000</v>
      </c>
      <c r="N376" s="33" t="s">
        <v>0</v>
      </c>
      <c r="O376" s="32">
        <v>171412</v>
      </c>
      <c r="P376" s="33" t="s">
        <v>202</v>
      </c>
      <c r="Q376" s="33" t="s">
        <v>143</v>
      </c>
      <c r="R376" s="33" t="s">
        <v>645</v>
      </c>
      <c r="S376" s="33" t="s">
        <v>143</v>
      </c>
      <c r="T376" s="33" t="s">
        <v>646</v>
      </c>
      <c r="U376" s="38">
        <v>0.33333333300000001</v>
      </c>
      <c r="V376" s="39">
        <v>13992</v>
      </c>
      <c r="W376" s="39">
        <v>5142</v>
      </c>
      <c r="X376" s="39">
        <v>2911</v>
      </c>
      <c r="Y376" s="39">
        <v>3117</v>
      </c>
      <c r="Z376" s="39">
        <v>32560</v>
      </c>
      <c r="AA376" s="39"/>
      <c r="AB376" s="39">
        <v>29542</v>
      </c>
      <c r="AC376" s="39"/>
      <c r="AD376" s="39"/>
      <c r="AE376" s="39"/>
      <c r="AF376" s="39"/>
      <c r="AG376" s="39"/>
      <c r="AH376" s="33"/>
      <c r="AI376" s="33"/>
      <c r="AJ376" s="33"/>
    </row>
    <row r="377" spans="1:36" s="40" customFormat="1" ht="138" hidden="1" x14ac:dyDescent="0.25">
      <c r="A377" s="32">
        <v>53289</v>
      </c>
      <c r="B377" s="33" t="s">
        <v>620</v>
      </c>
      <c r="C377" s="34">
        <v>86778</v>
      </c>
      <c r="D377" s="34"/>
      <c r="E377" s="35" t="s">
        <v>651</v>
      </c>
      <c r="F377" s="33" t="s">
        <v>652</v>
      </c>
      <c r="G377" s="33" t="s">
        <v>653</v>
      </c>
      <c r="H377" s="36" t="s">
        <v>4198</v>
      </c>
      <c r="I377" s="37" t="e">
        <f t="shared" si="5"/>
        <v>#VALUE!</v>
      </c>
      <c r="J377" s="33"/>
      <c r="K377" s="33"/>
      <c r="L377" s="33"/>
      <c r="M377" s="32">
        <v>100000</v>
      </c>
      <c r="N377" s="33" t="s">
        <v>0</v>
      </c>
      <c r="O377" s="32">
        <v>171412</v>
      </c>
      <c r="P377" s="33" t="s">
        <v>202</v>
      </c>
      <c r="Q377" s="33" t="s">
        <v>143</v>
      </c>
      <c r="R377" s="33" t="s">
        <v>645</v>
      </c>
      <c r="S377" s="33" t="s">
        <v>143</v>
      </c>
      <c r="T377" s="33" t="s">
        <v>650</v>
      </c>
      <c r="U377" s="38">
        <v>0.29166666699999999</v>
      </c>
      <c r="V377" s="39">
        <v>12243</v>
      </c>
      <c r="W377" s="39">
        <v>4500</v>
      </c>
      <c r="X377" s="39">
        <v>2548</v>
      </c>
      <c r="Y377" s="39">
        <v>3577</v>
      </c>
      <c r="Z377" s="39">
        <v>30018</v>
      </c>
      <c r="AA377" s="39"/>
      <c r="AB377" s="39">
        <v>33892</v>
      </c>
      <c r="AC377" s="39"/>
      <c r="AD377" s="39"/>
      <c r="AE377" s="39"/>
      <c r="AF377" s="39"/>
      <c r="AG377" s="39"/>
      <c r="AH377" s="33"/>
      <c r="AI377" s="33"/>
      <c r="AJ377" s="33"/>
    </row>
    <row r="378" spans="1:36" s="40" customFormat="1" ht="138" hidden="1" x14ac:dyDescent="0.25">
      <c r="A378" s="32">
        <v>53290</v>
      </c>
      <c r="B378" s="33" t="s">
        <v>620</v>
      </c>
      <c r="C378" s="34">
        <v>127477</v>
      </c>
      <c r="D378" s="34"/>
      <c r="E378" s="35" t="s">
        <v>3480</v>
      </c>
      <c r="F378" s="33" t="s">
        <v>3481</v>
      </c>
      <c r="G378" s="33" t="s">
        <v>657</v>
      </c>
      <c r="H378" s="36" t="s">
        <v>4198</v>
      </c>
      <c r="I378" s="37" t="e">
        <f t="shared" si="5"/>
        <v>#VALUE!</v>
      </c>
      <c r="J378" s="33"/>
      <c r="K378" s="33"/>
      <c r="L378" s="33"/>
      <c r="M378" s="32">
        <v>100000</v>
      </c>
      <c r="N378" s="33" t="s">
        <v>0</v>
      </c>
      <c r="O378" s="32">
        <v>171412</v>
      </c>
      <c r="P378" s="33" t="s">
        <v>202</v>
      </c>
      <c r="Q378" s="33" t="s">
        <v>143</v>
      </c>
      <c r="R378" s="33" t="s">
        <v>645</v>
      </c>
      <c r="S378" s="33" t="s">
        <v>143</v>
      </c>
      <c r="T378" s="33" t="s">
        <v>654</v>
      </c>
      <c r="U378" s="38">
        <v>0.58333333300000001</v>
      </c>
      <c r="V378" s="39">
        <v>24486</v>
      </c>
      <c r="W378" s="39">
        <v>8998</v>
      </c>
      <c r="X378" s="39">
        <v>5094</v>
      </c>
      <c r="Y378" s="39">
        <v>9099</v>
      </c>
      <c r="Z378" s="39">
        <v>48838</v>
      </c>
      <c r="AA378" s="39"/>
      <c r="AB378" s="39">
        <v>30962</v>
      </c>
      <c r="AC378" s="39"/>
      <c r="AD378" s="39"/>
      <c r="AE378" s="39"/>
      <c r="AF378" s="39"/>
      <c r="AG378" s="39"/>
      <c r="AH378" s="33"/>
      <c r="AI378" s="33"/>
      <c r="AJ378" s="33"/>
    </row>
    <row r="379" spans="1:36" s="40" customFormat="1" ht="69" hidden="1" x14ac:dyDescent="0.25">
      <c r="A379" s="32">
        <v>53293</v>
      </c>
      <c r="B379" s="33" t="s">
        <v>638</v>
      </c>
      <c r="C379" s="34">
        <v>67709</v>
      </c>
      <c r="D379" s="34"/>
      <c r="E379" s="33" t="s">
        <v>2453</v>
      </c>
      <c r="F379" s="33" t="s">
        <v>3482</v>
      </c>
      <c r="G379" s="33" t="s">
        <v>2347</v>
      </c>
      <c r="H379" s="36" t="s">
        <v>4198</v>
      </c>
      <c r="I379" s="37" t="e">
        <f t="shared" si="5"/>
        <v>#VALUE!</v>
      </c>
      <c r="J379" s="33"/>
      <c r="K379" s="33"/>
      <c r="L379" s="33"/>
      <c r="M379" s="32">
        <v>700011</v>
      </c>
      <c r="N379" s="33" t="s">
        <v>106</v>
      </c>
      <c r="O379" s="32">
        <v>2000</v>
      </c>
      <c r="P379" s="33" t="s">
        <v>260</v>
      </c>
      <c r="Q379" s="33" t="s">
        <v>149</v>
      </c>
      <c r="R379" s="33" t="s">
        <v>135</v>
      </c>
      <c r="S379" s="33" t="s">
        <v>143</v>
      </c>
      <c r="T379" s="33" t="s">
        <v>2452</v>
      </c>
      <c r="U379" s="38">
        <v>0.64</v>
      </c>
      <c r="V379" s="39">
        <v>49849</v>
      </c>
      <c r="W379" s="39">
        <v>11650</v>
      </c>
      <c r="X379" s="39">
        <v>6210</v>
      </c>
      <c r="Y379" s="39"/>
      <c r="Z379" s="39"/>
      <c r="AA379" s="39"/>
      <c r="AB379" s="39"/>
      <c r="AC379" s="39"/>
      <c r="AD379" s="39"/>
      <c r="AE379" s="39"/>
      <c r="AF379" s="39"/>
      <c r="AG379" s="39"/>
      <c r="AH379" s="33"/>
      <c r="AI379" s="33"/>
      <c r="AJ379" s="33"/>
    </row>
    <row r="380" spans="1:36" s="40" customFormat="1" ht="80.5" hidden="1" x14ac:dyDescent="0.25">
      <c r="A380" s="32">
        <v>53294</v>
      </c>
      <c r="B380" s="33" t="s">
        <v>638</v>
      </c>
      <c r="C380" s="34">
        <v>38085</v>
      </c>
      <c r="D380" s="34"/>
      <c r="E380" s="33" t="s">
        <v>2345</v>
      </c>
      <c r="F380" s="33" t="s">
        <v>3483</v>
      </c>
      <c r="G380" s="33" t="s">
        <v>2347</v>
      </c>
      <c r="H380" s="36" t="s">
        <v>4198</v>
      </c>
      <c r="I380" s="37" t="e">
        <f t="shared" si="5"/>
        <v>#VALUE!</v>
      </c>
      <c r="J380" s="33"/>
      <c r="K380" s="33"/>
      <c r="L380" s="33"/>
      <c r="M380" s="32">
        <v>700001</v>
      </c>
      <c r="N380" s="33" t="s">
        <v>105</v>
      </c>
      <c r="O380" s="32">
        <v>2000</v>
      </c>
      <c r="P380" s="33" t="s">
        <v>260</v>
      </c>
      <c r="Q380" s="33" t="s">
        <v>149</v>
      </c>
      <c r="R380" s="33" t="s">
        <v>135</v>
      </c>
      <c r="S380" s="33" t="s">
        <v>143</v>
      </c>
      <c r="T380" s="33" t="s">
        <v>2344</v>
      </c>
      <c r="U380" s="38">
        <v>0.36</v>
      </c>
      <c r="V380" s="39">
        <v>28040</v>
      </c>
      <c r="W380" s="39">
        <v>6552</v>
      </c>
      <c r="X380" s="39">
        <v>3493</v>
      </c>
      <c r="Y380" s="39"/>
      <c r="Z380" s="39"/>
      <c r="AA380" s="39"/>
      <c r="AB380" s="39"/>
      <c r="AC380" s="39"/>
      <c r="AD380" s="39"/>
      <c r="AE380" s="39"/>
      <c r="AF380" s="39"/>
      <c r="AG380" s="39"/>
      <c r="AH380" s="33"/>
      <c r="AI380" s="33"/>
      <c r="AJ380" s="33"/>
    </row>
    <row r="381" spans="1:36" s="40" customFormat="1" ht="92" hidden="1" x14ac:dyDescent="0.25">
      <c r="A381" s="32">
        <v>53297</v>
      </c>
      <c r="B381" s="33" t="s">
        <v>634</v>
      </c>
      <c r="C381" s="34">
        <v>6700</v>
      </c>
      <c r="D381" s="34"/>
      <c r="E381" s="33" t="s">
        <v>3484</v>
      </c>
      <c r="F381" s="33" t="s">
        <v>3485</v>
      </c>
      <c r="G381" s="33" t="s">
        <v>3486</v>
      </c>
      <c r="H381" s="36" t="s">
        <v>4198</v>
      </c>
      <c r="I381" s="37" t="e">
        <f t="shared" si="5"/>
        <v>#VALUE!</v>
      </c>
      <c r="J381" s="33"/>
      <c r="K381" s="33"/>
      <c r="L381" s="33"/>
      <c r="M381" s="32">
        <v>100000</v>
      </c>
      <c r="N381" s="33" t="s">
        <v>0</v>
      </c>
      <c r="O381" s="32">
        <v>171411</v>
      </c>
      <c r="P381" s="33" t="s">
        <v>167</v>
      </c>
      <c r="Q381" s="33" t="s">
        <v>143</v>
      </c>
      <c r="R381" s="33" t="s">
        <v>135</v>
      </c>
      <c r="S381" s="33" t="s">
        <v>244</v>
      </c>
      <c r="T381" s="33" t="s">
        <v>3487</v>
      </c>
      <c r="U381" s="38"/>
      <c r="V381" s="39"/>
      <c r="W381" s="39"/>
      <c r="X381" s="39"/>
      <c r="Y381" s="39"/>
      <c r="Z381" s="39"/>
      <c r="AA381" s="39">
        <v>6700</v>
      </c>
      <c r="AB381" s="39"/>
      <c r="AC381" s="39"/>
      <c r="AD381" s="39"/>
      <c r="AE381" s="39"/>
      <c r="AF381" s="39"/>
      <c r="AG381" s="39"/>
      <c r="AH381" s="33"/>
      <c r="AI381" s="33"/>
      <c r="AJ381" s="33"/>
    </row>
    <row r="382" spans="1:36" s="40" customFormat="1" ht="103.5" hidden="1" x14ac:dyDescent="0.25">
      <c r="A382" s="32">
        <v>53298</v>
      </c>
      <c r="B382" s="33" t="s">
        <v>634</v>
      </c>
      <c r="C382" s="34">
        <v>1051247</v>
      </c>
      <c r="D382" s="34"/>
      <c r="E382" s="35" t="s">
        <v>3488</v>
      </c>
      <c r="F382" s="33" t="s">
        <v>3489</v>
      </c>
      <c r="G382" s="33" t="s">
        <v>3490</v>
      </c>
      <c r="H382" s="36" t="s">
        <v>4198</v>
      </c>
      <c r="I382" s="37" t="e">
        <f t="shared" si="5"/>
        <v>#VALUE!</v>
      </c>
      <c r="J382" s="33"/>
      <c r="K382" s="33"/>
      <c r="L382" s="33"/>
      <c r="M382" s="32">
        <v>100000</v>
      </c>
      <c r="N382" s="33" t="s">
        <v>0</v>
      </c>
      <c r="O382" s="32">
        <v>171411</v>
      </c>
      <c r="P382" s="33" t="s">
        <v>268</v>
      </c>
      <c r="Q382" s="33" t="s">
        <v>149</v>
      </c>
      <c r="R382" s="33" t="s">
        <v>135</v>
      </c>
      <c r="S382" s="33" t="s">
        <v>143</v>
      </c>
      <c r="T382" s="33" t="s">
        <v>658</v>
      </c>
      <c r="U382" s="38">
        <v>10</v>
      </c>
      <c r="V382" s="39">
        <v>653346</v>
      </c>
      <c r="W382" s="39">
        <v>164756</v>
      </c>
      <c r="X382" s="39">
        <v>93645</v>
      </c>
      <c r="Y382" s="39">
        <v>20300</v>
      </c>
      <c r="Z382" s="39">
        <v>100000</v>
      </c>
      <c r="AA382" s="39">
        <v>12000</v>
      </c>
      <c r="AB382" s="39">
        <v>7200</v>
      </c>
      <c r="AC382" s="39"/>
      <c r="AD382" s="39"/>
      <c r="AE382" s="39"/>
      <c r="AF382" s="39"/>
      <c r="AG382" s="39"/>
      <c r="AH382" s="33"/>
      <c r="AI382" s="35"/>
      <c r="AJ382" s="33"/>
    </row>
    <row r="383" spans="1:36" s="40" customFormat="1" ht="103.5" hidden="1" x14ac:dyDescent="0.25">
      <c r="A383" s="32">
        <v>53299</v>
      </c>
      <c r="B383" s="33" t="s">
        <v>676</v>
      </c>
      <c r="C383" s="34">
        <v>926030</v>
      </c>
      <c r="D383" s="34"/>
      <c r="E383" s="35" t="s">
        <v>3491</v>
      </c>
      <c r="F383" s="33" t="s">
        <v>1526</v>
      </c>
      <c r="G383" s="35" t="s">
        <v>1527</v>
      </c>
      <c r="H383" s="36" t="s">
        <v>4198</v>
      </c>
      <c r="I383" s="37" t="e">
        <f t="shared" si="5"/>
        <v>#VALUE!</v>
      </c>
      <c r="J383" s="35"/>
      <c r="K383" s="35"/>
      <c r="L383" s="35"/>
      <c r="M383" s="32">
        <v>100000</v>
      </c>
      <c r="N383" s="33" t="s">
        <v>0</v>
      </c>
      <c r="O383" s="32">
        <v>171415</v>
      </c>
      <c r="P383" s="33" t="s">
        <v>278</v>
      </c>
      <c r="Q383" s="33" t="s">
        <v>143</v>
      </c>
      <c r="R383" s="33" t="s">
        <v>135</v>
      </c>
      <c r="S383" s="33" t="s">
        <v>143</v>
      </c>
      <c r="T383" s="33" t="s">
        <v>3492</v>
      </c>
      <c r="U383" s="38">
        <v>6</v>
      </c>
      <c r="V383" s="39">
        <v>274680</v>
      </c>
      <c r="W383" s="39">
        <v>96934</v>
      </c>
      <c r="X383" s="39">
        <v>53016</v>
      </c>
      <c r="Y383" s="39">
        <v>100400</v>
      </c>
      <c r="Z383" s="39">
        <v>401000</v>
      </c>
      <c r="AA383" s="39"/>
      <c r="AB383" s="39"/>
      <c r="AC383" s="39"/>
      <c r="AD383" s="39"/>
      <c r="AE383" s="39"/>
      <c r="AF383" s="39"/>
      <c r="AG383" s="39"/>
      <c r="AH383" s="33"/>
      <c r="AI383" s="35"/>
      <c r="AJ383" s="33"/>
    </row>
    <row r="384" spans="1:36" s="40" customFormat="1" ht="299" hidden="1" x14ac:dyDescent="0.25">
      <c r="A384" s="32">
        <v>53300</v>
      </c>
      <c r="B384" s="33" t="s">
        <v>402</v>
      </c>
      <c r="C384" s="34">
        <v>574554</v>
      </c>
      <c r="D384" s="34"/>
      <c r="E384" s="35" t="s">
        <v>3493</v>
      </c>
      <c r="F384" s="33" t="s">
        <v>3494</v>
      </c>
      <c r="G384" s="35" t="s">
        <v>3495</v>
      </c>
      <c r="H384" s="36">
        <v>0</v>
      </c>
      <c r="I384" s="37">
        <f t="shared" si="5"/>
        <v>0</v>
      </c>
      <c r="J384" s="35"/>
      <c r="K384" s="35"/>
      <c r="L384" s="35"/>
      <c r="M384" s="32">
        <v>100000</v>
      </c>
      <c r="N384" s="33" t="s">
        <v>0</v>
      </c>
      <c r="O384" s="32">
        <v>1211</v>
      </c>
      <c r="P384" s="33" t="s">
        <v>256</v>
      </c>
      <c r="Q384" s="33" t="s">
        <v>134</v>
      </c>
      <c r="R384" s="33" t="s">
        <v>135</v>
      </c>
      <c r="S384" s="33" t="s">
        <v>143</v>
      </c>
      <c r="T384" s="33" t="s">
        <v>3496</v>
      </c>
      <c r="U384" s="38">
        <v>6</v>
      </c>
      <c r="V384" s="39">
        <v>402846</v>
      </c>
      <c r="W384" s="39">
        <v>100230</v>
      </c>
      <c r="X384" s="39">
        <v>56478</v>
      </c>
      <c r="Y384" s="39">
        <v>15000</v>
      </c>
      <c r="Z384" s="39"/>
      <c r="AA384" s="39"/>
      <c r="AB384" s="39"/>
      <c r="AC384" s="39"/>
      <c r="AD384" s="39"/>
      <c r="AE384" s="39"/>
      <c r="AF384" s="39"/>
      <c r="AG384" s="39"/>
      <c r="AH384" s="33"/>
      <c r="AI384" s="33"/>
      <c r="AJ384" s="33"/>
    </row>
    <row r="385" spans="1:36" s="40" customFormat="1" ht="264.5" hidden="1" x14ac:dyDescent="0.25">
      <c r="A385" s="32">
        <v>53301</v>
      </c>
      <c r="B385" s="33" t="s">
        <v>195</v>
      </c>
      <c r="C385" s="34">
        <v>1747141</v>
      </c>
      <c r="D385" s="34"/>
      <c r="E385" s="35" t="s">
        <v>3497</v>
      </c>
      <c r="F385" s="33" t="s">
        <v>3498</v>
      </c>
      <c r="G385" s="33" t="s">
        <v>3499</v>
      </c>
      <c r="H385" s="36" t="s">
        <v>4198</v>
      </c>
      <c r="I385" s="37" t="e">
        <f t="shared" si="5"/>
        <v>#VALUE!</v>
      </c>
      <c r="J385" s="33"/>
      <c r="K385" s="33"/>
      <c r="L385" s="33"/>
      <c r="M385" s="32">
        <v>100000</v>
      </c>
      <c r="N385" s="33" t="s">
        <v>0</v>
      </c>
      <c r="O385" s="32">
        <v>211611</v>
      </c>
      <c r="P385" s="33" t="s">
        <v>730</v>
      </c>
      <c r="Q385" s="33" t="s">
        <v>224</v>
      </c>
      <c r="R385" s="33" t="s">
        <v>135</v>
      </c>
      <c r="S385" s="33" t="s">
        <v>225</v>
      </c>
      <c r="T385" s="33" t="s">
        <v>3500</v>
      </c>
      <c r="U385" s="38">
        <v>11</v>
      </c>
      <c r="V385" s="39">
        <v>432876</v>
      </c>
      <c r="W385" s="39">
        <v>164517</v>
      </c>
      <c r="X385" s="39">
        <v>95288</v>
      </c>
      <c r="Y385" s="39">
        <v>397500</v>
      </c>
      <c r="Z385" s="39">
        <v>600960</v>
      </c>
      <c r="AA385" s="39">
        <v>11000</v>
      </c>
      <c r="AB385" s="39"/>
      <c r="AC385" s="39"/>
      <c r="AD385" s="39"/>
      <c r="AE385" s="39">
        <v>45000</v>
      </c>
      <c r="AF385" s="39"/>
      <c r="AG385" s="39"/>
      <c r="AH385" s="33"/>
      <c r="AI385" s="33"/>
      <c r="AJ385" s="33"/>
    </row>
    <row r="386" spans="1:36" s="40" customFormat="1" ht="69" hidden="1" x14ac:dyDescent="0.25">
      <c r="A386" s="32">
        <v>53305</v>
      </c>
      <c r="B386" s="33" t="s">
        <v>638</v>
      </c>
      <c r="C386" s="34"/>
      <c r="D386" s="34">
        <v>440929</v>
      </c>
      <c r="E386" s="33" t="s">
        <v>663</v>
      </c>
      <c r="F386" s="33" t="s">
        <v>664</v>
      </c>
      <c r="G386" s="33" t="s">
        <v>665</v>
      </c>
      <c r="H386" s="36" t="s">
        <v>4198</v>
      </c>
      <c r="I386" s="37" t="e">
        <f t="shared" ref="I386:I449" si="6">SUM(C386*H386)</f>
        <v>#VALUE!</v>
      </c>
      <c r="J386" s="33"/>
      <c r="K386" s="33"/>
      <c r="L386" s="33"/>
      <c r="M386" s="32">
        <v>100000</v>
      </c>
      <c r="N386" s="33" t="s">
        <v>0</v>
      </c>
      <c r="O386" s="32">
        <v>2000</v>
      </c>
      <c r="P386" s="33" t="s">
        <v>161</v>
      </c>
      <c r="Q386" s="33" t="s">
        <v>134</v>
      </c>
      <c r="R386" s="33" t="s">
        <v>358</v>
      </c>
      <c r="S386" s="33" t="s">
        <v>143</v>
      </c>
      <c r="T386" s="33" t="s">
        <v>662</v>
      </c>
      <c r="U386" s="38"/>
      <c r="V386" s="39"/>
      <c r="W386" s="39"/>
      <c r="X386" s="39"/>
      <c r="Y386" s="39"/>
      <c r="Z386" s="39"/>
      <c r="AA386" s="39"/>
      <c r="AB386" s="39"/>
      <c r="AC386" s="39"/>
      <c r="AD386" s="39"/>
      <c r="AE386" s="39"/>
      <c r="AF386" s="39"/>
      <c r="AG386" s="39"/>
      <c r="AH386" s="33"/>
      <c r="AI386" s="33"/>
      <c r="AJ386" s="33"/>
    </row>
    <row r="387" spans="1:36" s="40" customFormat="1" ht="103.5" hidden="1" x14ac:dyDescent="0.25">
      <c r="A387" s="32">
        <v>53311</v>
      </c>
      <c r="B387" s="33" t="s">
        <v>667</v>
      </c>
      <c r="C387" s="34">
        <v>750000</v>
      </c>
      <c r="D387" s="34"/>
      <c r="E387" s="35" t="s">
        <v>669</v>
      </c>
      <c r="F387" s="33" t="s">
        <v>670</v>
      </c>
      <c r="G387" s="35" t="s">
        <v>671</v>
      </c>
      <c r="H387" s="36">
        <v>0</v>
      </c>
      <c r="I387" s="37">
        <f t="shared" si="6"/>
        <v>0</v>
      </c>
      <c r="J387" s="35"/>
      <c r="K387" s="35"/>
      <c r="L387" s="35"/>
      <c r="M387" s="32">
        <v>100000</v>
      </c>
      <c r="N387" s="33" t="s">
        <v>0</v>
      </c>
      <c r="O387" s="32">
        <v>1316</v>
      </c>
      <c r="P387" s="33" t="s">
        <v>167</v>
      </c>
      <c r="Q387" s="33" t="s">
        <v>143</v>
      </c>
      <c r="R387" s="33" t="s">
        <v>583</v>
      </c>
      <c r="S387" s="33" t="s">
        <v>143</v>
      </c>
      <c r="T387" s="33" t="s">
        <v>668</v>
      </c>
      <c r="U387" s="38"/>
      <c r="V387" s="39"/>
      <c r="W387" s="39"/>
      <c r="X387" s="39"/>
      <c r="Y387" s="39"/>
      <c r="Z387" s="39">
        <v>750000</v>
      </c>
      <c r="AA387" s="39"/>
      <c r="AB387" s="39"/>
      <c r="AC387" s="39"/>
      <c r="AD387" s="39"/>
      <c r="AE387" s="39"/>
      <c r="AF387" s="39"/>
      <c r="AG387" s="39"/>
      <c r="AH387" s="33"/>
      <c r="AI387" s="33"/>
      <c r="AJ387" s="33"/>
    </row>
    <row r="388" spans="1:36" s="40" customFormat="1" ht="103.5" hidden="1" x14ac:dyDescent="0.25">
      <c r="A388" s="32">
        <v>53312</v>
      </c>
      <c r="B388" s="33" t="s">
        <v>667</v>
      </c>
      <c r="C388" s="34">
        <v>750000</v>
      </c>
      <c r="D388" s="34"/>
      <c r="E388" s="35" t="s">
        <v>673</v>
      </c>
      <c r="F388" s="33" t="s">
        <v>674</v>
      </c>
      <c r="G388" s="33" t="s">
        <v>675</v>
      </c>
      <c r="H388" s="36">
        <v>0</v>
      </c>
      <c r="I388" s="37">
        <f t="shared" si="6"/>
        <v>0</v>
      </c>
      <c r="J388" s="33"/>
      <c r="K388" s="33"/>
      <c r="L388" s="33"/>
      <c r="M388" s="32">
        <v>100000</v>
      </c>
      <c r="N388" s="33" t="s">
        <v>0</v>
      </c>
      <c r="O388" s="32">
        <v>1316</v>
      </c>
      <c r="P388" s="33" t="s">
        <v>161</v>
      </c>
      <c r="Q388" s="33" t="s">
        <v>143</v>
      </c>
      <c r="R388" s="33" t="s">
        <v>431</v>
      </c>
      <c r="S388" s="33" t="s">
        <v>143</v>
      </c>
      <c r="T388" s="33" t="s">
        <v>672</v>
      </c>
      <c r="U388" s="38"/>
      <c r="V388" s="39"/>
      <c r="W388" s="39"/>
      <c r="X388" s="39"/>
      <c r="Y388" s="39"/>
      <c r="Z388" s="39">
        <v>750000</v>
      </c>
      <c r="AA388" s="39"/>
      <c r="AB388" s="39"/>
      <c r="AC388" s="39"/>
      <c r="AD388" s="39"/>
      <c r="AE388" s="39"/>
      <c r="AF388" s="39"/>
      <c r="AG388" s="39"/>
      <c r="AH388" s="33"/>
      <c r="AI388" s="33"/>
      <c r="AJ388" s="33"/>
    </row>
    <row r="389" spans="1:36" s="40" customFormat="1" ht="57.5" hidden="1" x14ac:dyDescent="0.25">
      <c r="A389" s="32">
        <v>53313</v>
      </c>
      <c r="B389" s="33" t="s">
        <v>634</v>
      </c>
      <c r="C389" s="34">
        <v>166382</v>
      </c>
      <c r="D389" s="34"/>
      <c r="E389" s="33" t="s">
        <v>3501</v>
      </c>
      <c r="F389" s="33" t="s">
        <v>3502</v>
      </c>
      <c r="G389" s="33" t="s">
        <v>3503</v>
      </c>
      <c r="H389" s="36" t="s">
        <v>4198</v>
      </c>
      <c r="I389" s="37" t="e">
        <f t="shared" si="6"/>
        <v>#VALUE!</v>
      </c>
      <c r="J389" s="33"/>
      <c r="K389" s="33"/>
      <c r="L389" s="33"/>
      <c r="M389" s="32">
        <v>100000</v>
      </c>
      <c r="N389" s="33" t="s">
        <v>0</v>
      </c>
      <c r="O389" s="32">
        <v>171411</v>
      </c>
      <c r="P389" s="33" t="s">
        <v>299</v>
      </c>
      <c r="Q389" s="33" t="s">
        <v>149</v>
      </c>
      <c r="R389" s="33" t="s">
        <v>135</v>
      </c>
      <c r="S389" s="33" t="s">
        <v>143</v>
      </c>
      <c r="T389" s="33" t="s">
        <v>3504</v>
      </c>
      <c r="U389" s="38">
        <v>1</v>
      </c>
      <c r="V389" s="39">
        <v>124800</v>
      </c>
      <c r="W389" s="39">
        <v>24362</v>
      </c>
      <c r="X389" s="39">
        <v>10970</v>
      </c>
      <c r="Y389" s="39">
        <v>2030</v>
      </c>
      <c r="Z389" s="39"/>
      <c r="AA389" s="39">
        <v>3500</v>
      </c>
      <c r="AB389" s="39">
        <v>720</v>
      </c>
      <c r="AC389" s="39"/>
      <c r="AD389" s="39"/>
      <c r="AE389" s="39"/>
      <c r="AF389" s="39"/>
      <c r="AG389" s="39"/>
      <c r="AH389" s="33"/>
      <c r="AI389" s="33"/>
      <c r="AJ389" s="33"/>
    </row>
    <row r="390" spans="1:36" s="40" customFormat="1" ht="57.5" hidden="1" x14ac:dyDescent="0.25">
      <c r="A390" s="32">
        <v>53314</v>
      </c>
      <c r="B390" s="33" t="s">
        <v>634</v>
      </c>
      <c r="C390" s="34">
        <v>3000</v>
      </c>
      <c r="D390" s="34"/>
      <c r="E390" s="33" t="s">
        <v>3505</v>
      </c>
      <c r="F390" s="33" t="s">
        <v>3506</v>
      </c>
      <c r="G390" s="33" t="s">
        <v>3507</v>
      </c>
      <c r="H390" s="36" t="s">
        <v>4198</v>
      </c>
      <c r="I390" s="37" t="e">
        <f t="shared" si="6"/>
        <v>#VALUE!</v>
      </c>
      <c r="J390" s="33"/>
      <c r="K390" s="33"/>
      <c r="L390" s="33"/>
      <c r="M390" s="32">
        <v>100000</v>
      </c>
      <c r="N390" s="33" t="s">
        <v>0</v>
      </c>
      <c r="O390" s="32">
        <v>171411</v>
      </c>
      <c r="P390" s="33" t="s">
        <v>2039</v>
      </c>
      <c r="Q390" s="33" t="s">
        <v>143</v>
      </c>
      <c r="R390" s="33" t="s">
        <v>135</v>
      </c>
      <c r="S390" s="33" t="s">
        <v>143</v>
      </c>
      <c r="T390" s="33" t="s">
        <v>3508</v>
      </c>
      <c r="U390" s="38"/>
      <c r="V390" s="39"/>
      <c r="W390" s="39"/>
      <c r="X390" s="39"/>
      <c r="Y390" s="39"/>
      <c r="Z390" s="39">
        <v>3000</v>
      </c>
      <c r="AA390" s="39"/>
      <c r="AB390" s="39"/>
      <c r="AC390" s="39"/>
      <c r="AD390" s="39"/>
      <c r="AE390" s="39"/>
      <c r="AF390" s="39"/>
      <c r="AG390" s="39"/>
      <c r="AH390" s="33"/>
      <c r="AI390" s="33"/>
      <c r="AJ390" s="33"/>
    </row>
    <row r="391" spans="1:36" s="40" customFormat="1" ht="138" hidden="1" x14ac:dyDescent="0.25">
      <c r="A391" s="32">
        <v>53315</v>
      </c>
      <c r="B391" s="33" t="s">
        <v>676</v>
      </c>
      <c r="C391" s="34">
        <v>174506</v>
      </c>
      <c r="D391" s="34"/>
      <c r="E391" s="33" t="s">
        <v>678</v>
      </c>
      <c r="F391" s="33" t="s">
        <v>3040</v>
      </c>
      <c r="G391" s="35" t="s">
        <v>212</v>
      </c>
      <c r="H391" s="36" t="s">
        <v>4198</v>
      </c>
      <c r="I391" s="37" t="e">
        <f t="shared" si="6"/>
        <v>#VALUE!</v>
      </c>
      <c r="J391" s="35"/>
      <c r="K391" s="35"/>
      <c r="L391" s="35"/>
      <c r="M391" s="32">
        <v>100000</v>
      </c>
      <c r="N391" s="33" t="s">
        <v>0</v>
      </c>
      <c r="O391" s="32">
        <v>171415</v>
      </c>
      <c r="P391" s="33" t="s">
        <v>208</v>
      </c>
      <c r="Q391" s="33" t="s">
        <v>143</v>
      </c>
      <c r="R391" s="33" t="s">
        <v>135</v>
      </c>
      <c r="S391" s="33" t="s">
        <v>143</v>
      </c>
      <c r="T391" s="33" t="s">
        <v>677</v>
      </c>
      <c r="U391" s="38">
        <v>1</v>
      </c>
      <c r="V391" s="39">
        <v>62556</v>
      </c>
      <c r="W391" s="39">
        <v>17661</v>
      </c>
      <c r="X391" s="39">
        <v>9289</v>
      </c>
      <c r="Y391" s="39">
        <v>10000</v>
      </c>
      <c r="Z391" s="39">
        <v>75000</v>
      </c>
      <c r="AA391" s="39"/>
      <c r="AB391" s="39"/>
      <c r="AC391" s="39"/>
      <c r="AD391" s="39"/>
      <c r="AE391" s="39"/>
      <c r="AF391" s="39"/>
      <c r="AG391" s="39"/>
      <c r="AH391" s="33"/>
      <c r="AI391" s="33"/>
      <c r="AJ391" s="33"/>
    </row>
    <row r="392" spans="1:36" s="40" customFormat="1" ht="207" hidden="1" x14ac:dyDescent="0.25">
      <c r="A392" s="32">
        <v>53316</v>
      </c>
      <c r="B392" s="33" t="s">
        <v>709</v>
      </c>
      <c r="C392" s="34">
        <v>1000000</v>
      </c>
      <c r="D392" s="34"/>
      <c r="E392" s="35" t="s">
        <v>3509</v>
      </c>
      <c r="F392" s="33" t="s">
        <v>3510</v>
      </c>
      <c r="G392" s="33" t="s">
        <v>3511</v>
      </c>
      <c r="H392" s="36" t="s">
        <v>4198</v>
      </c>
      <c r="I392" s="37" t="e">
        <f t="shared" si="6"/>
        <v>#VALUE!</v>
      </c>
      <c r="J392" s="33"/>
      <c r="K392" s="33"/>
      <c r="L392" s="33"/>
      <c r="M392" s="32">
        <v>100000</v>
      </c>
      <c r="N392" s="33" t="s">
        <v>0</v>
      </c>
      <c r="O392" s="32">
        <v>2113</v>
      </c>
      <c r="P392" s="33" t="s">
        <v>161</v>
      </c>
      <c r="Q392" s="33" t="s">
        <v>149</v>
      </c>
      <c r="R392" s="33" t="s">
        <v>135</v>
      </c>
      <c r="S392" s="33" t="s">
        <v>150</v>
      </c>
      <c r="T392" s="33" t="s">
        <v>3512</v>
      </c>
      <c r="U392" s="38"/>
      <c r="V392" s="39"/>
      <c r="W392" s="39"/>
      <c r="X392" s="39"/>
      <c r="Y392" s="39"/>
      <c r="Z392" s="39">
        <v>1000000</v>
      </c>
      <c r="AA392" s="39"/>
      <c r="AB392" s="39"/>
      <c r="AC392" s="39"/>
      <c r="AD392" s="39"/>
      <c r="AE392" s="39"/>
      <c r="AF392" s="39"/>
      <c r="AG392" s="39"/>
      <c r="AH392" s="33"/>
      <c r="AI392" s="33"/>
      <c r="AJ392" s="33"/>
    </row>
    <row r="393" spans="1:36" s="40" customFormat="1" ht="409.5" hidden="1" x14ac:dyDescent="0.25">
      <c r="A393" s="32">
        <v>53317</v>
      </c>
      <c r="B393" s="33" t="s">
        <v>667</v>
      </c>
      <c r="C393" s="34">
        <v>95790</v>
      </c>
      <c r="D393" s="34">
        <v>47895</v>
      </c>
      <c r="E393" s="35" t="s">
        <v>3513</v>
      </c>
      <c r="F393" s="33" t="s">
        <v>3514</v>
      </c>
      <c r="G393" s="33" t="s">
        <v>1457</v>
      </c>
      <c r="H393" s="36">
        <v>0</v>
      </c>
      <c r="I393" s="37">
        <f t="shared" si="6"/>
        <v>0</v>
      </c>
      <c r="J393" s="33"/>
      <c r="K393" s="33"/>
      <c r="L393" s="33"/>
      <c r="M393" s="32">
        <v>100000</v>
      </c>
      <c r="N393" s="33" t="s">
        <v>0</v>
      </c>
      <c r="O393" s="32">
        <v>1316</v>
      </c>
      <c r="P393" s="33" t="s">
        <v>142</v>
      </c>
      <c r="Q393" s="33" t="s">
        <v>143</v>
      </c>
      <c r="R393" s="33" t="s">
        <v>135</v>
      </c>
      <c r="S393" s="33" t="s">
        <v>143</v>
      </c>
      <c r="T393" s="33" t="s">
        <v>3515</v>
      </c>
      <c r="U393" s="38">
        <v>1</v>
      </c>
      <c r="V393" s="39">
        <v>69163</v>
      </c>
      <c r="W393" s="39">
        <v>17159</v>
      </c>
      <c r="X393" s="39">
        <v>9468</v>
      </c>
      <c r="Y393" s="39"/>
      <c r="Z393" s="39"/>
      <c r="AA393" s="39"/>
      <c r="AB393" s="39"/>
      <c r="AC393" s="39"/>
      <c r="AD393" s="39"/>
      <c r="AE393" s="39"/>
      <c r="AF393" s="39"/>
      <c r="AG393" s="39"/>
      <c r="AH393" s="33"/>
      <c r="AI393" s="33"/>
      <c r="AJ393" s="33"/>
    </row>
    <row r="394" spans="1:36" s="40" customFormat="1" ht="184" hidden="1" x14ac:dyDescent="0.25">
      <c r="A394" s="32">
        <v>53318</v>
      </c>
      <c r="B394" s="33" t="s">
        <v>402</v>
      </c>
      <c r="C394" s="34">
        <v>351504</v>
      </c>
      <c r="D394" s="34"/>
      <c r="E394" s="35" t="s">
        <v>3516</v>
      </c>
      <c r="F394" s="33" t="s">
        <v>3517</v>
      </c>
      <c r="G394" s="35" t="s">
        <v>3518</v>
      </c>
      <c r="H394" s="36">
        <v>0</v>
      </c>
      <c r="I394" s="37">
        <f t="shared" si="6"/>
        <v>0</v>
      </c>
      <c r="J394" s="35"/>
      <c r="K394" s="35"/>
      <c r="L394" s="35"/>
      <c r="M394" s="32">
        <v>100000</v>
      </c>
      <c r="N394" s="33" t="s">
        <v>0</v>
      </c>
      <c r="O394" s="32">
        <v>1211</v>
      </c>
      <c r="P394" s="33" t="s">
        <v>260</v>
      </c>
      <c r="Q394" s="33" t="s">
        <v>134</v>
      </c>
      <c r="R394" s="33" t="s">
        <v>135</v>
      </c>
      <c r="S394" s="33" t="s">
        <v>143</v>
      </c>
      <c r="T394" s="33" t="s">
        <v>3519</v>
      </c>
      <c r="U394" s="38">
        <v>2</v>
      </c>
      <c r="V394" s="39">
        <v>268948</v>
      </c>
      <c r="W394" s="39">
        <v>51094</v>
      </c>
      <c r="X394" s="39">
        <v>22462</v>
      </c>
      <c r="Y394" s="39">
        <v>5000</v>
      </c>
      <c r="Z394" s="39">
        <v>4000</v>
      </c>
      <c r="AA394" s="39"/>
      <c r="AB394" s="39"/>
      <c r="AC394" s="39"/>
      <c r="AD394" s="39"/>
      <c r="AE394" s="39"/>
      <c r="AF394" s="39"/>
      <c r="AG394" s="39"/>
      <c r="AH394" s="33"/>
      <c r="AI394" s="33"/>
      <c r="AJ394" s="33"/>
    </row>
    <row r="395" spans="1:36" s="40" customFormat="1" ht="276" hidden="1" x14ac:dyDescent="0.25">
      <c r="A395" s="32">
        <v>53319</v>
      </c>
      <c r="B395" s="33" t="s">
        <v>402</v>
      </c>
      <c r="C395" s="34">
        <v>149212</v>
      </c>
      <c r="D395" s="34">
        <v>37303</v>
      </c>
      <c r="E395" s="35" t="s">
        <v>680</v>
      </c>
      <c r="F395" s="33" t="s">
        <v>3520</v>
      </c>
      <c r="G395" s="35" t="s">
        <v>682</v>
      </c>
      <c r="H395" s="36">
        <v>0</v>
      </c>
      <c r="I395" s="37">
        <f t="shared" si="6"/>
        <v>0</v>
      </c>
      <c r="J395" s="35"/>
      <c r="K395" s="35"/>
      <c r="L395" s="35"/>
      <c r="M395" s="32">
        <v>100000</v>
      </c>
      <c r="N395" s="33" t="s">
        <v>0</v>
      </c>
      <c r="O395" s="32">
        <v>1211</v>
      </c>
      <c r="P395" s="33" t="s">
        <v>161</v>
      </c>
      <c r="Q395" s="33" t="s">
        <v>134</v>
      </c>
      <c r="R395" s="33" t="s">
        <v>135</v>
      </c>
      <c r="S395" s="33" t="s">
        <v>143</v>
      </c>
      <c r="T395" s="33" t="s">
        <v>679</v>
      </c>
      <c r="U395" s="38">
        <v>2</v>
      </c>
      <c r="V395" s="39">
        <v>97926</v>
      </c>
      <c r="W395" s="39">
        <v>28442</v>
      </c>
      <c r="X395" s="39">
        <v>17844</v>
      </c>
      <c r="Y395" s="39">
        <v>5000</v>
      </c>
      <c r="Z395" s="39"/>
      <c r="AA395" s="39"/>
      <c r="AB395" s="39"/>
      <c r="AC395" s="39"/>
      <c r="AD395" s="39"/>
      <c r="AE395" s="39"/>
      <c r="AF395" s="39"/>
      <c r="AG395" s="39"/>
      <c r="AH395" s="33"/>
      <c r="AI395" s="33"/>
      <c r="AJ395" s="33"/>
    </row>
    <row r="396" spans="1:36" s="40" customFormat="1" ht="57.5" hidden="1" x14ac:dyDescent="0.25">
      <c r="A396" s="32">
        <v>53320</v>
      </c>
      <c r="B396" s="33" t="s">
        <v>402</v>
      </c>
      <c r="C396" s="34">
        <v>78094</v>
      </c>
      <c r="D396" s="34"/>
      <c r="E396" s="33" t="s">
        <v>556</v>
      </c>
      <c r="F396" s="33" t="s">
        <v>3159</v>
      </c>
      <c r="G396" s="33" t="s">
        <v>556</v>
      </c>
      <c r="H396" s="36">
        <v>0</v>
      </c>
      <c r="I396" s="37">
        <f t="shared" si="6"/>
        <v>0</v>
      </c>
      <c r="J396" s="33"/>
      <c r="K396" s="33"/>
      <c r="L396" s="33"/>
      <c r="M396" s="32">
        <v>100000</v>
      </c>
      <c r="N396" s="33" t="s">
        <v>0</v>
      </c>
      <c r="O396" s="32">
        <v>1211</v>
      </c>
      <c r="P396" s="33" t="s">
        <v>143</v>
      </c>
      <c r="Q396" s="33" t="s">
        <v>143</v>
      </c>
      <c r="R396" s="33" t="s">
        <v>431</v>
      </c>
      <c r="S396" s="33" t="s">
        <v>143</v>
      </c>
      <c r="T396" s="33" t="s">
        <v>683</v>
      </c>
      <c r="U396" s="38"/>
      <c r="V396" s="39">
        <v>78094</v>
      </c>
      <c r="W396" s="39"/>
      <c r="X396" s="39"/>
      <c r="Y396" s="39"/>
      <c r="Z396" s="39"/>
      <c r="AA396" s="39"/>
      <c r="AB396" s="39"/>
      <c r="AC396" s="39"/>
      <c r="AD396" s="39"/>
      <c r="AE396" s="39"/>
      <c r="AF396" s="39"/>
      <c r="AG396" s="39"/>
      <c r="AH396" s="33"/>
      <c r="AI396" s="33"/>
      <c r="AJ396" s="33"/>
    </row>
    <row r="397" spans="1:36" s="40" customFormat="1" ht="253" hidden="1" x14ac:dyDescent="0.25">
      <c r="A397" s="32">
        <v>53321</v>
      </c>
      <c r="B397" s="33" t="s">
        <v>402</v>
      </c>
      <c r="C397" s="34">
        <v>156463</v>
      </c>
      <c r="D397" s="34"/>
      <c r="E397" s="35" t="s">
        <v>685</v>
      </c>
      <c r="F397" s="33" t="s">
        <v>3521</v>
      </c>
      <c r="G397" s="35" t="s">
        <v>687</v>
      </c>
      <c r="H397" s="36">
        <v>0</v>
      </c>
      <c r="I397" s="37">
        <f t="shared" si="6"/>
        <v>0</v>
      </c>
      <c r="J397" s="35"/>
      <c r="K397" s="35"/>
      <c r="L397" s="35"/>
      <c r="M397" s="32">
        <v>100000</v>
      </c>
      <c r="N397" s="33" t="s">
        <v>0</v>
      </c>
      <c r="O397" s="32">
        <v>1211</v>
      </c>
      <c r="P397" s="33" t="s">
        <v>167</v>
      </c>
      <c r="Q397" s="33" t="s">
        <v>134</v>
      </c>
      <c r="R397" s="33" t="s">
        <v>135</v>
      </c>
      <c r="S397" s="33" t="s">
        <v>143</v>
      </c>
      <c r="T397" s="33" t="s">
        <v>684</v>
      </c>
      <c r="U397" s="38">
        <v>1</v>
      </c>
      <c r="V397" s="39">
        <v>119600</v>
      </c>
      <c r="W397" s="39">
        <v>23534</v>
      </c>
      <c r="X397" s="39">
        <v>10829</v>
      </c>
      <c r="Y397" s="39">
        <v>2500</v>
      </c>
      <c r="Z397" s="39"/>
      <c r="AA397" s="39"/>
      <c r="AB397" s="39"/>
      <c r="AC397" s="39"/>
      <c r="AD397" s="39"/>
      <c r="AE397" s="39"/>
      <c r="AF397" s="39"/>
      <c r="AG397" s="39"/>
      <c r="AH397" s="33"/>
      <c r="AI397" s="33"/>
      <c r="AJ397" s="33"/>
    </row>
    <row r="398" spans="1:36" s="40" customFormat="1" ht="409.5" hidden="1" x14ac:dyDescent="0.25">
      <c r="A398" s="32">
        <v>53322</v>
      </c>
      <c r="B398" s="33" t="s">
        <v>402</v>
      </c>
      <c r="C398" s="34">
        <v>185244</v>
      </c>
      <c r="D398" s="34">
        <v>90000</v>
      </c>
      <c r="E398" s="35" t="s">
        <v>689</v>
      </c>
      <c r="F398" s="33" t="s">
        <v>3522</v>
      </c>
      <c r="G398" s="35" t="s">
        <v>691</v>
      </c>
      <c r="H398" s="36">
        <v>0</v>
      </c>
      <c r="I398" s="37">
        <f t="shared" si="6"/>
        <v>0</v>
      </c>
      <c r="J398" s="35"/>
      <c r="K398" s="35"/>
      <c r="L398" s="35"/>
      <c r="M398" s="32">
        <v>100000</v>
      </c>
      <c r="N398" s="33" t="s">
        <v>0</v>
      </c>
      <c r="O398" s="32">
        <v>1211</v>
      </c>
      <c r="P398" s="33" t="s">
        <v>202</v>
      </c>
      <c r="Q398" s="33" t="s">
        <v>134</v>
      </c>
      <c r="R398" s="33" t="s">
        <v>135</v>
      </c>
      <c r="S398" s="33" t="s">
        <v>143</v>
      </c>
      <c r="T398" s="33" t="s">
        <v>688</v>
      </c>
      <c r="U398" s="38">
        <v>1</v>
      </c>
      <c r="V398" s="39">
        <v>142642</v>
      </c>
      <c r="W398" s="39">
        <v>26651</v>
      </c>
      <c r="X398" s="39">
        <v>11451</v>
      </c>
      <c r="Y398" s="39">
        <v>2500</v>
      </c>
      <c r="Z398" s="39">
        <v>2000</v>
      </c>
      <c r="AA398" s="39"/>
      <c r="AB398" s="39"/>
      <c r="AC398" s="39"/>
      <c r="AD398" s="39"/>
      <c r="AE398" s="39"/>
      <c r="AF398" s="39"/>
      <c r="AG398" s="39"/>
      <c r="AH398" s="33"/>
      <c r="AI398" s="33"/>
      <c r="AJ398" s="33"/>
    </row>
    <row r="399" spans="1:36" s="40" customFormat="1" ht="264.5" hidden="1" x14ac:dyDescent="0.25">
      <c r="A399" s="32">
        <v>53323</v>
      </c>
      <c r="B399" s="33" t="s">
        <v>402</v>
      </c>
      <c r="C399" s="34">
        <v>67750</v>
      </c>
      <c r="D399" s="34">
        <v>32500</v>
      </c>
      <c r="E399" s="35" t="s">
        <v>3523</v>
      </c>
      <c r="F399" s="33" t="s">
        <v>3524</v>
      </c>
      <c r="G399" s="35" t="s">
        <v>3525</v>
      </c>
      <c r="H399" s="36">
        <v>0</v>
      </c>
      <c r="I399" s="37">
        <f t="shared" si="6"/>
        <v>0</v>
      </c>
      <c r="J399" s="35"/>
      <c r="K399" s="35"/>
      <c r="L399" s="35"/>
      <c r="M399" s="32">
        <v>100000</v>
      </c>
      <c r="N399" s="33" t="s">
        <v>0</v>
      </c>
      <c r="O399" s="32">
        <v>1211</v>
      </c>
      <c r="P399" s="33" t="s">
        <v>273</v>
      </c>
      <c r="Q399" s="33" t="s">
        <v>134</v>
      </c>
      <c r="R399" s="33" t="s">
        <v>135</v>
      </c>
      <c r="S399" s="33" t="s">
        <v>143</v>
      </c>
      <c r="T399" s="33" t="s">
        <v>3526</v>
      </c>
      <c r="U399" s="38">
        <v>1</v>
      </c>
      <c r="V399" s="39">
        <v>43088</v>
      </c>
      <c r="W399" s="39">
        <v>13398</v>
      </c>
      <c r="X399" s="39">
        <v>8764</v>
      </c>
      <c r="Y399" s="39">
        <v>2500</v>
      </c>
      <c r="Z399" s="39"/>
      <c r="AA399" s="39"/>
      <c r="AB399" s="39"/>
      <c r="AC399" s="39"/>
      <c r="AD399" s="39"/>
      <c r="AE399" s="39"/>
      <c r="AF399" s="39"/>
      <c r="AG399" s="39"/>
      <c r="AH399" s="33"/>
      <c r="AI399" s="33"/>
      <c r="AJ399" s="33"/>
    </row>
    <row r="400" spans="1:36" s="40" customFormat="1" ht="218.5" hidden="1" x14ac:dyDescent="0.25">
      <c r="A400" s="32">
        <v>53324</v>
      </c>
      <c r="B400" s="33" t="s">
        <v>402</v>
      </c>
      <c r="C400" s="34">
        <v>75141</v>
      </c>
      <c r="D400" s="34"/>
      <c r="E400" s="35" t="s">
        <v>3527</v>
      </c>
      <c r="F400" s="33" t="s">
        <v>3528</v>
      </c>
      <c r="G400" s="35" t="s">
        <v>3529</v>
      </c>
      <c r="H400" s="36" t="s">
        <v>4198</v>
      </c>
      <c r="I400" s="37" t="e">
        <f t="shared" si="6"/>
        <v>#VALUE!</v>
      </c>
      <c r="J400" s="35"/>
      <c r="K400" s="35"/>
      <c r="L400" s="35"/>
      <c r="M400" s="32">
        <v>100000</v>
      </c>
      <c r="N400" s="33" t="s">
        <v>0</v>
      </c>
      <c r="O400" s="32">
        <v>1211</v>
      </c>
      <c r="P400" s="33" t="s">
        <v>142</v>
      </c>
      <c r="Q400" s="33" t="s">
        <v>134</v>
      </c>
      <c r="R400" s="33" t="s">
        <v>173</v>
      </c>
      <c r="S400" s="33" t="s">
        <v>143</v>
      </c>
      <c r="T400" s="33" t="s">
        <v>3530</v>
      </c>
      <c r="U400" s="38">
        <v>1</v>
      </c>
      <c r="V400" s="39">
        <v>49421</v>
      </c>
      <c r="W400" s="39">
        <v>14285</v>
      </c>
      <c r="X400" s="39">
        <v>8935</v>
      </c>
      <c r="Y400" s="39">
        <v>2500</v>
      </c>
      <c r="Z400" s="39"/>
      <c r="AA400" s="39"/>
      <c r="AB400" s="39"/>
      <c r="AC400" s="39"/>
      <c r="AD400" s="39"/>
      <c r="AE400" s="39"/>
      <c r="AF400" s="39"/>
      <c r="AG400" s="39"/>
      <c r="AH400" s="33"/>
      <c r="AI400" s="33"/>
      <c r="AJ400" s="33"/>
    </row>
    <row r="401" spans="1:36" s="40" customFormat="1" ht="264.5" hidden="1" x14ac:dyDescent="0.25">
      <c r="A401" s="32">
        <v>53325</v>
      </c>
      <c r="B401" s="33" t="s">
        <v>692</v>
      </c>
      <c r="C401" s="34">
        <v>1442702</v>
      </c>
      <c r="D401" s="34"/>
      <c r="E401" s="35" t="s">
        <v>694</v>
      </c>
      <c r="F401" s="35" t="s">
        <v>3531</v>
      </c>
      <c r="G401" s="33" t="s">
        <v>696</v>
      </c>
      <c r="H401" s="36" t="s">
        <v>4198</v>
      </c>
      <c r="I401" s="37" t="e">
        <f t="shared" si="6"/>
        <v>#VALUE!</v>
      </c>
      <c r="J401" s="33"/>
      <c r="K401" s="33"/>
      <c r="L401" s="33"/>
      <c r="M401" s="32">
        <v>100000</v>
      </c>
      <c r="N401" s="33" t="s">
        <v>0</v>
      </c>
      <c r="O401" s="32">
        <v>2114</v>
      </c>
      <c r="P401" s="33" t="s">
        <v>142</v>
      </c>
      <c r="Q401" s="33" t="s">
        <v>134</v>
      </c>
      <c r="R401" s="33" t="s">
        <v>173</v>
      </c>
      <c r="S401" s="33" t="s">
        <v>150</v>
      </c>
      <c r="T401" s="33" t="s">
        <v>693</v>
      </c>
      <c r="U401" s="38">
        <v>1</v>
      </c>
      <c r="V401" s="39">
        <v>121918</v>
      </c>
      <c r="W401" s="39">
        <v>23970</v>
      </c>
      <c r="X401" s="39">
        <v>10892</v>
      </c>
      <c r="Y401" s="39"/>
      <c r="Z401" s="39">
        <v>1280000</v>
      </c>
      <c r="AA401" s="39">
        <v>5922</v>
      </c>
      <c r="AB401" s="39"/>
      <c r="AC401" s="39"/>
      <c r="AD401" s="39"/>
      <c r="AE401" s="39"/>
      <c r="AF401" s="39"/>
      <c r="AG401" s="39"/>
      <c r="AH401" s="33"/>
      <c r="AI401" s="33"/>
      <c r="AJ401" s="33"/>
    </row>
    <row r="402" spans="1:36" s="40" customFormat="1" ht="195.5" hidden="1" x14ac:dyDescent="0.25">
      <c r="A402" s="32">
        <v>53326</v>
      </c>
      <c r="B402" s="33" t="s">
        <v>132</v>
      </c>
      <c r="C402" s="41">
        <v>-8200</v>
      </c>
      <c r="D402" s="34"/>
      <c r="E402" s="35" t="s">
        <v>698</v>
      </c>
      <c r="F402" s="33" t="s">
        <v>3532</v>
      </c>
      <c r="G402" s="33" t="s">
        <v>700</v>
      </c>
      <c r="H402" s="36" t="s">
        <v>4198</v>
      </c>
      <c r="I402" s="37" t="e">
        <f t="shared" si="6"/>
        <v>#VALUE!</v>
      </c>
      <c r="J402" s="33"/>
      <c r="K402" s="33"/>
      <c r="L402" s="33"/>
      <c r="M402" s="32">
        <v>100000</v>
      </c>
      <c r="N402" s="33" t="s">
        <v>0</v>
      </c>
      <c r="O402" s="32">
        <v>1619</v>
      </c>
      <c r="P402" s="33" t="s">
        <v>260</v>
      </c>
      <c r="Q402" s="33" t="s">
        <v>162</v>
      </c>
      <c r="R402" s="33" t="s">
        <v>135</v>
      </c>
      <c r="S402" s="33" t="s">
        <v>156</v>
      </c>
      <c r="T402" s="33" t="s">
        <v>697</v>
      </c>
      <c r="U402" s="38"/>
      <c r="V402" s="42">
        <v>-3689</v>
      </c>
      <c r="W402" s="39">
        <v>10385</v>
      </c>
      <c r="X402" s="42">
        <v>-14896</v>
      </c>
      <c r="Y402" s="39"/>
      <c r="Z402" s="39"/>
      <c r="AA402" s="39"/>
      <c r="AB402" s="39"/>
      <c r="AC402" s="39"/>
      <c r="AD402" s="39"/>
      <c r="AE402" s="39"/>
      <c r="AF402" s="39"/>
      <c r="AG402" s="39"/>
      <c r="AH402" s="33"/>
      <c r="AI402" s="33"/>
      <c r="AJ402" s="33"/>
    </row>
    <row r="403" spans="1:36" s="40" customFormat="1" ht="409.5" hidden="1" x14ac:dyDescent="0.25">
      <c r="A403" s="32">
        <v>53327</v>
      </c>
      <c r="B403" s="33" t="s">
        <v>692</v>
      </c>
      <c r="C403" s="34">
        <v>15747378</v>
      </c>
      <c r="D403" s="34"/>
      <c r="E403" s="35" t="s">
        <v>3533</v>
      </c>
      <c r="F403" s="35" t="s">
        <v>3534</v>
      </c>
      <c r="G403" s="33" t="s">
        <v>3535</v>
      </c>
      <c r="H403" s="36" t="s">
        <v>4198</v>
      </c>
      <c r="I403" s="37" t="e">
        <f t="shared" si="6"/>
        <v>#VALUE!</v>
      </c>
      <c r="J403" s="33"/>
      <c r="K403" s="33"/>
      <c r="L403" s="33"/>
      <c r="M403" s="32">
        <v>100000</v>
      </c>
      <c r="N403" s="33" t="s">
        <v>0</v>
      </c>
      <c r="O403" s="32">
        <v>2114</v>
      </c>
      <c r="P403" s="33" t="s">
        <v>167</v>
      </c>
      <c r="Q403" s="33" t="s">
        <v>134</v>
      </c>
      <c r="R403" s="33" t="s">
        <v>173</v>
      </c>
      <c r="S403" s="33" t="s">
        <v>150</v>
      </c>
      <c r="T403" s="33" t="s">
        <v>3536</v>
      </c>
      <c r="U403" s="38">
        <v>31</v>
      </c>
      <c r="V403" s="39">
        <v>1989245</v>
      </c>
      <c r="W403" s="39">
        <v>537312</v>
      </c>
      <c r="X403" s="39">
        <v>289311</v>
      </c>
      <c r="Y403" s="39"/>
      <c r="Z403" s="39">
        <v>10466674</v>
      </c>
      <c r="AA403" s="39">
        <v>114836</v>
      </c>
      <c r="AB403" s="39"/>
      <c r="AC403" s="39"/>
      <c r="AD403" s="39"/>
      <c r="AE403" s="39">
        <v>2350000</v>
      </c>
      <c r="AF403" s="39"/>
      <c r="AG403" s="39"/>
      <c r="AH403" s="33"/>
      <c r="AI403" s="33"/>
      <c r="AJ403" s="33"/>
    </row>
    <row r="404" spans="1:36" s="40" customFormat="1" ht="409.5" hidden="1" x14ac:dyDescent="0.25">
      <c r="A404" s="32">
        <v>53328</v>
      </c>
      <c r="B404" s="33" t="s">
        <v>692</v>
      </c>
      <c r="C404" s="34">
        <v>8831145</v>
      </c>
      <c r="D404" s="34">
        <v>471305</v>
      </c>
      <c r="E404" s="35" t="s">
        <v>702</v>
      </c>
      <c r="F404" s="35" t="s">
        <v>3537</v>
      </c>
      <c r="G404" s="33" t="s">
        <v>704</v>
      </c>
      <c r="H404" s="36" t="s">
        <v>4198</v>
      </c>
      <c r="I404" s="37" t="e">
        <f t="shared" si="6"/>
        <v>#VALUE!</v>
      </c>
      <c r="J404" s="33"/>
      <c r="K404" s="33"/>
      <c r="L404" s="33"/>
      <c r="M404" s="32">
        <v>100000</v>
      </c>
      <c r="N404" s="33" t="s">
        <v>0</v>
      </c>
      <c r="O404" s="32">
        <v>2114</v>
      </c>
      <c r="P404" s="33" t="s">
        <v>155</v>
      </c>
      <c r="Q404" s="33" t="s">
        <v>134</v>
      </c>
      <c r="R404" s="33" t="s">
        <v>173</v>
      </c>
      <c r="S404" s="33" t="s">
        <v>150</v>
      </c>
      <c r="T404" s="33" t="s">
        <v>701</v>
      </c>
      <c r="U404" s="38">
        <v>15</v>
      </c>
      <c r="V404" s="39">
        <v>1126512</v>
      </c>
      <c r="W404" s="39">
        <v>276062</v>
      </c>
      <c r="X404" s="39">
        <v>144420</v>
      </c>
      <c r="Y404" s="39"/>
      <c r="Z404" s="39">
        <v>7232383</v>
      </c>
      <c r="AA404" s="39">
        <v>51768</v>
      </c>
      <c r="AB404" s="39"/>
      <c r="AC404" s="39"/>
      <c r="AD404" s="39"/>
      <c r="AE404" s="39"/>
      <c r="AF404" s="39"/>
      <c r="AG404" s="39"/>
      <c r="AH404" s="33"/>
      <c r="AI404" s="33"/>
      <c r="AJ404" s="33"/>
    </row>
    <row r="405" spans="1:36" s="40" customFormat="1" ht="402.5" hidden="1" x14ac:dyDescent="0.25">
      <c r="A405" s="32">
        <v>53329</v>
      </c>
      <c r="B405" s="33" t="s">
        <v>692</v>
      </c>
      <c r="C405" s="34">
        <v>4048403</v>
      </c>
      <c r="D405" s="34">
        <v>1131200</v>
      </c>
      <c r="E405" s="35" t="s">
        <v>706</v>
      </c>
      <c r="F405" s="35" t="s">
        <v>3538</v>
      </c>
      <c r="G405" s="33" t="s">
        <v>708</v>
      </c>
      <c r="H405" s="36" t="s">
        <v>4198</v>
      </c>
      <c r="I405" s="37" t="e">
        <f t="shared" si="6"/>
        <v>#VALUE!</v>
      </c>
      <c r="J405" s="33"/>
      <c r="K405" s="33"/>
      <c r="L405" s="33"/>
      <c r="M405" s="32">
        <v>100000</v>
      </c>
      <c r="N405" s="33" t="s">
        <v>0</v>
      </c>
      <c r="O405" s="32">
        <v>2114</v>
      </c>
      <c r="P405" s="33" t="s">
        <v>256</v>
      </c>
      <c r="Q405" s="33" t="s">
        <v>224</v>
      </c>
      <c r="R405" s="33" t="s">
        <v>173</v>
      </c>
      <c r="S405" s="33" t="s">
        <v>150</v>
      </c>
      <c r="T405" s="33" t="s">
        <v>705</v>
      </c>
      <c r="U405" s="38">
        <v>10</v>
      </c>
      <c r="V405" s="39">
        <v>494621</v>
      </c>
      <c r="W405" s="39">
        <v>183364</v>
      </c>
      <c r="X405" s="39">
        <v>89359</v>
      </c>
      <c r="Y405" s="39"/>
      <c r="Z405" s="39">
        <v>3219212</v>
      </c>
      <c r="AA405" s="39">
        <v>61847</v>
      </c>
      <c r="AB405" s="39"/>
      <c r="AC405" s="39"/>
      <c r="AD405" s="39"/>
      <c r="AE405" s="39"/>
      <c r="AF405" s="39"/>
      <c r="AG405" s="39"/>
      <c r="AH405" s="33"/>
      <c r="AI405" s="33"/>
      <c r="AJ405" s="33"/>
    </row>
    <row r="406" spans="1:36" s="40" customFormat="1" ht="115" hidden="1" x14ac:dyDescent="0.25">
      <c r="A406" s="32">
        <v>53330</v>
      </c>
      <c r="B406" s="33" t="s">
        <v>709</v>
      </c>
      <c r="C406" s="34">
        <v>122728</v>
      </c>
      <c r="D406" s="34"/>
      <c r="E406" s="35" t="s">
        <v>711</v>
      </c>
      <c r="F406" s="35" t="s">
        <v>3539</v>
      </c>
      <c r="G406" s="33" t="s">
        <v>713</v>
      </c>
      <c r="H406" s="36" t="s">
        <v>4198</v>
      </c>
      <c r="I406" s="37" t="e">
        <f t="shared" si="6"/>
        <v>#VALUE!</v>
      </c>
      <c r="J406" s="33"/>
      <c r="K406" s="33"/>
      <c r="L406" s="33"/>
      <c r="M406" s="32">
        <v>100000</v>
      </c>
      <c r="N406" s="33" t="s">
        <v>0</v>
      </c>
      <c r="O406" s="32">
        <v>2113</v>
      </c>
      <c r="P406" s="33" t="s">
        <v>142</v>
      </c>
      <c r="Q406" s="33" t="s">
        <v>149</v>
      </c>
      <c r="R406" s="33" t="s">
        <v>135</v>
      </c>
      <c r="S406" s="33" t="s">
        <v>150</v>
      </c>
      <c r="T406" s="33" t="s">
        <v>710</v>
      </c>
      <c r="U406" s="38">
        <v>1</v>
      </c>
      <c r="V406" s="39">
        <v>89286</v>
      </c>
      <c r="W406" s="39">
        <v>19521</v>
      </c>
      <c r="X406" s="39">
        <v>10011</v>
      </c>
      <c r="Y406" s="39">
        <v>3910</v>
      </c>
      <c r="Z406" s="39"/>
      <c r="AA406" s="39"/>
      <c r="AB406" s="39"/>
      <c r="AC406" s="39"/>
      <c r="AD406" s="39"/>
      <c r="AE406" s="39"/>
      <c r="AF406" s="39"/>
      <c r="AG406" s="39"/>
      <c r="AH406" s="33"/>
      <c r="AI406" s="33"/>
      <c r="AJ406" s="33"/>
    </row>
    <row r="407" spans="1:36" s="40" customFormat="1" ht="126.5" hidden="1" x14ac:dyDescent="0.25">
      <c r="A407" s="32">
        <v>53332</v>
      </c>
      <c r="B407" s="33" t="s">
        <v>625</v>
      </c>
      <c r="C407" s="34">
        <v>1542163</v>
      </c>
      <c r="D407" s="34"/>
      <c r="E407" s="35" t="s">
        <v>3540</v>
      </c>
      <c r="F407" s="33" t="s">
        <v>1526</v>
      </c>
      <c r="G407" s="35" t="s">
        <v>1527</v>
      </c>
      <c r="H407" s="36" t="s">
        <v>4198</v>
      </c>
      <c r="I407" s="37" t="e">
        <f t="shared" si="6"/>
        <v>#VALUE!</v>
      </c>
      <c r="J407" s="35"/>
      <c r="K407" s="35"/>
      <c r="L407" s="35"/>
      <c r="M407" s="32">
        <v>100000</v>
      </c>
      <c r="N407" s="33" t="s">
        <v>0</v>
      </c>
      <c r="O407" s="32">
        <v>171413</v>
      </c>
      <c r="P407" s="33" t="s">
        <v>278</v>
      </c>
      <c r="Q407" s="33" t="s">
        <v>143</v>
      </c>
      <c r="R407" s="33" t="s">
        <v>135</v>
      </c>
      <c r="S407" s="33" t="s">
        <v>143</v>
      </c>
      <c r="T407" s="33" t="s">
        <v>3541</v>
      </c>
      <c r="U407" s="38">
        <v>16</v>
      </c>
      <c r="V407" s="39">
        <v>614654</v>
      </c>
      <c r="W407" s="39">
        <v>163943</v>
      </c>
      <c r="X407" s="39">
        <v>97566</v>
      </c>
      <c r="Y407" s="39">
        <v>116000</v>
      </c>
      <c r="Z407" s="39">
        <v>550000</v>
      </c>
      <c r="AA407" s="39"/>
      <c r="AB407" s="39"/>
      <c r="AC407" s="39"/>
      <c r="AD407" s="39"/>
      <c r="AE407" s="39"/>
      <c r="AF407" s="39"/>
      <c r="AG407" s="39"/>
      <c r="AH407" s="33"/>
      <c r="AI407" s="33"/>
      <c r="AJ407" s="33"/>
    </row>
    <row r="408" spans="1:36" s="40" customFormat="1" ht="322" hidden="1" x14ac:dyDescent="0.25">
      <c r="A408" s="32">
        <v>53333</v>
      </c>
      <c r="B408" s="33" t="s">
        <v>538</v>
      </c>
      <c r="C408" s="34">
        <v>115090</v>
      </c>
      <c r="D408" s="34"/>
      <c r="E408" s="35" t="s">
        <v>715</v>
      </c>
      <c r="F408" s="33" t="s">
        <v>3542</v>
      </c>
      <c r="G408" s="33" t="s">
        <v>717</v>
      </c>
      <c r="H408" s="36">
        <v>0</v>
      </c>
      <c r="I408" s="37">
        <f t="shared" si="6"/>
        <v>0</v>
      </c>
      <c r="J408" s="33"/>
      <c r="K408" s="33"/>
      <c r="L408" s="33"/>
      <c r="M408" s="32">
        <v>100000</v>
      </c>
      <c r="N408" s="33" t="s">
        <v>0</v>
      </c>
      <c r="O408" s="32">
        <v>1912</v>
      </c>
      <c r="P408" s="33" t="s">
        <v>294</v>
      </c>
      <c r="Q408" s="33" t="s">
        <v>143</v>
      </c>
      <c r="R408" s="33" t="s">
        <v>173</v>
      </c>
      <c r="S408" s="33" t="s">
        <v>143</v>
      </c>
      <c r="T408" s="33" t="s">
        <v>714</v>
      </c>
      <c r="U408" s="38"/>
      <c r="V408" s="39"/>
      <c r="W408" s="39"/>
      <c r="X408" s="39"/>
      <c r="Y408" s="39"/>
      <c r="Z408" s="39">
        <v>115090</v>
      </c>
      <c r="AA408" s="39"/>
      <c r="AB408" s="39"/>
      <c r="AC408" s="39"/>
      <c r="AD408" s="39"/>
      <c r="AE408" s="39"/>
      <c r="AF408" s="39"/>
      <c r="AG408" s="39"/>
      <c r="AH408" s="35"/>
      <c r="AI408" s="33"/>
      <c r="AJ408" s="33"/>
    </row>
    <row r="409" spans="1:36" s="40" customFormat="1" ht="80.5" hidden="1" x14ac:dyDescent="0.25">
      <c r="A409" s="32">
        <v>53335</v>
      </c>
      <c r="B409" s="33" t="s">
        <v>538</v>
      </c>
      <c r="C409" s="34">
        <v>167139</v>
      </c>
      <c r="D409" s="34"/>
      <c r="E409" s="35" t="s">
        <v>1345</v>
      </c>
      <c r="F409" s="33" t="s">
        <v>1346</v>
      </c>
      <c r="G409" s="33" t="s">
        <v>1347</v>
      </c>
      <c r="H409" s="36">
        <v>0</v>
      </c>
      <c r="I409" s="37">
        <f t="shared" si="6"/>
        <v>0</v>
      </c>
      <c r="J409" s="33"/>
      <c r="K409" s="33"/>
      <c r="L409" s="33"/>
      <c r="M409" s="32">
        <v>100000</v>
      </c>
      <c r="N409" s="33" t="s">
        <v>0</v>
      </c>
      <c r="O409" s="32">
        <v>1912</v>
      </c>
      <c r="P409" s="33" t="s">
        <v>873</v>
      </c>
      <c r="Q409" s="33" t="s">
        <v>143</v>
      </c>
      <c r="R409" s="33" t="s">
        <v>431</v>
      </c>
      <c r="S409" s="33" t="s">
        <v>143</v>
      </c>
      <c r="T409" s="33" t="s">
        <v>3543</v>
      </c>
      <c r="U409" s="38">
        <v>1</v>
      </c>
      <c r="V409" s="39">
        <v>101943</v>
      </c>
      <c r="W409" s="39">
        <v>41694</v>
      </c>
      <c r="X409" s="39">
        <v>23502</v>
      </c>
      <c r="Y409" s="39"/>
      <c r="Z409" s="39"/>
      <c r="AA409" s="39"/>
      <c r="AB409" s="39"/>
      <c r="AC409" s="39"/>
      <c r="AD409" s="39"/>
      <c r="AE409" s="39"/>
      <c r="AF409" s="39"/>
      <c r="AG409" s="39"/>
      <c r="AH409" s="33"/>
      <c r="AI409" s="33"/>
      <c r="AJ409" s="33"/>
    </row>
    <row r="410" spans="1:36" s="40" customFormat="1" ht="115" hidden="1" x14ac:dyDescent="0.25">
      <c r="A410" s="32">
        <v>53336</v>
      </c>
      <c r="B410" s="33" t="s">
        <v>538</v>
      </c>
      <c r="C410" s="34">
        <v>322200</v>
      </c>
      <c r="D410" s="34"/>
      <c r="E410" s="35" t="s">
        <v>719</v>
      </c>
      <c r="F410" s="33" t="s">
        <v>3544</v>
      </c>
      <c r="G410" s="33" t="s">
        <v>721</v>
      </c>
      <c r="H410" s="36">
        <v>0</v>
      </c>
      <c r="I410" s="37">
        <f t="shared" si="6"/>
        <v>0</v>
      </c>
      <c r="J410" s="33"/>
      <c r="K410" s="33"/>
      <c r="L410" s="33"/>
      <c r="M410" s="32">
        <v>100000</v>
      </c>
      <c r="N410" s="33" t="s">
        <v>0</v>
      </c>
      <c r="O410" s="32">
        <v>1912</v>
      </c>
      <c r="P410" s="33" t="s">
        <v>305</v>
      </c>
      <c r="Q410" s="33" t="s">
        <v>143</v>
      </c>
      <c r="R410" s="33" t="s">
        <v>431</v>
      </c>
      <c r="S410" s="33" t="s">
        <v>143</v>
      </c>
      <c r="T410" s="33" t="s">
        <v>718</v>
      </c>
      <c r="U410" s="38"/>
      <c r="V410" s="39"/>
      <c r="W410" s="39"/>
      <c r="X410" s="39"/>
      <c r="Y410" s="39"/>
      <c r="Z410" s="39">
        <v>322200</v>
      </c>
      <c r="AA410" s="39"/>
      <c r="AB410" s="39"/>
      <c r="AC410" s="39"/>
      <c r="AD410" s="39"/>
      <c r="AE410" s="39"/>
      <c r="AF410" s="39"/>
      <c r="AG410" s="39"/>
      <c r="AH410" s="33"/>
      <c r="AI410" s="33"/>
      <c r="AJ410" s="33"/>
    </row>
    <row r="411" spans="1:36" s="40" customFormat="1" ht="115" hidden="1" x14ac:dyDescent="0.25">
      <c r="A411" s="32">
        <v>53337</v>
      </c>
      <c r="B411" s="33" t="s">
        <v>538</v>
      </c>
      <c r="C411" s="34">
        <v>210000</v>
      </c>
      <c r="D411" s="34"/>
      <c r="E411" s="35" t="s">
        <v>723</v>
      </c>
      <c r="F411" s="33" t="s">
        <v>3545</v>
      </c>
      <c r="G411" s="33" t="s">
        <v>725</v>
      </c>
      <c r="H411" s="36">
        <v>0</v>
      </c>
      <c r="I411" s="37">
        <f t="shared" si="6"/>
        <v>0</v>
      </c>
      <c r="J411" s="33"/>
      <c r="K411" s="33"/>
      <c r="L411" s="33"/>
      <c r="M411" s="32">
        <v>100000</v>
      </c>
      <c r="N411" s="33" t="s">
        <v>0</v>
      </c>
      <c r="O411" s="32">
        <v>1912</v>
      </c>
      <c r="P411" s="33" t="s">
        <v>353</v>
      </c>
      <c r="Q411" s="33" t="s">
        <v>143</v>
      </c>
      <c r="R411" s="33" t="s">
        <v>135</v>
      </c>
      <c r="S411" s="33" t="s">
        <v>143</v>
      </c>
      <c r="T411" s="33" t="s">
        <v>722</v>
      </c>
      <c r="U411" s="38"/>
      <c r="V411" s="39"/>
      <c r="W411" s="39"/>
      <c r="X411" s="39"/>
      <c r="Y411" s="39"/>
      <c r="Z411" s="39">
        <v>210000</v>
      </c>
      <c r="AA411" s="39"/>
      <c r="AB411" s="39"/>
      <c r="AC411" s="39"/>
      <c r="AD411" s="39"/>
      <c r="AE411" s="39"/>
      <c r="AF411" s="39"/>
      <c r="AG411" s="39"/>
      <c r="AH411" s="35"/>
      <c r="AI411" s="33"/>
      <c r="AJ411" s="33"/>
    </row>
    <row r="412" spans="1:36" s="40" customFormat="1" ht="138" hidden="1" x14ac:dyDescent="0.25">
      <c r="A412" s="32">
        <v>53338</v>
      </c>
      <c r="B412" s="33" t="s">
        <v>634</v>
      </c>
      <c r="C412" s="34">
        <v>458682</v>
      </c>
      <c r="D412" s="34"/>
      <c r="E412" s="35" t="s">
        <v>3546</v>
      </c>
      <c r="F412" s="35" t="s">
        <v>3547</v>
      </c>
      <c r="G412" s="35" t="s">
        <v>3191</v>
      </c>
      <c r="H412" s="36" t="s">
        <v>4198</v>
      </c>
      <c r="I412" s="37" t="e">
        <f t="shared" si="6"/>
        <v>#VALUE!</v>
      </c>
      <c r="J412" s="35"/>
      <c r="K412" s="35"/>
      <c r="L412" s="35"/>
      <c r="M412" s="32">
        <v>100000</v>
      </c>
      <c r="N412" s="33" t="s">
        <v>0</v>
      </c>
      <c r="O412" s="32">
        <v>171411</v>
      </c>
      <c r="P412" s="33" t="s">
        <v>3192</v>
      </c>
      <c r="Q412" s="33" t="s">
        <v>149</v>
      </c>
      <c r="R412" s="33" t="s">
        <v>135</v>
      </c>
      <c r="S412" s="33" t="s">
        <v>143</v>
      </c>
      <c r="T412" s="33" t="s">
        <v>3548</v>
      </c>
      <c r="U412" s="38">
        <v>5</v>
      </c>
      <c r="V412" s="39">
        <v>317002</v>
      </c>
      <c r="W412" s="39">
        <v>84520</v>
      </c>
      <c r="X412" s="39">
        <v>46560</v>
      </c>
      <c r="Y412" s="39">
        <v>5500</v>
      </c>
      <c r="Z412" s="39"/>
      <c r="AA412" s="39">
        <v>1500</v>
      </c>
      <c r="AB412" s="39">
        <v>3600</v>
      </c>
      <c r="AC412" s="39"/>
      <c r="AD412" s="39"/>
      <c r="AE412" s="39"/>
      <c r="AF412" s="39"/>
      <c r="AG412" s="39"/>
      <c r="AH412" s="33"/>
      <c r="AI412" s="33"/>
      <c r="AJ412" s="33"/>
    </row>
    <row r="413" spans="1:36" s="40" customFormat="1" ht="92" hidden="1" x14ac:dyDescent="0.25">
      <c r="A413" s="32">
        <v>53339</v>
      </c>
      <c r="B413" s="33" t="s">
        <v>676</v>
      </c>
      <c r="C413" s="34">
        <v>2265959</v>
      </c>
      <c r="D413" s="34"/>
      <c r="E413" s="33" t="s">
        <v>3549</v>
      </c>
      <c r="F413" s="33" t="s">
        <v>3550</v>
      </c>
      <c r="G413" s="33" t="s">
        <v>3551</v>
      </c>
      <c r="H413" s="36" t="s">
        <v>4198</v>
      </c>
      <c r="I413" s="37" t="e">
        <f t="shared" si="6"/>
        <v>#VALUE!</v>
      </c>
      <c r="J413" s="33"/>
      <c r="K413" s="33"/>
      <c r="L413" s="33"/>
      <c r="M413" s="32">
        <v>100000</v>
      </c>
      <c r="N413" s="33" t="s">
        <v>0</v>
      </c>
      <c r="O413" s="32">
        <v>171415</v>
      </c>
      <c r="P413" s="33" t="s">
        <v>412</v>
      </c>
      <c r="Q413" s="33" t="s">
        <v>143</v>
      </c>
      <c r="R413" s="33" t="s">
        <v>135</v>
      </c>
      <c r="S413" s="33" t="s">
        <v>143</v>
      </c>
      <c r="T413" s="33" t="s">
        <v>3552</v>
      </c>
      <c r="U413" s="38">
        <v>14</v>
      </c>
      <c r="V413" s="39">
        <v>816744</v>
      </c>
      <c r="W413" s="39">
        <v>235762</v>
      </c>
      <c r="X413" s="39">
        <v>128453</v>
      </c>
      <c r="Y413" s="39">
        <v>280000</v>
      </c>
      <c r="Z413" s="39">
        <v>805000</v>
      </c>
      <c r="AA413" s="39"/>
      <c r="AB413" s="39"/>
      <c r="AC413" s="39"/>
      <c r="AD413" s="39"/>
      <c r="AE413" s="39"/>
      <c r="AF413" s="39">
        <v>0</v>
      </c>
      <c r="AG413" s="39"/>
      <c r="AH413" s="35"/>
      <c r="AI413" s="33"/>
      <c r="AJ413" s="33"/>
    </row>
    <row r="414" spans="1:36" s="40" customFormat="1" ht="149.5" hidden="1" x14ac:dyDescent="0.25">
      <c r="A414" s="32">
        <v>53340</v>
      </c>
      <c r="B414" s="33" t="s">
        <v>538</v>
      </c>
      <c r="C414" s="34">
        <v>70000</v>
      </c>
      <c r="D414" s="34"/>
      <c r="E414" s="35" t="s">
        <v>727</v>
      </c>
      <c r="F414" s="33" t="s">
        <v>3553</v>
      </c>
      <c r="G414" s="33" t="s">
        <v>729</v>
      </c>
      <c r="H414" s="36">
        <v>0</v>
      </c>
      <c r="I414" s="37">
        <f t="shared" si="6"/>
        <v>0</v>
      </c>
      <c r="J414" s="33"/>
      <c r="K414" s="33"/>
      <c r="L414" s="33"/>
      <c r="M414" s="32">
        <v>100000</v>
      </c>
      <c r="N414" s="33" t="s">
        <v>0</v>
      </c>
      <c r="O414" s="32">
        <v>1912</v>
      </c>
      <c r="P414" s="33" t="s">
        <v>417</v>
      </c>
      <c r="Q414" s="33" t="s">
        <v>143</v>
      </c>
      <c r="R414" s="33" t="s">
        <v>173</v>
      </c>
      <c r="S414" s="33" t="s">
        <v>143</v>
      </c>
      <c r="T414" s="33" t="s">
        <v>726</v>
      </c>
      <c r="U414" s="38"/>
      <c r="V414" s="39"/>
      <c r="W414" s="39"/>
      <c r="X414" s="39"/>
      <c r="Y414" s="39"/>
      <c r="Z414" s="39">
        <v>70000</v>
      </c>
      <c r="AA414" s="39"/>
      <c r="AB414" s="39"/>
      <c r="AC414" s="39"/>
      <c r="AD414" s="39"/>
      <c r="AE414" s="39"/>
      <c r="AF414" s="39"/>
      <c r="AG414" s="39"/>
      <c r="AH414" s="33"/>
      <c r="AI414" s="33"/>
      <c r="AJ414" s="33"/>
    </row>
    <row r="415" spans="1:36" s="40" customFormat="1" ht="138" hidden="1" x14ac:dyDescent="0.25">
      <c r="A415" s="32">
        <v>53341</v>
      </c>
      <c r="B415" s="33" t="s">
        <v>538</v>
      </c>
      <c r="C415" s="34">
        <v>80000</v>
      </c>
      <c r="D415" s="34"/>
      <c r="E415" s="35" t="s">
        <v>732</v>
      </c>
      <c r="F415" s="33" t="s">
        <v>3554</v>
      </c>
      <c r="G415" s="33" t="s">
        <v>734</v>
      </c>
      <c r="H415" s="36">
        <v>0</v>
      </c>
      <c r="I415" s="37">
        <f t="shared" si="6"/>
        <v>0</v>
      </c>
      <c r="J415" s="33"/>
      <c r="K415" s="33"/>
      <c r="L415" s="33"/>
      <c r="M415" s="32">
        <v>100000</v>
      </c>
      <c r="N415" s="33" t="s">
        <v>0</v>
      </c>
      <c r="O415" s="32">
        <v>1912</v>
      </c>
      <c r="P415" s="33" t="s">
        <v>730</v>
      </c>
      <c r="Q415" s="33" t="s">
        <v>143</v>
      </c>
      <c r="R415" s="33" t="s">
        <v>135</v>
      </c>
      <c r="S415" s="33" t="s">
        <v>143</v>
      </c>
      <c r="T415" s="33" t="s">
        <v>731</v>
      </c>
      <c r="U415" s="38"/>
      <c r="V415" s="39"/>
      <c r="W415" s="39"/>
      <c r="X415" s="39"/>
      <c r="Y415" s="39">
        <v>80000</v>
      </c>
      <c r="Z415" s="39"/>
      <c r="AA415" s="39"/>
      <c r="AB415" s="39"/>
      <c r="AC415" s="39"/>
      <c r="AD415" s="39"/>
      <c r="AE415" s="39"/>
      <c r="AF415" s="39"/>
      <c r="AG415" s="39"/>
      <c r="AH415" s="33"/>
      <c r="AI415" s="33"/>
      <c r="AJ415" s="33"/>
    </row>
    <row r="416" spans="1:36" s="40" customFormat="1" ht="172.5" hidden="1" x14ac:dyDescent="0.25">
      <c r="A416" s="32">
        <v>53343</v>
      </c>
      <c r="B416" s="33" t="s">
        <v>538</v>
      </c>
      <c r="C416" s="34">
        <v>233333</v>
      </c>
      <c r="D416" s="34"/>
      <c r="E416" s="35" t="s">
        <v>3555</v>
      </c>
      <c r="F416" s="33" t="s">
        <v>3556</v>
      </c>
      <c r="G416" s="33" t="s">
        <v>3557</v>
      </c>
      <c r="H416" s="36">
        <v>0</v>
      </c>
      <c r="I416" s="37">
        <f t="shared" si="6"/>
        <v>0</v>
      </c>
      <c r="J416" s="33"/>
      <c r="K416" s="33"/>
      <c r="L416" s="33"/>
      <c r="M416" s="32">
        <v>100000</v>
      </c>
      <c r="N416" s="33" t="s">
        <v>0</v>
      </c>
      <c r="O416" s="32">
        <v>1912</v>
      </c>
      <c r="P416" s="33" t="s">
        <v>412</v>
      </c>
      <c r="Q416" s="33" t="s">
        <v>143</v>
      </c>
      <c r="R416" s="33" t="s">
        <v>135</v>
      </c>
      <c r="S416" s="33" t="s">
        <v>143</v>
      </c>
      <c r="T416" s="33" t="s">
        <v>3558</v>
      </c>
      <c r="U416" s="38"/>
      <c r="V416" s="39"/>
      <c r="W416" s="39"/>
      <c r="X416" s="39"/>
      <c r="Y416" s="39">
        <v>233333</v>
      </c>
      <c r="Z416" s="39"/>
      <c r="AA416" s="39"/>
      <c r="AB416" s="39"/>
      <c r="AC416" s="39"/>
      <c r="AD416" s="39"/>
      <c r="AE416" s="39"/>
      <c r="AF416" s="39"/>
      <c r="AG416" s="39"/>
      <c r="AH416" s="33"/>
      <c r="AI416" s="33"/>
      <c r="AJ416" s="33"/>
    </row>
    <row r="417" spans="1:36" s="40" customFormat="1" ht="69" hidden="1" x14ac:dyDescent="0.25">
      <c r="A417" s="32">
        <v>53345</v>
      </c>
      <c r="B417" s="33" t="s">
        <v>634</v>
      </c>
      <c r="C417" s="34">
        <v>700942</v>
      </c>
      <c r="D417" s="34"/>
      <c r="E417" s="33" t="s">
        <v>736</v>
      </c>
      <c r="F417" s="33" t="s">
        <v>3559</v>
      </c>
      <c r="G417" s="33" t="s">
        <v>738</v>
      </c>
      <c r="H417" s="36" t="s">
        <v>4198</v>
      </c>
      <c r="I417" s="37" t="e">
        <f t="shared" si="6"/>
        <v>#VALUE!</v>
      </c>
      <c r="J417" s="33"/>
      <c r="K417" s="33"/>
      <c r="L417" s="33"/>
      <c r="M417" s="32">
        <v>100000</v>
      </c>
      <c r="N417" s="33" t="s">
        <v>0</v>
      </c>
      <c r="O417" s="32">
        <v>171411</v>
      </c>
      <c r="P417" s="33" t="s">
        <v>353</v>
      </c>
      <c r="Q417" s="33" t="s">
        <v>149</v>
      </c>
      <c r="R417" s="33" t="s">
        <v>135</v>
      </c>
      <c r="S417" s="33" t="s">
        <v>143</v>
      </c>
      <c r="T417" s="33" t="s">
        <v>735</v>
      </c>
      <c r="U417" s="38">
        <v>6</v>
      </c>
      <c r="V417" s="39">
        <v>513070</v>
      </c>
      <c r="W417" s="39">
        <v>115919</v>
      </c>
      <c r="X417" s="39">
        <v>59453</v>
      </c>
      <c r="Y417" s="39">
        <v>5900</v>
      </c>
      <c r="Z417" s="39"/>
      <c r="AA417" s="39">
        <v>3000</v>
      </c>
      <c r="AB417" s="39">
        <v>3600</v>
      </c>
      <c r="AC417" s="39"/>
      <c r="AD417" s="39"/>
      <c r="AE417" s="39"/>
      <c r="AF417" s="39"/>
      <c r="AG417" s="39"/>
      <c r="AH417" s="33"/>
      <c r="AI417" s="33"/>
      <c r="AJ417" s="33"/>
    </row>
    <row r="418" spans="1:36" s="40" customFormat="1" ht="103.5" hidden="1" x14ac:dyDescent="0.25">
      <c r="A418" s="32">
        <v>53346</v>
      </c>
      <c r="B418" s="33" t="s">
        <v>634</v>
      </c>
      <c r="C418" s="34">
        <v>158136</v>
      </c>
      <c r="D418" s="34"/>
      <c r="E418" s="33" t="s">
        <v>3560</v>
      </c>
      <c r="F418" s="35" t="s">
        <v>3561</v>
      </c>
      <c r="G418" s="33" t="s">
        <v>3156</v>
      </c>
      <c r="H418" s="36" t="s">
        <v>4198</v>
      </c>
      <c r="I418" s="37" t="e">
        <f t="shared" si="6"/>
        <v>#VALUE!</v>
      </c>
      <c r="J418" s="33"/>
      <c r="K418" s="33"/>
      <c r="L418" s="33"/>
      <c r="M418" s="32">
        <v>100000</v>
      </c>
      <c r="N418" s="33" t="s">
        <v>0</v>
      </c>
      <c r="O418" s="32">
        <v>171411</v>
      </c>
      <c r="P418" s="33" t="s">
        <v>397</v>
      </c>
      <c r="Q418" s="33" t="s">
        <v>143</v>
      </c>
      <c r="R418" s="33" t="s">
        <v>135</v>
      </c>
      <c r="S418" s="33" t="s">
        <v>143</v>
      </c>
      <c r="T418" s="33" t="s">
        <v>3562</v>
      </c>
      <c r="U418" s="38">
        <v>2</v>
      </c>
      <c r="V418" s="39">
        <v>103664</v>
      </c>
      <c r="W418" s="39">
        <v>29972</v>
      </c>
      <c r="X418" s="39">
        <v>18000</v>
      </c>
      <c r="Y418" s="39">
        <v>4000</v>
      </c>
      <c r="Z418" s="39"/>
      <c r="AA418" s="39">
        <v>1000</v>
      </c>
      <c r="AB418" s="39">
        <v>1500</v>
      </c>
      <c r="AC418" s="39"/>
      <c r="AD418" s="39"/>
      <c r="AE418" s="39"/>
      <c r="AF418" s="39"/>
      <c r="AG418" s="39"/>
      <c r="AH418" s="33"/>
      <c r="AI418" s="33"/>
      <c r="AJ418" s="33"/>
    </row>
    <row r="419" spans="1:36" s="40" customFormat="1" ht="69" hidden="1" x14ac:dyDescent="0.25">
      <c r="A419" s="32">
        <v>53347</v>
      </c>
      <c r="B419" s="33" t="s">
        <v>676</v>
      </c>
      <c r="C419" s="34">
        <v>17600</v>
      </c>
      <c r="D419" s="34"/>
      <c r="E419" s="33" t="s">
        <v>3563</v>
      </c>
      <c r="F419" s="33" t="s">
        <v>3151</v>
      </c>
      <c r="G419" s="33" t="s">
        <v>3152</v>
      </c>
      <c r="H419" s="36" t="s">
        <v>4198</v>
      </c>
      <c r="I419" s="37" t="e">
        <f t="shared" si="6"/>
        <v>#VALUE!</v>
      </c>
      <c r="J419" s="33"/>
      <c r="K419" s="33"/>
      <c r="L419" s="33"/>
      <c r="M419" s="32">
        <v>100000</v>
      </c>
      <c r="N419" s="33" t="s">
        <v>0</v>
      </c>
      <c r="O419" s="32">
        <v>171415</v>
      </c>
      <c r="P419" s="33" t="s">
        <v>2039</v>
      </c>
      <c r="Q419" s="33" t="s">
        <v>143</v>
      </c>
      <c r="R419" s="33" t="s">
        <v>135</v>
      </c>
      <c r="S419" s="33" t="s">
        <v>143</v>
      </c>
      <c r="T419" s="33" t="s">
        <v>3564</v>
      </c>
      <c r="U419" s="38"/>
      <c r="V419" s="39"/>
      <c r="W419" s="39"/>
      <c r="X419" s="39"/>
      <c r="Y419" s="39">
        <v>2000</v>
      </c>
      <c r="Z419" s="39"/>
      <c r="AA419" s="39"/>
      <c r="AB419" s="39">
        <v>15600</v>
      </c>
      <c r="AC419" s="39"/>
      <c r="AD419" s="39"/>
      <c r="AE419" s="39"/>
      <c r="AF419" s="39"/>
      <c r="AG419" s="39"/>
      <c r="AH419" s="33"/>
      <c r="AI419" s="33"/>
      <c r="AJ419" s="33"/>
    </row>
    <row r="420" spans="1:36" s="40" customFormat="1" ht="103.5" hidden="1" x14ac:dyDescent="0.25">
      <c r="A420" s="32">
        <v>53348</v>
      </c>
      <c r="B420" s="33" t="s">
        <v>676</v>
      </c>
      <c r="C420" s="34">
        <v>978680</v>
      </c>
      <c r="D420" s="34"/>
      <c r="E420" s="35" t="s">
        <v>3565</v>
      </c>
      <c r="F420" s="35" t="s">
        <v>3566</v>
      </c>
      <c r="G420" s="33" t="s">
        <v>3156</v>
      </c>
      <c r="H420" s="36" t="s">
        <v>4198</v>
      </c>
      <c r="I420" s="37" t="e">
        <f t="shared" si="6"/>
        <v>#VALUE!</v>
      </c>
      <c r="J420" s="33"/>
      <c r="K420" s="33"/>
      <c r="L420" s="33"/>
      <c r="M420" s="32">
        <v>100000</v>
      </c>
      <c r="N420" s="33" t="s">
        <v>0</v>
      </c>
      <c r="O420" s="32">
        <v>171415</v>
      </c>
      <c r="P420" s="33" t="s">
        <v>397</v>
      </c>
      <c r="Q420" s="33" t="s">
        <v>143</v>
      </c>
      <c r="R420" s="33" t="s">
        <v>135</v>
      </c>
      <c r="S420" s="33" t="s">
        <v>143</v>
      </c>
      <c r="T420" s="33" t="s">
        <v>3567</v>
      </c>
      <c r="U420" s="38">
        <v>6</v>
      </c>
      <c r="V420" s="39">
        <v>454044</v>
      </c>
      <c r="W420" s="39">
        <v>108777</v>
      </c>
      <c r="X420" s="39">
        <v>57859</v>
      </c>
      <c r="Y420" s="39">
        <v>136500</v>
      </c>
      <c r="Z420" s="39">
        <v>221500</v>
      </c>
      <c r="AA420" s="39"/>
      <c r="AB420" s="39"/>
      <c r="AC420" s="39"/>
      <c r="AD420" s="39"/>
      <c r="AE420" s="39"/>
      <c r="AF420" s="39"/>
      <c r="AG420" s="39"/>
      <c r="AH420" s="33"/>
      <c r="AI420" s="33"/>
      <c r="AJ420" s="33"/>
    </row>
    <row r="421" spans="1:36" s="40" customFormat="1" ht="103.5" hidden="1" x14ac:dyDescent="0.25">
      <c r="A421" s="32">
        <v>53349</v>
      </c>
      <c r="B421" s="33" t="s">
        <v>1670</v>
      </c>
      <c r="C421" s="41">
        <v>-5748</v>
      </c>
      <c r="D421" s="34"/>
      <c r="E421" s="35" t="s">
        <v>1680</v>
      </c>
      <c r="F421" s="33" t="s">
        <v>3568</v>
      </c>
      <c r="G421" s="33" t="s">
        <v>1682</v>
      </c>
      <c r="H421" s="36" t="s">
        <v>4198</v>
      </c>
      <c r="I421" s="37" t="e">
        <f t="shared" si="6"/>
        <v>#VALUE!</v>
      </c>
      <c r="J421" s="33"/>
      <c r="K421" s="33"/>
      <c r="L421" s="33"/>
      <c r="M421" s="32">
        <v>200001</v>
      </c>
      <c r="N421" s="33" t="s">
        <v>15</v>
      </c>
      <c r="O421" s="32">
        <v>1620</v>
      </c>
      <c r="P421" s="33" t="s">
        <v>155</v>
      </c>
      <c r="Q421" s="33" t="s">
        <v>162</v>
      </c>
      <c r="R421" s="33" t="s">
        <v>135</v>
      </c>
      <c r="S421" s="33" t="s">
        <v>156</v>
      </c>
      <c r="T421" s="33" t="s">
        <v>1679</v>
      </c>
      <c r="U421" s="38"/>
      <c r="V421" s="42">
        <v>-4283</v>
      </c>
      <c r="W421" s="42">
        <v>-1350</v>
      </c>
      <c r="X421" s="42">
        <v>-115</v>
      </c>
      <c r="Y421" s="39"/>
      <c r="Z421" s="39"/>
      <c r="AA421" s="39"/>
      <c r="AB421" s="39"/>
      <c r="AC421" s="39"/>
      <c r="AD421" s="39"/>
      <c r="AE421" s="39"/>
      <c r="AF421" s="39"/>
      <c r="AG421" s="39"/>
      <c r="AH421" s="33"/>
      <c r="AI421" s="33"/>
      <c r="AJ421" s="33"/>
    </row>
    <row r="422" spans="1:36" s="40" customFormat="1" ht="115" hidden="1" x14ac:dyDescent="0.25">
      <c r="A422" s="32">
        <v>53350</v>
      </c>
      <c r="B422" s="33" t="s">
        <v>676</v>
      </c>
      <c r="C422" s="34">
        <v>39448</v>
      </c>
      <c r="D422" s="34"/>
      <c r="E422" s="35" t="s">
        <v>740</v>
      </c>
      <c r="F422" s="33" t="s">
        <v>741</v>
      </c>
      <c r="G422" s="35" t="s">
        <v>742</v>
      </c>
      <c r="H422" s="36" t="s">
        <v>4198</v>
      </c>
      <c r="I422" s="37" t="e">
        <f t="shared" si="6"/>
        <v>#VALUE!</v>
      </c>
      <c r="J422" s="35"/>
      <c r="K422" s="35"/>
      <c r="L422" s="35"/>
      <c r="M422" s="32">
        <v>100000</v>
      </c>
      <c r="N422" s="33" t="s">
        <v>0</v>
      </c>
      <c r="O422" s="32">
        <v>171415</v>
      </c>
      <c r="P422" s="33" t="s">
        <v>273</v>
      </c>
      <c r="Q422" s="33" t="s">
        <v>143</v>
      </c>
      <c r="R422" s="33" t="s">
        <v>173</v>
      </c>
      <c r="S422" s="33" t="s">
        <v>143</v>
      </c>
      <c r="T422" s="33" t="s">
        <v>739</v>
      </c>
      <c r="U422" s="38"/>
      <c r="V422" s="39"/>
      <c r="W422" s="39"/>
      <c r="X422" s="39"/>
      <c r="Y422" s="39"/>
      <c r="Z422" s="39"/>
      <c r="AA422" s="39"/>
      <c r="AB422" s="39"/>
      <c r="AC422" s="39"/>
      <c r="AD422" s="39"/>
      <c r="AE422" s="39"/>
      <c r="AF422" s="39">
        <v>39448</v>
      </c>
      <c r="AG422" s="39"/>
      <c r="AH422" s="33"/>
      <c r="AI422" s="33"/>
      <c r="AJ422" s="33"/>
    </row>
    <row r="423" spans="1:36" s="40" customFormat="1" ht="69" hidden="1" x14ac:dyDescent="0.25">
      <c r="A423" s="32">
        <v>53351</v>
      </c>
      <c r="B423" s="33" t="s">
        <v>1758</v>
      </c>
      <c r="C423" s="41">
        <v>-3724</v>
      </c>
      <c r="D423" s="34"/>
      <c r="E423" s="33" t="s">
        <v>1760</v>
      </c>
      <c r="F423" s="33" t="s">
        <v>741</v>
      </c>
      <c r="G423" s="33" t="s">
        <v>1760</v>
      </c>
      <c r="H423" s="36" t="s">
        <v>4198</v>
      </c>
      <c r="I423" s="37" t="e">
        <f t="shared" si="6"/>
        <v>#VALUE!</v>
      </c>
      <c r="J423" s="33"/>
      <c r="K423" s="33"/>
      <c r="L423" s="33"/>
      <c r="M423" s="32">
        <v>200111</v>
      </c>
      <c r="N423" s="33" t="s">
        <v>66</v>
      </c>
      <c r="O423" s="32">
        <v>171417</v>
      </c>
      <c r="P423" s="33" t="s">
        <v>161</v>
      </c>
      <c r="Q423" s="33" t="s">
        <v>143</v>
      </c>
      <c r="R423" s="33" t="s">
        <v>173</v>
      </c>
      <c r="S423" s="33" t="s">
        <v>143</v>
      </c>
      <c r="T423" s="33" t="s">
        <v>1759</v>
      </c>
      <c r="U423" s="38"/>
      <c r="V423" s="39"/>
      <c r="W423" s="39"/>
      <c r="X423" s="39"/>
      <c r="Y423" s="39"/>
      <c r="Z423" s="39"/>
      <c r="AA423" s="39"/>
      <c r="AB423" s="39"/>
      <c r="AC423" s="39"/>
      <c r="AD423" s="39"/>
      <c r="AE423" s="39"/>
      <c r="AF423" s="42">
        <v>-3724</v>
      </c>
      <c r="AG423" s="39"/>
      <c r="AH423" s="33"/>
      <c r="AI423" s="33"/>
      <c r="AJ423" s="33"/>
    </row>
    <row r="424" spans="1:36" s="40" customFormat="1" ht="80.5" hidden="1" x14ac:dyDescent="0.25">
      <c r="A424" s="32">
        <v>53352</v>
      </c>
      <c r="B424" s="33" t="s">
        <v>676</v>
      </c>
      <c r="C424" s="34">
        <v>42948</v>
      </c>
      <c r="D424" s="34"/>
      <c r="E424" s="35" t="s">
        <v>744</v>
      </c>
      <c r="F424" s="33" t="s">
        <v>453</v>
      </c>
      <c r="G424" s="33" t="s">
        <v>454</v>
      </c>
      <c r="H424" s="36" t="s">
        <v>4198</v>
      </c>
      <c r="I424" s="37" t="e">
        <f t="shared" si="6"/>
        <v>#VALUE!</v>
      </c>
      <c r="J424" s="33"/>
      <c r="K424" s="33"/>
      <c r="L424" s="33"/>
      <c r="M424" s="32">
        <v>100000</v>
      </c>
      <c r="N424" s="33" t="s">
        <v>0</v>
      </c>
      <c r="O424" s="32">
        <v>171415</v>
      </c>
      <c r="P424" s="33" t="s">
        <v>450</v>
      </c>
      <c r="Q424" s="33" t="s">
        <v>143</v>
      </c>
      <c r="R424" s="33" t="s">
        <v>135</v>
      </c>
      <c r="S424" s="33" t="s">
        <v>143</v>
      </c>
      <c r="T424" s="33" t="s">
        <v>743</v>
      </c>
      <c r="U424" s="38">
        <v>0.48</v>
      </c>
      <c r="V424" s="39">
        <v>22992</v>
      </c>
      <c r="W424" s="39">
        <v>12562</v>
      </c>
      <c r="X424" s="39">
        <v>7394</v>
      </c>
      <c r="Y424" s="39"/>
      <c r="Z424" s="39"/>
      <c r="AA424" s="39"/>
      <c r="AB424" s="39"/>
      <c r="AC424" s="39"/>
      <c r="AD424" s="39"/>
      <c r="AE424" s="39"/>
      <c r="AF424" s="39"/>
      <c r="AG424" s="39"/>
      <c r="AH424" s="35"/>
      <c r="AI424" s="35"/>
      <c r="AJ424" s="33"/>
    </row>
    <row r="425" spans="1:36" s="40" customFormat="1" ht="195.5" hidden="1" x14ac:dyDescent="0.25">
      <c r="A425" s="32">
        <v>53355</v>
      </c>
      <c r="B425" s="33" t="s">
        <v>538</v>
      </c>
      <c r="C425" s="34">
        <v>45000</v>
      </c>
      <c r="D425" s="34"/>
      <c r="E425" s="35" t="s">
        <v>747</v>
      </c>
      <c r="F425" s="33" t="s">
        <v>3569</v>
      </c>
      <c r="G425" s="33" t="s">
        <v>749</v>
      </c>
      <c r="H425" s="36">
        <v>0</v>
      </c>
      <c r="I425" s="37">
        <f t="shared" si="6"/>
        <v>0</v>
      </c>
      <c r="J425" s="33"/>
      <c r="K425" s="33"/>
      <c r="L425" s="33"/>
      <c r="M425" s="32">
        <v>100000</v>
      </c>
      <c r="N425" s="33" t="s">
        <v>0</v>
      </c>
      <c r="O425" s="32">
        <v>1912</v>
      </c>
      <c r="P425" s="33" t="s">
        <v>238</v>
      </c>
      <c r="Q425" s="33" t="s">
        <v>143</v>
      </c>
      <c r="R425" s="33" t="s">
        <v>135</v>
      </c>
      <c r="S425" s="33" t="s">
        <v>143</v>
      </c>
      <c r="T425" s="33" t="s">
        <v>746</v>
      </c>
      <c r="U425" s="38"/>
      <c r="V425" s="39"/>
      <c r="W425" s="39"/>
      <c r="X425" s="39"/>
      <c r="Y425" s="39"/>
      <c r="Z425" s="39"/>
      <c r="AA425" s="39"/>
      <c r="AB425" s="39"/>
      <c r="AC425" s="39"/>
      <c r="AD425" s="39"/>
      <c r="AE425" s="39">
        <v>45000</v>
      </c>
      <c r="AF425" s="39"/>
      <c r="AG425" s="39"/>
      <c r="AH425" s="35"/>
      <c r="AI425" s="33"/>
      <c r="AJ425" s="33"/>
    </row>
    <row r="426" spans="1:36" s="40" customFormat="1" ht="184" hidden="1" x14ac:dyDescent="0.25">
      <c r="A426" s="32">
        <v>53356</v>
      </c>
      <c r="B426" s="33" t="s">
        <v>538</v>
      </c>
      <c r="C426" s="34">
        <v>250000</v>
      </c>
      <c r="D426" s="34"/>
      <c r="E426" s="35" t="s">
        <v>751</v>
      </c>
      <c r="F426" s="33" t="s">
        <v>3570</v>
      </c>
      <c r="G426" s="33" t="s">
        <v>3571</v>
      </c>
      <c r="H426" s="36">
        <v>0</v>
      </c>
      <c r="I426" s="37">
        <f t="shared" si="6"/>
        <v>0</v>
      </c>
      <c r="J426" s="33"/>
      <c r="K426" s="33"/>
      <c r="L426" s="33"/>
      <c r="M426" s="32">
        <v>100000</v>
      </c>
      <c r="N426" s="33" t="s">
        <v>0</v>
      </c>
      <c r="O426" s="32">
        <v>1912</v>
      </c>
      <c r="P426" s="33" t="s">
        <v>299</v>
      </c>
      <c r="Q426" s="33" t="s">
        <v>143</v>
      </c>
      <c r="R426" s="33" t="s">
        <v>431</v>
      </c>
      <c r="S426" s="33" t="s">
        <v>143</v>
      </c>
      <c r="T426" s="33" t="s">
        <v>750</v>
      </c>
      <c r="U426" s="38"/>
      <c r="V426" s="39"/>
      <c r="W426" s="39"/>
      <c r="X426" s="39"/>
      <c r="Y426" s="39"/>
      <c r="Z426" s="39">
        <v>250000</v>
      </c>
      <c r="AA426" s="39"/>
      <c r="AB426" s="39"/>
      <c r="AC426" s="39"/>
      <c r="AD426" s="39"/>
      <c r="AE426" s="39"/>
      <c r="AF426" s="39"/>
      <c r="AG426" s="39"/>
      <c r="AH426" s="35"/>
      <c r="AI426" s="33"/>
      <c r="AJ426" s="33"/>
    </row>
    <row r="427" spans="1:36" s="40" customFormat="1" ht="80.5" hidden="1" x14ac:dyDescent="0.25">
      <c r="A427" s="32">
        <v>53357</v>
      </c>
      <c r="B427" s="33" t="s">
        <v>538</v>
      </c>
      <c r="C427" s="34">
        <v>1289173</v>
      </c>
      <c r="D427" s="34"/>
      <c r="E427" s="35" t="s">
        <v>3572</v>
      </c>
      <c r="F427" s="33" t="s">
        <v>3573</v>
      </c>
      <c r="G427" s="33" t="s">
        <v>3574</v>
      </c>
      <c r="H427" s="36">
        <v>0</v>
      </c>
      <c r="I427" s="37">
        <f t="shared" si="6"/>
        <v>0</v>
      </c>
      <c r="J427" s="33"/>
      <c r="K427" s="33"/>
      <c r="L427" s="33"/>
      <c r="M427" s="32">
        <v>100000</v>
      </c>
      <c r="N427" s="33" t="s">
        <v>0</v>
      </c>
      <c r="O427" s="32">
        <v>1912</v>
      </c>
      <c r="P427" s="33" t="s">
        <v>2039</v>
      </c>
      <c r="Q427" s="33" t="s">
        <v>143</v>
      </c>
      <c r="R427" s="33" t="s">
        <v>135</v>
      </c>
      <c r="S427" s="33" t="s">
        <v>143</v>
      </c>
      <c r="T427" s="33" t="s">
        <v>3575</v>
      </c>
      <c r="U427" s="38"/>
      <c r="V427" s="39">
        <v>1289173</v>
      </c>
      <c r="W427" s="39"/>
      <c r="X427" s="39"/>
      <c r="Y427" s="39"/>
      <c r="Z427" s="39"/>
      <c r="AA427" s="39"/>
      <c r="AB427" s="39"/>
      <c r="AC427" s="39"/>
      <c r="AD427" s="39"/>
      <c r="AE427" s="39"/>
      <c r="AF427" s="39"/>
      <c r="AG427" s="39"/>
      <c r="AH427" s="33"/>
      <c r="AI427" s="33"/>
      <c r="AJ427" s="33"/>
    </row>
    <row r="428" spans="1:36" s="40" customFormat="1" ht="409.5" hidden="1" x14ac:dyDescent="0.25">
      <c r="A428" s="32">
        <v>53359</v>
      </c>
      <c r="B428" s="33" t="s">
        <v>692</v>
      </c>
      <c r="C428" s="34">
        <v>4139811</v>
      </c>
      <c r="D428" s="34">
        <v>273568</v>
      </c>
      <c r="E428" s="35" t="s">
        <v>755</v>
      </c>
      <c r="F428" s="33" t="s">
        <v>3576</v>
      </c>
      <c r="G428" s="33" t="s">
        <v>757</v>
      </c>
      <c r="H428" s="36" t="s">
        <v>4198</v>
      </c>
      <c r="I428" s="37" t="e">
        <f t="shared" si="6"/>
        <v>#VALUE!</v>
      </c>
      <c r="J428" s="33"/>
      <c r="K428" s="33"/>
      <c r="L428" s="33"/>
      <c r="M428" s="32">
        <v>100000</v>
      </c>
      <c r="N428" s="33" t="s">
        <v>0</v>
      </c>
      <c r="O428" s="32">
        <v>2114</v>
      </c>
      <c r="P428" s="33" t="s">
        <v>133</v>
      </c>
      <c r="Q428" s="33" t="s">
        <v>134</v>
      </c>
      <c r="R428" s="33" t="s">
        <v>173</v>
      </c>
      <c r="S428" s="33" t="s">
        <v>150</v>
      </c>
      <c r="T428" s="33" t="s">
        <v>754</v>
      </c>
      <c r="U428" s="38">
        <v>20</v>
      </c>
      <c r="V428" s="39">
        <v>1398468</v>
      </c>
      <c r="W428" s="39">
        <v>371090</v>
      </c>
      <c r="X428" s="39">
        <v>189763</v>
      </c>
      <c r="Y428" s="39"/>
      <c r="Z428" s="39">
        <v>1759388</v>
      </c>
      <c r="AA428" s="39">
        <v>421102</v>
      </c>
      <c r="AB428" s="39"/>
      <c r="AC428" s="39"/>
      <c r="AD428" s="39"/>
      <c r="AE428" s="39"/>
      <c r="AF428" s="39"/>
      <c r="AG428" s="39"/>
      <c r="AH428" s="33"/>
      <c r="AI428" s="33"/>
      <c r="AJ428" s="33"/>
    </row>
    <row r="429" spans="1:36" s="40" customFormat="1" ht="230" hidden="1" x14ac:dyDescent="0.25">
      <c r="A429" s="32">
        <v>53361</v>
      </c>
      <c r="B429" s="33" t="s">
        <v>692</v>
      </c>
      <c r="C429" s="34">
        <v>1575000</v>
      </c>
      <c r="D429" s="34"/>
      <c r="E429" s="35" t="s">
        <v>3577</v>
      </c>
      <c r="F429" s="33" t="s">
        <v>3578</v>
      </c>
      <c r="G429" s="33" t="s">
        <v>3579</v>
      </c>
      <c r="H429" s="36" t="s">
        <v>4198</v>
      </c>
      <c r="I429" s="37" t="e">
        <f t="shared" si="6"/>
        <v>#VALUE!</v>
      </c>
      <c r="J429" s="33"/>
      <c r="K429" s="33"/>
      <c r="L429" s="33"/>
      <c r="M429" s="32">
        <v>100000</v>
      </c>
      <c r="N429" s="33" t="s">
        <v>0</v>
      </c>
      <c r="O429" s="32">
        <v>2114</v>
      </c>
      <c r="P429" s="33" t="s">
        <v>260</v>
      </c>
      <c r="Q429" s="33" t="s">
        <v>134</v>
      </c>
      <c r="R429" s="33" t="s">
        <v>173</v>
      </c>
      <c r="S429" s="33" t="s">
        <v>143</v>
      </c>
      <c r="T429" s="33" t="s">
        <v>3580</v>
      </c>
      <c r="U429" s="38"/>
      <c r="V429" s="39"/>
      <c r="W429" s="39"/>
      <c r="X429" s="39"/>
      <c r="Y429" s="39"/>
      <c r="Z429" s="39">
        <v>1575000</v>
      </c>
      <c r="AA429" s="39"/>
      <c r="AB429" s="39"/>
      <c r="AC429" s="39"/>
      <c r="AD429" s="39"/>
      <c r="AE429" s="39"/>
      <c r="AF429" s="39"/>
      <c r="AG429" s="39"/>
      <c r="AH429" s="33"/>
      <c r="AI429" s="33"/>
      <c r="AJ429" s="33"/>
    </row>
    <row r="430" spans="1:36" s="40" customFormat="1" ht="230" hidden="1" x14ac:dyDescent="0.25">
      <c r="A430" s="32">
        <v>53362</v>
      </c>
      <c r="B430" s="33" t="s">
        <v>692</v>
      </c>
      <c r="C430" s="34">
        <v>2698512</v>
      </c>
      <c r="D430" s="34"/>
      <c r="E430" s="35" t="s">
        <v>3581</v>
      </c>
      <c r="F430" s="35" t="s">
        <v>3582</v>
      </c>
      <c r="G430" s="35" t="s">
        <v>3583</v>
      </c>
      <c r="H430" s="36" t="s">
        <v>4198</v>
      </c>
      <c r="I430" s="37" t="e">
        <f t="shared" si="6"/>
        <v>#VALUE!</v>
      </c>
      <c r="J430" s="35"/>
      <c r="K430" s="35"/>
      <c r="L430" s="35"/>
      <c r="M430" s="32">
        <v>100000</v>
      </c>
      <c r="N430" s="33" t="s">
        <v>0</v>
      </c>
      <c r="O430" s="32">
        <v>2114</v>
      </c>
      <c r="P430" s="33" t="s">
        <v>202</v>
      </c>
      <c r="Q430" s="33" t="s">
        <v>134</v>
      </c>
      <c r="R430" s="33" t="s">
        <v>173</v>
      </c>
      <c r="S430" s="33" t="s">
        <v>150</v>
      </c>
      <c r="T430" s="33" t="s">
        <v>3584</v>
      </c>
      <c r="U430" s="38">
        <v>7</v>
      </c>
      <c r="V430" s="39">
        <v>295022</v>
      </c>
      <c r="W430" s="39">
        <v>108835</v>
      </c>
      <c r="X430" s="39">
        <v>61166</v>
      </c>
      <c r="Y430" s="39"/>
      <c r="Z430" s="39">
        <v>2203943</v>
      </c>
      <c r="AA430" s="39">
        <v>29546</v>
      </c>
      <c r="AB430" s="39"/>
      <c r="AC430" s="39"/>
      <c r="AD430" s="39"/>
      <c r="AE430" s="39"/>
      <c r="AF430" s="39"/>
      <c r="AG430" s="39"/>
      <c r="AH430" s="33"/>
      <c r="AI430" s="33"/>
      <c r="AJ430" s="33"/>
    </row>
    <row r="431" spans="1:36" s="40" customFormat="1" ht="149.5" hidden="1" x14ac:dyDescent="0.25">
      <c r="A431" s="32">
        <v>53363</v>
      </c>
      <c r="B431" s="33" t="s">
        <v>709</v>
      </c>
      <c r="C431" s="34">
        <v>241821</v>
      </c>
      <c r="D431" s="34"/>
      <c r="E431" s="35" t="s">
        <v>759</v>
      </c>
      <c r="F431" s="35" t="s">
        <v>3585</v>
      </c>
      <c r="G431" s="35" t="s">
        <v>761</v>
      </c>
      <c r="H431" s="36" t="s">
        <v>4198</v>
      </c>
      <c r="I431" s="37" t="e">
        <f t="shared" si="6"/>
        <v>#VALUE!</v>
      </c>
      <c r="J431" s="35"/>
      <c r="K431" s="35"/>
      <c r="L431" s="35"/>
      <c r="M431" s="32">
        <v>100000</v>
      </c>
      <c r="N431" s="33" t="s">
        <v>0</v>
      </c>
      <c r="O431" s="32">
        <v>2113</v>
      </c>
      <c r="P431" s="33" t="s">
        <v>167</v>
      </c>
      <c r="Q431" s="33" t="s">
        <v>149</v>
      </c>
      <c r="R431" s="33" t="s">
        <v>135</v>
      </c>
      <c r="S431" s="33" t="s">
        <v>150</v>
      </c>
      <c r="T431" s="33" t="s">
        <v>758</v>
      </c>
      <c r="U431" s="38">
        <v>2</v>
      </c>
      <c r="V431" s="39">
        <v>174888</v>
      </c>
      <c r="W431" s="39">
        <v>39191</v>
      </c>
      <c r="X431" s="39">
        <v>19922</v>
      </c>
      <c r="Y431" s="39">
        <v>7820</v>
      </c>
      <c r="Z431" s="39"/>
      <c r="AA431" s="39"/>
      <c r="AB431" s="39"/>
      <c r="AC431" s="39"/>
      <c r="AD431" s="39"/>
      <c r="AE431" s="39"/>
      <c r="AF431" s="39"/>
      <c r="AG431" s="39"/>
      <c r="AH431" s="33"/>
      <c r="AI431" s="33"/>
      <c r="AJ431" s="33"/>
    </row>
    <row r="432" spans="1:36" s="40" customFormat="1" ht="195.5" hidden="1" x14ac:dyDescent="0.25">
      <c r="A432" s="32">
        <v>53364</v>
      </c>
      <c r="B432" s="33" t="s">
        <v>538</v>
      </c>
      <c r="C432" s="34">
        <v>61111</v>
      </c>
      <c r="D432" s="34"/>
      <c r="E432" s="35" t="s">
        <v>3586</v>
      </c>
      <c r="F432" s="33" t="s">
        <v>3587</v>
      </c>
      <c r="G432" s="33" t="s">
        <v>3588</v>
      </c>
      <c r="H432" s="36">
        <v>0</v>
      </c>
      <c r="I432" s="37">
        <f t="shared" si="6"/>
        <v>0</v>
      </c>
      <c r="J432" s="33"/>
      <c r="K432" s="33"/>
      <c r="L432" s="33"/>
      <c r="M432" s="32">
        <v>100000</v>
      </c>
      <c r="N432" s="33" t="s">
        <v>0</v>
      </c>
      <c r="O432" s="32">
        <v>1912</v>
      </c>
      <c r="P432" s="33" t="s">
        <v>142</v>
      </c>
      <c r="Q432" s="33" t="s">
        <v>143</v>
      </c>
      <c r="R432" s="33" t="s">
        <v>135</v>
      </c>
      <c r="S432" s="33" t="s">
        <v>143</v>
      </c>
      <c r="T432" s="33" t="s">
        <v>3589</v>
      </c>
      <c r="U432" s="38">
        <v>1</v>
      </c>
      <c r="V432" s="39">
        <v>38409</v>
      </c>
      <c r="W432" s="39">
        <v>14065</v>
      </c>
      <c r="X432" s="39">
        <v>8637</v>
      </c>
      <c r="Y432" s="39"/>
      <c r="Z432" s="39"/>
      <c r="AA432" s="39"/>
      <c r="AB432" s="39"/>
      <c r="AC432" s="39"/>
      <c r="AD432" s="39"/>
      <c r="AE432" s="39"/>
      <c r="AF432" s="39"/>
      <c r="AG432" s="39"/>
      <c r="AH432" s="33"/>
      <c r="AI432" s="33"/>
      <c r="AJ432" s="33"/>
    </row>
    <row r="433" spans="1:36" s="40" customFormat="1" ht="115" hidden="1" x14ac:dyDescent="0.25">
      <c r="A433" s="32">
        <v>53365</v>
      </c>
      <c r="B433" s="33" t="s">
        <v>709</v>
      </c>
      <c r="C433" s="34">
        <v>150000</v>
      </c>
      <c r="D433" s="34"/>
      <c r="E433" s="35" t="s">
        <v>763</v>
      </c>
      <c r="F433" s="33" t="s">
        <v>3590</v>
      </c>
      <c r="G433" s="33" t="s">
        <v>765</v>
      </c>
      <c r="H433" s="36" t="s">
        <v>4198</v>
      </c>
      <c r="I433" s="37" t="e">
        <f t="shared" si="6"/>
        <v>#VALUE!</v>
      </c>
      <c r="J433" s="33"/>
      <c r="K433" s="33"/>
      <c r="L433" s="33"/>
      <c r="M433" s="32">
        <v>100000</v>
      </c>
      <c r="N433" s="33" t="s">
        <v>0</v>
      </c>
      <c r="O433" s="32">
        <v>2113</v>
      </c>
      <c r="P433" s="33" t="s">
        <v>155</v>
      </c>
      <c r="Q433" s="33" t="s">
        <v>149</v>
      </c>
      <c r="R433" s="33" t="s">
        <v>135</v>
      </c>
      <c r="S433" s="33" t="s">
        <v>150</v>
      </c>
      <c r="T433" s="33" t="s">
        <v>762</v>
      </c>
      <c r="U433" s="38"/>
      <c r="V433" s="39"/>
      <c r="W433" s="39"/>
      <c r="X433" s="39"/>
      <c r="Y433" s="39"/>
      <c r="Z433" s="39">
        <v>150000</v>
      </c>
      <c r="AA433" s="39"/>
      <c r="AB433" s="39"/>
      <c r="AC433" s="39"/>
      <c r="AD433" s="39"/>
      <c r="AE433" s="39"/>
      <c r="AF433" s="39"/>
      <c r="AG433" s="39"/>
      <c r="AH433" s="33"/>
      <c r="AI433" s="35"/>
      <c r="AJ433" s="33"/>
    </row>
    <row r="434" spans="1:36" s="40" customFormat="1" ht="161" hidden="1" x14ac:dyDescent="0.25">
      <c r="A434" s="32">
        <v>53366</v>
      </c>
      <c r="B434" s="33" t="s">
        <v>538</v>
      </c>
      <c r="C434" s="34">
        <v>167139</v>
      </c>
      <c r="D434" s="34"/>
      <c r="E434" s="35" t="s">
        <v>767</v>
      </c>
      <c r="F434" s="33" t="s">
        <v>3591</v>
      </c>
      <c r="G434" s="33" t="s">
        <v>769</v>
      </c>
      <c r="H434" s="36">
        <v>0</v>
      </c>
      <c r="I434" s="37">
        <f t="shared" si="6"/>
        <v>0</v>
      </c>
      <c r="J434" s="33"/>
      <c r="K434" s="33"/>
      <c r="L434" s="33"/>
      <c r="M434" s="32">
        <v>100000</v>
      </c>
      <c r="N434" s="33" t="s">
        <v>0</v>
      </c>
      <c r="O434" s="32">
        <v>1912</v>
      </c>
      <c r="P434" s="33" t="s">
        <v>167</v>
      </c>
      <c r="Q434" s="33" t="s">
        <v>143</v>
      </c>
      <c r="R434" s="33" t="s">
        <v>135</v>
      </c>
      <c r="S434" s="33" t="s">
        <v>143</v>
      </c>
      <c r="T434" s="33" t="s">
        <v>766</v>
      </c>
      <c r="U434" s="38">
        <v>1</v>
      </c>
      <c r="V434" s="39">
        <v>101943</v>
      </c>
      <c r="W434" s="39">
        <v>41694</v>
      </c>
      <c r="X434" s="39">
        <v>23502</v>
      </c>
      <c r="Y434" s="39"/>
      <c r="Z434" s="39"/>
      <c r="AA434" s="39"/>
      <c r="AB434" s="39"/>
      <c r="AC434" s="39"/>
      <c r="AD434" s="39"/>
      <c r="AE434" s="39"/>
      <c r="AF434" s="39"/>
      <c r="AG434" s="39"/>
      <c r="AH434" s="33"/>
      <c r="AI434" s="33"/>
      <c r="AJ434" s="33"/>
    </row>
    <row r="435" spans="1:36" s="40" customFormat="1" ht="218.5" hidden="1" x14ac:dyDescent="0.25">
      <c r="A435" s="32">
        <v>53367</v>
      </c>
      <c r="B435" s="33" t="s">
        <v>538</v>
      </c>
      <c r="C435" s="34">
        <v>167139</v>
      </c>
      <c r="D435" s="34"/>
      <c r="E435" s="35" t="s">
        <v>3592</v>
      </c>
      <c r="F435" s="33" t="s">
        <v>3593</v>
      </c>
      <c r="G435" s="33" t="s">
        <v>3594</v>
      </c>
      <c r="H435" s="36">
        <v>0</v>
      </c>
      <c r="I435" s="37">
        <f t="shared" si="6"/>
        <v>0</v>
      </c>
      <c r="J435" s="33"/>
      <c r="K435" s="33"/>
      <c r="L435" s="33"/>
      <c r="M435" s="32">
        <v>100000</v>
      </c>
      <c r="N435" s="33" t="s">
        <v>0</v>
      </c>
      <c r="O435" s="32">
        <v>1912</v>
      </c>
      <c r="P435" s="33" t="s">
        <v>155</v>
      </c>
      <c r="Q435" s="33" t="s">
        <v>143</v>
      </c>
      <c r="R435" s="33" t="s">
        <v>135</v>
      </c>
      <c r="S435" s="33" t="s">
        <v>143</v>
      </c>
      <c r="T435" s="33" t="s">
        <v>3595</v>
      </c>
      <c r="U435" s="38">
        <v>1</v>
      </c>
      <c r="V435" s="39">
        <v>101943</v>
      </c>
      <c r="W435" s="39">
        <v>41694</v>
      </c>
      <c r="X435" s="39">
        <v>23502</v>
      </c>
      <c r="Y435" s="39"/>
      <c r="Z435" s="39"/>
      <c r="AA435" s="39"/>
      <c r="AB435" s="39"/>
      <c r="AC435" s="39"/>
      <c r="AD435" s="39"/>
      <c r="AE435" s="39"/>
      <c r="AF435" s="39"/>
      <c r="AG435" s="39"/>
      <c r="AH435" s="33"/>
      <c r="AI435" s="33"/>
      <c r="AJ435" s="33"/>
    </row>
    <row r="436" spans="1:36" s="40" customFormat="1" ht="69" hidden="1" x14ac:dyDescent="0.25">
      <c r="A436" s="32">
        <v>53368</v>
      </c>
      <c r="B436" s="33" t="s">
        <v>709</v>
      </c>
      <c r="C436" s="34">
        <v>17515000</v>
      </c>
      <c r="D436" s="34"/>
      <c r="E436" s="33" t="s">
        <v>3596</v>
      </c>
      <c r="F436" s="33" t="s">
        <v>3597</v>
      </c>
      <c r="G436" s="33" t="s">
        <v>3598</v>
      </c>
      <c r="H436" s="36" t="s">
        <v>4198</v>
      </c>
      <c r="I436" s="37" t="e">
        <f t="shared" si="6"/>
        <v>#VALUE!</v>
      </c>
      <c r="J436" s="33"/>
      <c r="K436" s="33"/>
      <c r="L436" s="33"/>
      <c r="M436" s="32">
        <v>100000</v>
      </c>
      <c r="N436" s="33" t="s">
        <v>0</v>
      </c>
      <c r="O436" s="32">
        <v>2113</v>
      </c>
      <c r="P436" s="33" t="s">
        <v>133</v>
      </c>
      <c r="Q436" s="33" t="s">
        <v>149</v>
      </c>
      <c r="R436" s="33" t="s">
        <v>135</v>
      </c>
      <c r="S436" s="33" t="s">
        <v>150</v>
      </c>
      <c r="T436" s="33" t="s">
        <v>3599</v>
      </c>
      <c r="U436" s="38"/>
      <c r="V436" s="39"/>
      <c r="W436" s="39"/>
      <c r="X436" s="39"/>
      <c r="Y436" s="39"/>
      <c r="Z436" s="39"/>
      <c r="AA436" s="39"/>
      <c r="AB436" s="39"/>
      <c r="AC436" s="39"/>
      <c r="AD436" s="39"/>
      <c r="AE436" s="39"/>
      <c r="AF436" s="39">
        <v>17515000</v>
      </c>
      <c r="AG436" s="39"/>
      <c r="AH436" s="33"/>
      <c r="AI436" s="33"/>
      <c r="AJ436" s="33"/>
    </row>
    <row r="437" spans="1:36" s="40" customFormat="1" ht="172.5" hidden="1" x14ac:dyDescent="0.25">
      <c r="A437" s="32">
        <v>53369</v>
      </c>
      <c r="B437" s="33" t="s">
        <v>538</v>
      </c>
      <c r="C437" s="34">
        <v>458760</v>
      </c>
      <c r="D437" s="34"/>
      <c r="E437" s="35" t="s">
        <v>771</v>
      </c>
      <c r="F437" s="33" t="s">
        <v>3600</v>
      </c>
      <c r="G437" s="35" t="s">
        <v>773</v>
      </c>
      <c r="H437" s="36">
        <v>0</v>
      </c>
      <c r="I437" s="37">
        <f t="shared" si="6"/>
        <v>0</v>
      </c>
      <c r="J437" s="35"/>
      <c r="K437" s="35"/>
      <c r="L437" s="35"/>
      <c r="M437" s="32">
        <v>100000</v>
      </c>
      <c r="N437" s="33" t="s">
        <v>0</v>
      </c>
      <c r="O437" s="32">
        <v>1912</v>
      </c>
      <c r="P437" s="33" t="s">
        <v>133</v>
      </c>
      <c r="Q437" s="33" t="s">
        <v>143</v>
      </c>
      <c r="R437" s="33" t="s">
        <v>135</v>
      </c>
      <c r="S437" s="33" t="s">
        <v>143</v>
      </c>
      <c r="T437" s="33" t="s">
        <v>770</v>
      </c>
      <c r="U437" s="38">
        <v>2</v>
      </c>
      <c r="V437" s="39">
        <v>186816</v>
      </c>
      <c r="W437" s="39">
        <v>239152</v>
      </c>
      <c r="X437" s="39">
        <v>32792</v>
      </c>
      <c r="Y437" s="39"/>
      <c r="Z437" s="39"/>
      <c r="AA437" s="39"/>
      <c r="AB437" s="39"/>
      <c r="AC437" s="39"/>
      <c r="AD437" s="39"/>
      <c r="AE437" s="39"/>
      <c r="AF437" s="39"/>
      <c r="AG437" s="39"/>
      <c r="AH437" s="33"/>
      <c r="AI437" s="33"/>
      <c r="AJ437" s="33"/>
    </row>
    <row r="438" spans="1:36" s="40" customFormat="1" ht="184" hidden="1" x14ac:dyDescent="0.25">
      <c r="A438" s="32">
        <v>53370</v>
      </c>
      <c r="B438" s="33" t="s">
        <v>692</v>
      </c>
      <c r="C438" s="34">
        <v>1352453</v>
      </c>
      <c r="D438" s="34"/>
      <c r="E438" s="35" t="s">
        <v>3601</v>
      </c>
      <c r="F438" s="35" t="s">
        <v>3602</v>
      </c>
      <c r="G438" s="33" t="s">
        <v>3603</v>
      </c>
      <c r="H438" s="36" t="s">
        <v>4198</v>
      </c>
      <c r="I438" s="37" t="e">
        <f t="shared" si="6"/>
        <v>#VALUE!</v>
      </c>
      <c r="J438" s="33"/>
      <c r="K438" s="33"/>
      <c r="L438" s="33"/>
      <c r="M438" s="32">
        <v>100000</v>
      </c>
      <c r="N438" s="33" t="s">
        <v>0</v>
      </c>
      <c r="O438" s="32">
        <v>2114</v>
      </c>
      <c r="P438" s="33" t="s">
        <v>273</v>
      </c>
      <c r="Q438" s="33" t="s">
        <v>143</v>
      </c>
      <c r="R438" s="33" t="s">
        <v>173</v>
      </c>
      <c r="S438" s="33" t="s">
        <v>143</v>
      </c>
      <c r="T438" s="33" t="s">
        <v>3604</v>
      </c>
      <c r="U438" s="38">
        <v>5</v>
      </c>
      <c r="V438" s="39">
        <v>343715</v>
      </c>
      <c r="W438" s="39">
        <v>83880</v>
      </c>
      <c r="X438" s="39">
        <v>47280</v>
      </c>
      <c r="Y438" s="39"/>
      <c r="Z438" s="39">
        <v>855878</v>
      </c>
      <c r="AA438" s="39">
        <v>21700</v>
      </c>
      <c r="AB438" s="39"/>
      <c r="AC438" s="39"/>
      <c r="AD438" s="39"/>
      <c r="AE438" s="39"/>
      <c r="AF438" s="39"/>
      <c r="AG438" s="39"/>
      <c r="AH438" s="33"/>
      <c r="AI438" s="33"/>
      <c r="AJ438" s="33"/>
    </row>
    <row r="439" spans="1:36" s="40" customFormat="1" ht="149.5" hidden="1" x14ac:dyDescent="0.25">
      <c r="A439" s="32">
        <v>53371</v>
      </c>
      <c r="B439" s="33" t="s">
        <v>538</v>
      </c>
      <c r="C439" s="34">
        <v>61111</v>
      </c>
      <c r="D439" s="34"/>
      <c r="E439" s="35" t="s">
        <v>3605</v>
      </c>
      <c r="F439" s="33" t="s">
        <v>3606</v>
      </c>
      <c r="G439" s="33" t="s">
        <v>3607</v>
      </c>
      <c r="H439" s="36">
        <v>0</v>
      </c>
      <c r="I439" s="37">
        <f t="shared" si="6"/>
        <v>0</v>
      </c>
      <c r="J439" s="33"/>
      <c r="K439" s="33"/>
      <c r="L439" s="33"/>
      <c r="M439" s="32">
        <v>100000</v>
      </c>
      <c r="N439" s="33" t="s">
        <v>0</v>
      </c>
      <c r="O439" s="32">
        <v>1912</v>
      </c>
      <c r="P439" s="33" t="s">
        <v>256</v>
      </c>
      <c r="Q439" s="33" t="s">
        <v>143</v>
      </c>
      <c r="R439" s="33" t="s">
        <v>135</v>
      </c>
      <c r="S439" s="33" t="s">
        <v>143</v>
      </c>
      <c r="T439" s="33" t="s">
        <v>3608</v>
      </c>
      <c r="U439" s="38">
        <v>1</v>
      </c>
      <c r="V439" s="39">
        <v>38409</v>
      </c>
      <c r="W439" s="39">
        <v>14065</v>
      </c>
      <c r="X439" s="39">
        <v>8637</v>
      </c>
      <c r="Y439" s="39"/>
      <c r="Z439" s="39"/>
      <c r="AA439" s="39"/>
      <c r="AB439" s="39"/>
      <c r="AC439" s="39"/>
      <c r="AD439" s="39"/>
      <c r="AE439" s="39"/>
      <c r="AF439" s="39"/>
      <c r="AG439" s="39"/>
      <c r="AH439" s="33"/>
      <c r="AI439" s="33"/>
      <c r="AJ439" s="33"/>
    </row>
    <row r="440" spans="1:36" s="40" customFormat="1" ht="115" hidden="1" x14ac:dyDescent="0.25">
      <c r="A440" s="32">
        <v>53372</v>
      </c>
      <c r="B440" s="33" t="s">
        <v>709</v>
      </c>
      <c r="C440" s="34">
        <v>300000</v>
      </c>
      <c r="D440" s="34"/>
      <c r="E440" s="35" t="s">
        <v>3609</v>
      </c>
      <c r="F440" s="33" t="s">
        <v>3610</v>
      </c>
      <c r="G440" s="33" t="s">
        <v>3611</v>
      </c>
      <c r="H440" s="36" t="s">
        <v>4198</v>
      </c>
      <c r="I440" s="37" t="e">
        <f t="shared" si="6"/>
        <v>#VALUE!</v>
      </c>
      <c r="J440" s="33"/>
      <c r="K440" s="33"/>
      <c r="L440" s="33"/>
      <c r="M440" s="32">
        <v>100000</v>
      </c>
      <c r="N440" s="33" t="s">
        <v>0</v>
      </c>
      <c r="O440" s="32">
        <v>2113</v>
      </c>
      <c r="P440" s="33" t="s">
        <v>256</v>
      </c>
      <c r="Q440" s="33" t="s">
        <v>149</v>
      </c>
      <c r="R440" s="33" t="s">
        <v>135</v>
      </c>
      <c r="S440" s="33" t="s">
        <v>150</v>
      </c>
      <c r="T440" s="33" t="s">
        <v>3612</v>
      </c>
      <c r="U440" s="38"/>
      <c r="V440" s="39"/>
      <c r="W440" s="39"/>
      <c r="X440" s="39"/>
      <c r="Y440" s="39"/>
      <c r="Z440" s="39">
        <v>300000</v>
      </c>
      <c r="AA440" s="39"/>
      <c r="AB440" s="39"/>
      <c r="AC440" s="39"/>
      <c r="AD440" s="39"/>
      <c r="AE440" s="39"/>
      <c r="AF440" s="39"/>
      <c r="AG440" s="39"/>
      <c r="AH440" s="33"/>
      <c r="AI440" s="33"/>
      <c r="AJ440" s="33"/>
    </row>
    <row r="441" spans="1:36" s="40" customFormat="1" ht="103.5" hidden="1" x14ac:dyDescent="0.25">
      <c r="A441" s="32">
        <v>53373</v>
      </c>
      <c r="B441" s="33" t="s">
        <v>538</v>
      </c>
      <c r="C441" s="34">
        <v>242220</v>
      </c>
      <c r="D441" s="34"/>
      <c r="E441" s="35" t="s">
        <v>775</v>
      </c>
      <c r="F441" s="33" t="s">
        <v>3613</v>
      </c>
      <c r="G441" s="33" t="s">
        <v>777</v>
      </c>
      <c r="H441" s="36">
        <v>0</v>
      </c>
      <c r="I441" s="37">
        <f t="shared" si="6"/>
        <v>0</v>
      </c>
      <c r="J441" s="33"/>
      <c r="K441" s="33"/>
      <c r="L441" s="33"/>
      <c r="M441" s="32">
        <v>100000</v>
      </c>
      <c r="N441" s="33" t="s">
        <v>0</v>
      </c>
      <c r="O441" s="32">
        <v>1912</v>
      </c>
      <c r="P441" s="33" t="s">
        <v>260</v>
      </c>
      <c r="Q441" s="33" t="s">
        <v>143</v>
      </c>
      <c r="R441" s="33" t="s">
        <v>135</v>
      </c>
      <c r="S441" s="33" t="s">
        <v>143</v>
      </c>
      <c r="T441" s="33" t="s">
        <v>774</v>
      </c>
      <c r="U441" s="38">
        <v>2</v>
      </c>
      <c r="V441" s="39">
        <v>138732</v>
      </c>
      <c r="W441" s="39">
        <v>58242</v>
      </c>
      <c r="X441" s="39">
        <v>45246</v>
      </c>
      <c r="Y441" s="39"/>
      <c r="Z441" s="39"/>
      <c r="AA441" s="39"/>
      <c r="AB441" s="39"/>
      <c r="AC441" s="39"/>
      <c r="AD441" s="39"/>
      <c r="AE441" s="39"/>
      <c r="AF441" s="39"/>
      <c r="AG441" s="39"/>
      <c r="AH441" s="33"/>
      <c r="AI441" s="33"/>
      <c r="AJ441" s="33"/>
    </row>
    <row r="442" spans="1:36" s="40" customFormat="1" ht="161" hidden="1" x14ac:dyDescent="0.25">
      <c r="A442" s="32">
        <v>53374</v>
      </c>
      <c r="B442" s="33" t="s">
        <v>709</v>
      </c>
      <c r="C442" s="34">
        <v>2000000</v>
      </c>
      <c r="D442" s="34"/>
      <c r="E442" s="35" t="s">
        <v>3614</v>
      </c>
      <c r="F442" s="33" t="s">
        <v>3615</v>
      </c>
      <c r="G442" s="33" t="s">
        <v>3616</v>
      </c>
      <c r="H442" s="36" t="s">
        <v>4198</v>
      </c>
      <c r="I442" s="37" t="e">
        <f t="shared" si="6"/>
        <v>#VALUE!</v>
      </c>
      <c r="J442" s="33"/>
      <c r="K442" s="33"/>
      <c r="L442" s="33"/>
      <c r="M442" s="32">
        <v>100000</v>
      </c>
      <c r="N442" s="33" t="s">
        <v>0</v>
      </c>
      <c r="O442" s="32">
        <v>2113</v>
      </c>
      <c r="P442" s="33" t="s">
        <v>260</v>
      </c>
      <c r="Q442" s="33" t="s">
        <v>149</v>
      </c>
      <c r="R442" s="33" t="s">
        <v>135</v>
      </c>
      <c r="S442" s="33" t="s">
        <v>150</v>
      </c>
      <c r="T442" s="33" t="s">
        <v>3617</v>
      </c>
      <c r="U442" s="38"/>
      <c r="V442" s="39"/>
      <c r="W442" s="39"/>
      <c r="X442" s="39"/>
      <c r="Y442" s="39"/>
      <c r="Z442" s="39">
        <v>2000000</v>
      </c>
      <c r="AA442" s="39"/>
      <c r="AB442" s="39"/>
      <c r="AC442" s="39"/>
      <c r="AD442" s="39"/>
      <c r="AE442" s="39"/>
      <c r="AF442" s="39"/>
      <c r="AG442" s="39"/>
      <c r="AH442" s="33"/>
      <c r="AI442" s="33"/>
      <c r="AJ442" s="33"/>
    </row>
    <row r="443" spans="1:36" s="40" customFormat="1" ht="287.5" hidden="1" x14ac:dyDescent="0.25">
      <c r="A443" s="32">
        <v>53375</v>
      </c>
      <c r="B443" s="33" t="s">
        <v>538</v>
      </c>
      <c r="C443" s="34">
        <v>2260901</v>
      </c>
      <c r="D443" s="34"/>
      <c r="E443" s="35" t="s">
        <v>3618</v>
      </c>
      <c r="F443" s="33" t="s">
        <v>3619</v>
      </c>
      <c r="G443" s="33" t="s">
        <v>3620</v>
      </c>
      <c r="H443" s="36">
        <v>0</v>
      </c>
      <c r="I443" s="37">
        <f t="shared" si="6"/>
        <v>0</v>
      </c>
      <c r="J443" s="33"/>
      <c r="K443" s="33"/>
      <c r="L443" s="33"/>
      <c r="M443" s="32">
        <v>100000</v>
      </c>
      <c r="N443" s="33" t="s">
        <v>0</v>
      </c>
      <c r="O443" s="32">
        <v>1912</v>
      </c>
      <c r="P443" s="33" t="s">
        <v>268</v>
      </c>
      <c r="Q443" s="33" t="s">
        <v>143</v>
      </c>
      <c r="R443" s="33" t="s">
        <v>135</v>
      </c>
      <c r="S443" s="33" t="s">
        <v>143</v>
      </c>
      <c r="T443" s="33" t="s">
        <v>3621</v>
      </c>
      <c r="U443" s="38">
        <v>13.333333333000001</v>
      </c>
      <c r="V443" s="39">
        <v>1471869</v>
      </c>
      <c r="W443" s="39">
        <v>482756</v>
      </c>
      <c r="X443" s="39">
        <v>306276</v>
      </c>
      <c r="Y443" s="39"/>
      <c r="Z443" s="39"/>
      <c r="AA443" s="39"/>
      <c r="AB443" s="39"/>
      <c r="AC443" s="39"/>
      <c r="AD443" s="39"/>
      <c r="AE443" s="39"/>
      <c r="AF443" s="39"/>
      <c r="AG443" s="39"/>
      <c r="AH443" s="33"/>
      <c r="AI443" s="33"/>
      <c r="AJ443" s="33"/>
    </row>
    <row r="444" spans="1:36" s="40" customFormat="1" ht="80.5" hidden="1" x14ac:dyDescent="0.25">
      <c r="A444" s="32">
        <v>53377</v>
      </c>
      <c r="B444" s="33" t="s">
        <v>538</v>
      </c>
      <c r="C444" s="34">
        <v>300000</v>
      </c>
      <c r="D444" s="34"/>
      <c r="E444" s="35" t="s">
        <v>779</v>
      </c>
      <c r="F444" s="33" t="s">
        <v>3622</v>
      </c>
      <c r="G444" s="33" t="s">
        <v>781</v>
      </c>
      <c r="H444" s="36">
        <v>0</v>
      </c>
      <c r="I444" s="37">
        <f t="shared" si="6"/>
        <v>0</v>
      </c>
      <c r="J444" s="33"/>
      <c r="K444" s="33"/>
      <c r="L444" s="33"/>
      <c r="M444" s="32">
        <v>100000</v>
      </c>
      <c r="N444" s="33" t="s">
        <v>0</v>
      </c>
      <c r="O444" s="32">
        <v>1912</v>
      </c>
      <c r="P444" s="33" t="s">
        <v>202</v>
      </c>
      <c r="Q444" s="33" t="s">
        <v>143</v>
      </c>
      <c r="R444" s="33" t="s">
        <v>203</v>
      </c>
      <c r="S444" s="33" t="s">
        <v>143</v>
      </c>
      <c r="T444" s="33" t="s">
        <v>778</v>
      </c>
      <c r="U444" s="38"/>
      <c r="V444" s="39"/>
      <c r="W444" s="39"/>
      <c r="X444" s="39"/>
      <c r="Y444" s="39"/>
      <c r="Z444" s="39"/>
      <c r="AA444" s="39"/>
      <c r="AB444" s="39"/>
      <c r="AC444" s="39"/>
      <c r="AD444" s="39"/>
      <c r="AE444" s="39"/>
      <c r="AF444" s="39">
        <v>300000</v>
      </c>
      <c r="AG444" s="39"/>
      <c r="AH444" s="33"/>
      <c r="AI444" s="33"/>
      <c r="AJ444" s="33"/>
    </row>
    <row r="445" spans="1:36" s="40" customFormat="1" ht="92" hidden="1" x14ac:dyDescent="0.25">
      <c r="A445" s="32">
        <v>53378</v>
      </c>
      <c r="B445" s="33" t="s">
        <v>538</v>
      </c>
      <c r="C445" s="34">
        <v>100000</v>
      </c>
      <c r="D445" s="34"/>
      <c r="E445" s="35" t="s">
        <v>783</v>
      </c>
      <c r="F445" s="33" t="s">
        <v>3623</v>
      </c>
      <c r="G445" s="33" t="s">
        <v>785</v>
      </c>
      <c r="H445" s="36">
        <v>0</v>
      </c>
      <c r="I445" s="37">
        <f t="shared" si="6"/>
        <v>0</v>
      </c>
      <c r="J445" s="33"/>
      <c r="K445" s="33"/>
      <c r="L445" s="33"/>
      <c r="M445" s="32">
        <v>100000</v>
      </c>
      <c r="N445" s="33" t="s">
        <v>0</v>
      </c>
      <c r="O445" s="32">
        <v>1912</v>
      </c>
      <c r="P445" s="33" t="s">
        <v>273</v>
      </c>
      <c r="Q445" s="33" t="s">
        <v>143</v>
      </c>
      <c r="R445" s="33" t="s">
        <v>203</v>
      </c>
      <c r="S445" s="33" t="s">
        <v>143</v>
      </c>
      <c r="T445" s="33" t="s">
        <v>782</v>
      </c>
      <c r="U445" s="38"/>
      <c r="V445" s="39"/>
      <c r="W445" s="39"/>
      <c r="X445" s="39"/>
      <c r="Y445" s="39"/>
      <c r="Z445" s="39"/>
      <c r="AA445" s="39"/>
      <c r="AB445" s="39"/>
      <c r="AC445" s="39"/>
      <c r="AD445" s="39"/>
      <c r="AE445" s="39"/>
      <c r="AF445" s="39">
        <v>100000</v>
      </c>
      <c r="AG445" s="39"/>
      <c r="AH445" s="33"/>
      <c r="AI445" s="33"/>
      <c r="AJ445" s="33"/>
    </row>
    <row r="446" spans="1:36" s="40" customFormat="1" ht="103.5" hidden="1" x14ac:dyDescent="0.25">
      <c r="A446" s="32">
        <v>53379</v>
      </c>
      <c r="B446" s="33" t="s">
        <v>538</v>
      </c>
      <c r="C446" s="34">
        <v>800000</v>
      </c>
      <c r="D446" s="34"/>
      <c r="E446" s="35" t="s">
        <v>3624</v>
      </c>
      <c r="F446" s="33" t="s">
        <v>3625</v>
      </c>
      <c r="G446" s="33" t="s">
        <v>3626</v>
      </c>
      <c r="H446" s="36">
        <v>0</v>
      </c>
      <c r="I446" s="37">
        <f t="shared" si="6"/>
        <v>0</v>
      </c>
      <c r="J446" s="33"/>
      <c r="K446" s="33"/>
      <c r="L446" s="33"/>
      <c r="M446" s="32">
        <v>100000</v>
      </c>
      <c r="N446" s="33" t="s">
        <v>0</v>
      </c>
      <c r="O446" s="32">
        <v>1912</v>
      </c>
      <c r="P446" s="33" t="s">
        <v>278</v>
      </c>
      <c r="Q446" s="33" t="s">
        <v>143</v>
      </c>
      <c r="R446" s="33" t="s">
        <v>203</v>
      </c>
      <c r="S446" s="33" t="s">
        <v>143</v>
      </c>
      <c r="T446" s="33" t="s">
        <v>3627</v>
      </c>
      <c r="U446" s="38"/>
      <c r="V446" s="39"/>
      <c r="W446" s="39"/>
      <c r="X446" s="39"/>
      <c r="Y446" s="39"/>
      <c r="Z446" s="39">
        <v>800000</v>
      </c>
      <c r="AA446" s="39"/>
      <c r="AB446" s="39"/>
      <c r="AC446" s="39"/>
      <c r="AD446" s="39"/>
      <c r="AE446" s="39"/>
      <c r="AF446" s="39"/>
      <c r="AG446" s="39"/>
      <c r="AH446" s="33"/>
      <c r="AI446" s="33"/>
      <c r="AJ446" s="33"/>
    </row>
    <row r="447" spans="1:36" s="40" customFormat="1" ht="80.5" hidden="1" x14ac:dyDescent="0.25">
      <c r="A447" s="32">
        <v>53380</v>
      </c>
      <c r="B447" s="33" t="s">
        <v>538</v>
      </c>
      <c r="C447" s="34">
        <v>942922</v>
      </c>
      <c r="D447" s="34"/>
      <c r="E447" s="35" t="s">
        <v>788</v>
      </c>
      <c r="F447" s="33" t="s">
        <v>3628</v>
      </c>
      <c r="G447" s="33" t="s">
        <v>790</v>
      </c>
      <c r="H447" s="36">
        <v>0</v>
      </c>
      <c r="I447" s="37">
        <f t="shared" si="6"/>
        <v>0</v>
      </c>
      <c r="J447" s="33"/>
      <c r="K447" s="33"/>
      <c r="L447" s="33"/>
      <c r="M447" s="32">
        <v>100000</v>
      </c>
      <c r="N447" s="33" t="s">
        <v>0</v>
      </c>
      <c r="O447" s="32">
        <v>1912</v>
      </c>
      <c r="P447" s="33" t="s">
        <v>786</v>
      </c>
      <c r="Q447" s="33" t="s">
        <v>143</v>
      </c>
      <c r="R447" s="33" t="s">
        <v>135</v>
      </c>
      <c r="S447" s="33" t="s">
        <v>143</v>
      </c>
      <c r="T447" s="33" t="s">
        <v>787</v>
      </c>
      <c r="U447" s="38"/>
      <c r="V447" s="39">
        <v>942922</v>
      </c>
      <c r="W447" s="39"/>
      <c r="X447" s="39"/>
      <c r="Y447" s="39"/>
      <c r="Z447" s="39"/>
      <c r="AA447" s="39"/>
      <c r="AB447" s="39"/>
      <c r="AC447" s="39"/>
      <c r="AD447" s="39"/>
      <c r="AE447" s="39"/>
      <c r="AF447" s="39"/>
      <c r="AG447" s="39"/>
      <c r="AH447" s="33"/>
      <c r="AI447" s="33"/>
      <c r="AJ447" s="33"/>
    </row>
    <row r="448" spans="1:36" s="40" customFormat="1" ht="92" hidden="1" x14ac:dyDescent="0.25">
      <c r="A448" s="32">
        <v>53381</v>
      </c>
      <c r="B448" s="33" t="s">
        <v>620</v>
      </c>
      <c r="C448" s="34">
        <v>498357</v>
      </c>
      <c r="D448" s="34"/>
      <c r="E448" s="33" t="s">
        <v>792</v>
      </c>
      <c r="F448" s="33" t="s">
        <v>453</v>
      </c>
      <c r="G448" s="33" t="s">
        <v>454</v>
      </c>
      <c r="H448" s="36" t="s">
        <v>4198</v>
      </c>
      <c r="I448" s="37" t="e">
        <f t="shared" si="6"/>
        <v>#VALUE!</v>
      </c>
      <c r="J448" s="33"/>
      <c r="K448" s="33"/>
      <c r="L448" s="33"/>
      <c r="M448" s="32">
        <v>100000</v>
      </c>
      <c r="N448" s="33" t="s">
        <v>0</v>
      </c>
      <c r="O448" s="32">
        <v>171412</v>
      </c>
      <c r="P448" s="33" t="s">
        <v>450</v>
      </c>
      <c r="Q448" s="33" t="s">
        <v>143</v>
      </c>
      <c r="R448" s="33" t="s">
        <v>135</v>
      </c>
      <c r="S448" s="33" t="s">
        <v>143</v>
      </c>
      <c r="T448" s="33" t="s">
        <v>791</v>
      </c>
      <c r="U448" s="38"/>
      <c r="V448" s="42">
        <v>-20781</v>
      </c>
      <c r="W448" s="39">
        <v>339355</v>
      </c>
      <c r="X448" s="39">
        <v>179783</v>
      </c>
      <c r="Y448" s="39"/>
      <c r="Z448" s="39"/>
      <c r="AA448" s="39"/>
      <c r="AB448" s="39"/>
      <c r="AC448" s="39"/>
      <c r="AD448" s="39"/>
      <c r="AE448" s="39"/>
      <c r="AF448" s="39"/>
      <c r="AG448" s="39"/>
      <c r="AH448" s="33"/>
      <c r="AI448" s="33"/>
      <c r="AJ448" s="33"/>
    </row>
    <row r="449" spans="1:36" s="40" customFormat="1" ht="241.5" hidden="1" x14ac:dyDescent="0.25">
      <c r="A449" s="32">
        <v>53383</v>
      </c>
      <c r="B449" s="33" t="s">
        <v>588</v>
      </c>
      <c r="C449" s="41">
        <v>-23679</v>
      </c>
      <c r="D449" s="34"/>
      <c r="E449" s="35" t="s">
        <v>794</v>
      </c>
      <c r="F449" s="33" t="s">
        <v>3629</v>
      </c>
      <c r="G449" s="33" t="s">
        <v>796</v>
      </c>
      <c r="H449" s="36">
        <v>0</v>
      </c>
      <c r="I449" s="37">
        <f t="shared" si="6"/>
        <v>0</v>
      </c>
      <c r="J449" s="33"/>
      <c r="K449" s="33"/>
      <c r="L449" s="33"/>
      <c r="M449" s="32">
        <v>100000</v>
      </c>
      <c r="N449" s="33" t="s">
        <v>0</v>
      </c>
      <c r="O449" s="32">
        <v>1216</v>
      </c>
      <c r="P449" s="33" t="s">
        <v>143</v>
      </c>
      <c r="Q449" s="33" t="s">
        <v>143</v>
      </c>
      <c r="R449" s="33" t="s">
        <v>135</v>
      </c>
      <c r="S449" s="33" t="s">
        <v>143</v>
      </c>
      <c r="T449" s="33" t="s">
        <v>793</v>
      </c>
      <c r="U449" s="38"/>
      <c r="V449" s="42">
        <v>-17453</v>
      </c>
      <c r="W449" s="42">
        <v>-5757</v>
      </c>
      <c r="X449" s="42">
        <v>-469</v>
      </c>
      <c r="Y449" s="39"/>
      <c r="Z449" s="39"/>
      <c r="AA449" s="39"/>
      <c r="AB449" s="39"/>
      <c r="AC449" s="39"/>
      <c r="AD449" s="39"/>
      <c r="AE449" s="39"/>
      <c r="AF449" s="39"/>
      <c r="AG449" s="39"/>
      <c r="AH449" s="33"/>
      <c r="AI449" s="33"/>
      <c r="AJ449" s="33"/>
    </row>
    <row r="450" spans="1:36" s="40" customFormat="1" ht="241.5" hidden="1" x14ac:dyDescent="0.25">
      <c r="A450" s="32">
        <v>53384</v>
      </c>
      <c r="B450" s="33" t="s">
        <v>1686</v>
      </c>
      <c r="C450" s="34">
        <v>90000</v>
      </c>
      <c r="D450" s="34"/>
      <c r="E450" s="35" t="s">
        <v>1776</v>
      </c>
      <c r="F450" s="33" t="s">
        <v>3630</v>
      </c>
      <c r="G450" s="33" t="s">
        <v>1778</v>
      </c>
      <c r="H450" s="36">
        <v>0</v>
      </c>
      <c r="I450" s="37">
        <f t="shared" ref="I450:I513" si="7">SUM(C450*H450)</f>
        <v>0</v>
      </c>
      <c r="J450" s="33"/>
      <c r="K450" s="33"/>
      <c r="L450" s="33"/>
      <c r="M450" s="32">
        <v>200205</v>
      </c>
      <c r="N450" s="33" t="s">
        <v>68</v>
      </c>
      <c r="O450" s="32">
        <v>1412</v>
      </c>
      <c r="P450" s="33" t="s">
        <v>142</v>
      </c>
      <c r="Q450" s="33" t="s">
        <v>149</v>
      </c>
      <c r="R450" s="33" t="s">
        <v>135</v>
      </c>
      <c r="S450" s="33" t="s">
        <v>244</v>
      </c>
      <c r="T450" s="33" t="s">
        <v>1775</v>
      </c>
      <c r="U450" s="38"/>
      <c r="V450" s="39"/>
      <c r="W450" s="39"/>
      <c r="X450" s="39"/>
      <c r="Y450" s="39"/>
      <c r="Z450" s="39"/>
      <c r="AA450" s="39">
        <v>90000</v>
      </c>
      <c r="AB450" s="39"/>
      <c r="AC450" s="39"/>
      <c r="AD450" s="39"/>
      <c r="AE450" s="39"/>
      <c r="AF450" s="39"/>
      <c r="AG450" s="39"/>
      <c r="AH450" s="33"/>
      <c r="AI450" s="33"/>
      <c r="AJ450" s="33"/>
    </row>
    <row r="451" spans="1:36" s="40" customFormat="1" ht="184" hidden="1" x14ac:dyDescent="0.25">
      <c r="A451" s="32">
        <v>53388</v>
      </c>
      <c r="B451" s="33" t="s">
        <v>304</v>
      </c>
      <c r="C451" s="34">
        <v>2113621</v>
      </c>
      <c r="D451" s="34">
        <v>351637</v>
      </c>
      <c r="E451" s="35" t="s">
        <v>798</v>
      </c>
      <c r="F451" s="33" t="s">
        <v>3631</v>
      </c>
      <c r="G451" s="33" t="s">
        <v>800</v>
      </c>
      <c r="H451" s="36">
        <v>0</v>
      </c>
      <c r="I451" s="37">
        <f t="shared" si="7"/>
        <v>0</v>
      </c>
      <c r="J451" s="33"/>
      <c r="K451" s="33"/>
      <c r="L451" s="33"/>
      <c r="M451" s="32">
        <v>100000</v>
      </c>
      <c r="N451" s="33" t="s">
        <v>0</v>
      </c>
      <c r="O451" s="32">
        <v>1914</v>
      </c>
      <c r="P451" s="33" t="s">
        <v>161</v>
      </c>
      <c r="Q451" s="33" t="s">
        <v>149</v>
      </c>
      <c r="R451" s="33" t="s">
        <v>431</v>
      </c>
      <c r="S451" s="33" t="s">
        <v>143</v>
      </c>
      <c r="T451" s="33" t="s">
        <v>797</v>
      </c>
      <c r="U451" s="38"/>
      <c r="V451" s="39">
        <v>2083412</v>
      </c>
      <c r="W451" s="39"/>
      <c r="X451" s="39">
        <v>30209</v>
      </c>
      <c r="Y451" s="39"/>
      <c r="Z451" s="39"/>
      <c r="AA451" s="39"/>
      <c r="AB451" s="39"/>
      <c r="AC451" s="39"/>
      <c r="AD451" s="39"/>
      <c r="AE451" s="39"/>
      <c r="AF451" s="39"/>
      <c r="AG451" s="39"/>
      <c r="AH451" s="33"/>
      <c r="AI451" s="33"/>
      <c r="AJ451" s="33"/>
    </row>
    <row r="452" spans="1:36" s="40" customFormat="1" ht="57.5" hidden="1" x14ac:dyDescent="0.25">
      <c r="A452" s="32">
        <v>53389</v>
      </c>
      <c r="B452" s="33" t="s">
        <v>2732</v>
      </c>
      <c r="C452" s="34">
        <v>27891143</v>
      </c>
      <c r="D452" s="34"/>
      <c r="E452" s="33" t="s">
        <v>3632</v>
      </c>
      <c r="F452" s="33" t="s">
        <v>3633</v>
      </c>
      <c r="G452" s="33" t="s">
        <v>3634</v>
      </c>
      <c r="H452" s="36" t="s">
        <v>4198</v>
      </c>
      <c r="I452" s="37" t="e">
        <f t="shared" si="7"/>
        <v>#VALUE!</v>
      </c>
      <c r="J452" s="33"/>
      <c r="K452" s="33"/>
      <c r="L452" s="33"/>
      <c r="M452" s="32">
        <v>720009</v>
      </c>
      <c r="N452" s="33" t="s">
        <v>113</v>
      </c>
      <c r="O452" s="32">
        <v>1317</v>
      </c>
      <c r="P452" s="33" t="s">
        <v>161</v>
      </c>
      <c r="Q452" s="33" t="s">
        <v>149</v>
      </c>
      <c r="R452" s="33" t="s">
        <v>135</v>
      </c>
      <c r="S452" s="33" t="s">
        <v>249</v>
      </c>
      <c r="T452" s="33" t="s">
        <v>3635</v>
      </c>
      <c r="U452" s="38"/>
      <c r="V452" s="39"/>
      <c r="W452" s="39"/>
      <c r="X452" s="39"/>
      <c r="Y452" s="39"/>
      <c r="Z452" s="39"/>
      <c r="AA452" s="39"/>
      <c r="AB452" s="39"/>
      <c r="AC452" s="39"/>
      <c r="AD452" s="39"/>
      <c r="AE452" s="39">
        <v>27891143</v>
      </c>
      <c r="AF452" s="39"/>
      <c r="AG452" s="39"/>
      <c r="AH452" s="33"/>
      <c r="AI452" s="33"/>
      <c r="AJ452" s="33"/>
    </row>
    <row r="453" spans="1:36" s="40" customFormat="1" ht="57.5" hidden="1" x14ac:dyDescent="0.25">
      <c r="A453" s="32">
        <v>53390</v>
      </c>
      <c r="B453" s="33" t="s">
        <v>625</v>
      </c>
      <c r="C453" s="34">
        <v>4600</v>
      </c>
      <c r="D453" s="34"/>
      <c r="E453" s="33" t="s">
        <v>3636</v>
      </c>
      <c r="F453" s="33" t="s">
        <v>3135</v>
      </c>
      <c r="G453" s="33" t="s">
        <v>3637</v>
      </c>
      <c r="H453" s="36" t="s">
        <v>4198</v>
      </c>
      <c r="I453" s="37" t="e">
        <f t="shared" si="7"/>
        <v>#VALUE!</v>
      </c>
      <c r="J453" s="33"/>
      <c r="K453" s="33"/>
      <c r="L453" s="33"/>
      <c r="M453" s="32">
        <v>100000</v>
      </c>
      <c r="N453" s="33" t="s">
        <v>0</v>
      </c>
      <c r="O453" s="32">
        <v>171413</v>
      </c>
      <c r="P453" s="33" t="s">
        <v>133</v>
      </c>
      <c r="Q453" s="33" t="s">
        <v>143</v>
      </c>
      <c r="R453" s="33" t="s">
        <v>135</v>
      </c>
      <c r="S453" s="33" t="s">
        <v>244</v>
      </c>
      <c r="T453" s="33" t="s">
        <v>3638</v>
      </c>
      <c r="U453" s="38"/>
      <c r="V453" s="39"/>
      <c r="W453" s="39"/>
      <c r="X453" s="39"/>
      <c r="Y453" s="39"/>
      <c r="Z453" s="39"/>
      <c r="AA453" s="39">
        <v>4600</v>
      </c>
      <c r="AB453" s="39"/>
      <c r="AC453" s="39"/>
      <c r="AD453" s="39"/>
      <c r="AE453" s="39"/>
      <c r="AF453" s="39"/>
      <c r="AG453" s="39"/>
      <c r="AH453" s="33"/>
      <c r="AI453" s="33"/>
      <c r="AJ453" s="33"/>
    </row>
    <row r="454" spans="1:36" s="40" customFormat="1" ht="195.5" hidden="1" x14ac:dyDescent="0.25">
      <c r="A454" s="32">
        <v>53392</v>
      </c>
      <c r="B454" s="33" t="s">
        <v>692</v>
      </c>
      <c r="C454" s="34">
        <v>198419</v>
      </c>
      <c r="D454" s="34">
        <v>20000</v>
      </c>
      <c r="E454" s="35" t="s">
        <v>3639</v>
      </c>
      <c r="F454" s="35" t="s">
        <v>3640</v>
      </c>
      <c r="G454" s="35" t="s">
        <v>3641</v>
      </c>
      <c r="H454" s="36" t="s">
        <v>4198</v>
      </c>
      <c r="I454" s="37" t="e">
        <f t="shared" si="7"/>
        <v>#VALUE!</v>
      </c>
      <c r="J454" s="35"/>
      <c r="K454" s="35"/>
      <c r="L454" s="35"/>
      <c r="M454" s="32">
        <v>100000</v>
      </c>
      <c r="N454" s="33" t="s">
        <v>0</v>
      </c>
      <c r="O454" s="32">
        <v>2114</v>
      </c>
      <c r="P454" s="33" t="s">
        <v>278</v>
      </c>
      <c r="Q454" s="33" t="s">
        <v>134</v>
      </c>
      <c r="R454" s="33" t="s">
        <v>173</v>
      </c>
      <c r="S454" s="33" t="s">
        <v>143</v>
      </c>
      <c r="T454" s="33" t="s">
        <v>3642</v>
      </c>
      <c r="U454" s="38">
        <v>2</v>
      </c>
      <c r="V454" s="39">
        <v>80417</v>
      </c>
      <c r="W454" s="39">
        <v>28304</v>
      </c>
      <c r="X454" s="39">
        <v>17372</v>
      </c>
      <c r="Y454" s="39"/>
      <c r="Z454" s="39">
        <v>66004</v>
      </c>
      <c r="AA454" s="39">
        <v>6322</v>
      </c>
      <c r="AB454" s="39"/>
      <c r="AC454" s="39"/>
      <c r="AD454" s="39"/>
      <c r="AE454" s="39"/>
      <c r="AF454" s="39"/>
      <c r="AG454" s="39"/>
      <c r="AH454" s="33"/>
      <c r="AI454" s="33"/>
      <c r="AJ454" s="33"/>
    </row>
    <row r="455" spans="1:36" s="40" customFormat="1" ht="115" hidden="1" x14ac:dyDescent="0.25">
      <c r="A455" s="32">
        <v>53393</v>
      </c>
      <c r="B455" s="33" t="s">
        <v>620</v>
      </c>
      <c r="C455" s="41">
        <v>-6040</v>
      </c>
      <c r="D455" s="34"/>
      <c r="E455" s="35" t="s">
        <v>804</v>
      </c>
      <c r="F455" s="33" t="s">
        <v>741</v>
      </c>
      <c r="G455" s="35" t="s">
        <v>742</v>
      </c>
      <c r="H455" s="36" t="s">
        <v>4198</v>
      </c>
      <c r="I455" s="37" t="e">
        <f t="shared" si="7"/>
        <v>#VALUE!</v>
      </c>
      <c r="J455" s="35"/>
      <c r="K455" s="35"/>
      <c r="L455" s="35"/>
      <c r="M455" s="32">
        <v>100000</v>
      </c>
      <c r="N455" s="33" t="s">
        <v>0</v>
      </c>
      <c r="O455" s="32">
        <v>171412</v>
      </c>
      <c r="P455" s="33" t="s">
        <v>273</v>
      </c>
      <c r="Q455" s="33" t="s">
        <v>143</v>
      </c>
      <c r="R455" s="33" t="s">
        <v>173</v>
      </c>
      <c r="S455" s="33" t="s">
        <v>143</v>
      </c>
      <c r="T455" s="33" t="s">
        <v>803</v>
      </c>
      <c r="U455" s="38"/>
      <c r="V455" s="39"/>
      <c r="W455" s="39"/>
      <c r="X455" s="39"/>
      <c r="Y455" s="39"/>
      <c r="Z455" s="42">
        <v>-6040</v>
      </c>
      <c r="AA455" s="39"/>
      <c r="AB455" s="39"/>
      <c r="AC455" s="39"/>
      <c r="AD455" s="39"/>
      <c r="AE455" s="39"/>
      <c r="AF455" s="39"/>
      <c r="AG455" s="39"/>
      <c r="AH455" s="33"/>
      <c r="AI455" s="33"/>
      <c r="AJ455" s="33"/>
    </row>
    <row r="456" spans="1:36" s="40" customFormat="1" ht="126.5" hidden="1" x14ac:dyDescent="0.25">
      <c r="A456" s="32">
        <v>53394</v>
      </c>
      <c r="B456" s="33" t="s">
        <v>620</v>
      </c>
      <c r="C456" s="34">
        <v>1873390</v>
      </c>
      <c r="D456" s="34"/>
      <c r="E456" s="35" t="s">
        <v>3643</v>
      </c>
      <c r="F456" s="33" t="s">
        <v>3644</v>
      </c>
      <c r="G456" s="35" t="s">
        <v>1527</v>
      </c>
      <c r="H456" s="36" t="s">
        <v>4198</v>
      </c>
      <c r="I456" s="37" t="e">
        <f t="shared" si="7"/>
        <v>#VALUE!</v>
      </c>
      <c r="J456" s="35"/>
      <c r="K456" s="35"/>
      <c r="L456" s="35"/>
      <c r="M456" s="32">
        <v>100000</v>
      </c>
      <c r="N456" s="33" t="s">
        <v>0</v>
      </c>
      <c r="O456" s="32">
        <v>171412</v>
      </c>
      <c r="P456" s="33" t="s">
        <v>278</v>
      </c>
      <c r="Q456" s="33" t="s">
        <v>143</v>
      </c>
      <c r="R456" s="33" t="s">
        <v>135</v>
      </c>
      <c r="S456" s="33" t="s">
        <v>143</v>
      </c>
      <c r="T456" s="33" t="s">
        <v>3645</v>
      </c>
      <c r="U456" s="38">
        <v>17</v>
      </c>
      <c r="V456" s="39">
        <v>732913</v>
      </c>
      <c r="W456" s="39">
        <v>187906</v>
      </c>
      <c r="X456" s="39">
        <v>109071</v>
      </c>
      <c r="Y456" s="39">
        <v>104000</v>
      </c>
      <c r="Z456" s="39">
        <v>664500</v>
      </c>
      <c r="AA456" s="39"/>
      <c r="AB456" s="39"/>
      <c r="AC456" s="39"/>
      <c r="AD456" s="39"/>
      <c r="AE456" s="39">
        <v>75000</v>
      </c>
      <c r="AF456" s="39"/>
      <c r="AG456" s="39"/>
      <c r="AH456" s="33"/>
      <c r="AI456" s="33"/>
      <c r="AJ456" s="33"/>
    </row>
    <row r="457" spans="1:36" s="40" customFormat="1" ht="115" hidden="1" x14ac:dyDescent="0.25">
      <c r="A457" s="32">
        <v>53395</v>
      </c>
      <c r="B457" s="33" t="s">
        <v>692</v>
      </c>
      <c r="C457" s="34">
        <v>395812</v>
      </c>
      <c r="D457" s="34"/>
      <c r="E457" s="35" t="s">
        <v>3646</v>
      </c>
      <c r="F457" s="33" t="s">
        <v>3647</v>
      </c>
      <c r="G457" s="33" t="s">
        <v>3648</v>
      </c>
      <c r="H457" s="36" t="s">
        <v>4198</v>
      </c>
      <c r="I457" s="37" t="e">
        <f t="shared" si="7"/>
        <v>#VALUE!</v>
      </c>
      <c r="J457" s="33"/>
      <c r="K457" s="33"/>
      <c r="L457" s="33"/>
      <c r="M457" s="32">
        <v>100000</v>
      </c>
      <c r="N457" s="33" t="s">
        <v>0</v>
      </c>
      <c r="O457" s="32">
        <v>2114</v>
      </c>
      <c r="P457" s="33" t="s">
        <v>208</v>
      </c>
      <c r="Q457" s="33" t="s">
        <v>134</v>
      </c>
      <c r="R457" s="33" t="s">
        <v>173</v>
      </c>
      <c r="S457" s="33" t="s">
        <v>143</v>
      </c>
      <c r="T457" s="33" t="s">
        <v>3649</v>
      </c>
      <c r="U457" s="38">
        <v>1</v>
      </c>
      <c r="V457" s="39">
        <v>62712</v>
      </c>
      <c r="W457" s="39">
        <v>16087</v>
      </c>
      <c r="X457" s="39">
        <v>9293</v>
      </c>
      <c r="Y457" s="39"/>
      <c r="Z457" s="39">
        <v>303380</v>
      </c>
      <c r="AA457" s="39">
        <v>4340</v>
      </c>
      <c r="AB457" s="39"/>
      <c r="AC457" s="39"/>
      <c r="AD457" s="39"/>
      <c r="AE457" s="39"/>
      <c r="AF457" s="39"/>
      <c r="AG457" s="39"/>
      <c r="AH457" s="33"/>
      <c r="AI457" s="33"/>
      <c r="AJ457" s="33"/>
    </row>
    <row r="458" spans="1:36" s="40" customFormat="1" ht="103.5" hidden="1" x14ac:dyDescent="0.25">
      <c r="A458" s="32">
        <v>53396</v>
      </c>
      <c r="B458" s="33" t="s">
        <v>692</v>
      </c>
      <c r="C458" s="34">
        <v>223382</v>
      </c>
      <c r="D458" s="34"/>
      <c r="E458" s="35" t="s">
        <v>3650</v>
      </c>
      <c r="F458" s="33" t="s">
        <v>3651</v>
      </c>
      <c r="G458" s="33" t="s">
        <v>3652</v>
      </c>
      <c r="H458" s="36" t="s">
        <v>4198</v>
      </c>
      <c r="I458" s="37" t="e">
        <f t="shared" si="7"/>
        <v>#VALUE!</v>
      </c>
      <c r="J458" s="33"/>
      <c r="K458" s="33"/>
      <c r="L458" s="33"/>
      <c r="M458" s="32">
        <v>100000</v>
      </c>
      <c r="N458" s="33" t="s">
        <v>0</v>
      </c>
      <c r="O458" s="32">
        <v>2114</v>
      </c>
      <c r="P458" s="33" t="s">
        <v>268</v>
      </c>
      <c r="Q458" s="33" t="s">
        <v>348</v>
      </c>
      <c r="R458" s="33" t="s">
        <v>135</v>
      </c>
      <c r="S458" s="33" t="s">
        <v>143</v>
      </c>
      <c r="T458" s="33" t="s">
        <v>3653</v>
      </c>
      <c r="U458" s="38">
        <v>1</v>
      </c>
      <c r="V458" s="39">
        <v>89668</v>
      </c>
      <c r="W458" s="39">
        <v>19753</v>
      </c>
      <c r="X458" s="39">
        <v>10021</v>
      </c>
      <c r="Y458" s="39"/>
      <c r="Z458" s="39">
        <v>100000</v>
      </c>
      <c r="AA458" s="39">
        <v>3940</v>
      </c>
      <c r="AB458" s="39"/>
      <c r="AC458" s="39"/>
      <c r="AD458" s="39"/>
      <c r="AE458" s="39"/>
      <c r="AF458" s="39"/>
      <c r="AG458" s="39"/>
      <c r="AH458" s="33"/>
      <c r="AI458" s="33"/>
      <c r="AJ458" s="33"/>
    </row>
    <row r="459" spans="1:36" s="40" customFormat="1" ht="207" hidden="1" x14ac:dyDescent="0.25">
      <c r="A459" s="32">
        <v>53397</v>
      </c>
      <c r="B459" s="33" t="s">
        <v>620</v>
      </c>
      <c r="C459" s="34">
        <v>119599</v>
      </c>
      <c r="D459" s="34"/>
      <c r="E459" s="35" t="s">
        <v>806</v>
      </c>
      <c r="F459" s="33" t="s">
        <v>3040</v>
      </c>
      <c r="G459" s="35" t="s">
        <v>212</v>
      </c>
      <c r="H459" s="36" t="s">
        <v>4198</v>
      </c>
      <c r="I459" s="37" t="e">
        <f t="shared" si="7"/>
        <v>#VALUE!</v>
      </c>
      <c r="J459" s="35"/>
      <c r="K459" s="35"/>
      <c r="L459" s="35"/>
      <c r="M459" s="32">
        <v>100000</v>
      </c>
      <c r="N459" s="33" t="s">
        <v>0</v>
      </c>
      <c r="O459" s="32">
        <v>171412</v>
      </c>
      <c r="P459" s="33" t="s">
        <v>208</v>
      </c>
      <c r="Q459" s="33" t="s">
        <v>143</v>
      </c>
      <c r="R459" s="33" t="s">
        <v>135</v>
      </c>
      <c r="S459" s="33" t="s">
        <v>143</v>
      </c>
      <c r="T459" s="33" t="s">
        <v>805</v>
      </c>
      <c r="U459" s="38">
        <v>1</v>
      </c>
      <c r="V459" s="39">
        <v>85585</v>
      </c>
      <c r="W459" s="39">
        <v>19103</v>
      </c>
      <c r="X459" s="39">
        <v>9911</v>
      </c>
      <c r="Y459" s="39">
        <v>5000</v>
      </c>
      <c r="Z459" s="39"/>
      <c r="AA459" s="39"/>
      <c r="AB459" s="39"/>
      <c r="AC459" s="39"/>
      <c r="AD459" s="39"/>
      <c r="AE459" s="39"/>
      <c r="AF459" s="39"/>
      <c r="AG459" s="39"/>
      <c r="AH459" s="33"/>
      <c r="AI459" s="33"/>
      <c r="AJ459" s="33"/>
    </row>
    <row r="460" spans="1:36" s="40" customFormat="1" ht="80.5" hidden="1" x14ac:dyDescent="0.25">
      <c r="A460" s="32">
        <v>53398</v>
      </c>
      <c r="B460" s="33" t="s">
        <v>620</v>
      </c>
      <c r="C460" s="34">
        <v>15100</v>
      </c>
      <c r="D460" s="34"/>
      <c r="E460" s="35" t="s">
        <v>3654</v>
      </c>
      <c r="F460" s="33" t="s">
        <v>3135</v>
      </c>
      <c r="G460" s="33" t="s">
        <v>3655</v>
      </c>
      <c r="H460" s="36" t="s">
        <v>4198</v>
      </c>
      <c r="I460" s="37" t="e">
        <f t="shared" si="7"/>
        <v>#VALUE!</v>
      </c>
      <c r="J460" s="33"/>
      <c r="K460" s="33"/>
      <c r="L460" s="33"/>
      <c r="M460" s="32">
        <v>100000</v>
      </c>
      <c r="N460" s="33" t="s">
        <v>0</v>
      </c>
      <c r="O460" s="32">
        <v>171412</v>
      </c>
      <c r="P460" s="33" t="s">
        <v>155</v>
      </c>
      <c r="Q460" s="33" t="s">
        <v>143</v>
      </c>
      <c r="R460" s="33" t="s">
        <v>135</v>
      </c>
      <c r="S460" s="33" t="s">
        <v>244</v>
      </c>
      <c r="T460" s="33" t="s">
        <v>3656</v>
      </c>
      <c r="U460" s="38"/>
      <c r="V460" s="39"/>
      <c r="W460" s="39"/>
      <c r="X460" s="39"/>
      <c r="Y460" s="39"/>
      <c r="Z460" s="39"/>
      <c r="AA460" s="39">
        <v>15100</v>
      </c>
      <c r="AB460" s="39"/>
      <c r="AC460" s="39"/>
      <c r="AD460" s="39"/>
      <c r="AE460" s="39"/>
      <c r="AF460" s="39"/>
      <c r="AG460" s="39"/>
      <c r="AH460" s="33"/>
      <c r="AI460" s="33"/>
      <c r="AJ460" s="33"/>
    </row>
    <row r="461" spans="1:36" s="40" customFormat="1" ht="80.5" hidden="1" x14ac:dyDescent="0.25">
      <c r="A461" s="32">
        <v>53399</v>
      </c>
      <c r="B461" s="33" t="s">
        <v>692</v>
      </c>
      <c r="C461" s="34">
        <v>1169847</v>
      </c>
      <c r="D461" s="34"/>
      <c r="E461" s="35" t="s">
        <v>3657</v>
      </c>
      <c r="F461" s="33" t="s">
        <v>3658</v>
      </c>
      <c r="G461" s="33" t="s">
        <v>3659</v>
      </c>
      <c r="H461" s="36" t="s">
        <v>4198</v>
      </c>
      <c r="I461" s="37" t="e">
        <f t="shared" si="7"/>
        <v>#VALUE!</v>
      </c>
      <c r="J461" s="33"/>
      <c r="K461" s="33"/>
      <c r="L461" s="33"/>
      <c r="M461" s="32">
        <v>100000</v>
      </c>
      <c r="N461" s="33" t="s">
        <v>0</v>
      </c>
      <c r="O461" s="32">
        <v>2114</v>
      </c>
      <c r="P461" s="33" t="s">
        <v>294</v>
      </c>
      <c r="Q461" s="33" t="s">
        <v>143</v>
      </c>
      <c r="R461" s="33" t="s">
        <v>135</v>
      </c>
      <c r="S461" s="33" t="s">
        <v>143</v>
      </c>
      <c r="T461" s="33" t="s">
        <v>3660</v>
      </c>
      <c r="U461" s="38">
        <v>3</v>
      </c>
      <c r="V461" s="39">
        <v>125333</v>
      </c>
      <c r="W461" s="39">
        <v>52551</v>
      </c>
      <c r="X461" s="39">
        <v>26184</v>
      </c>
      <c r="Y461" s="39"/>
      <c r="Z461" s="39">
        <v>953405</v>
      </c>
      <c r="AA461" s="39">
        <v>12374</v>
      </c>
      <c r="AB461" s="39"/>
      <c r="AC461" s="39"/>
      <c r="AD461" s="39"/>
      <c r="AE461" s="39"/>
      <c r="AF461" s="39"/>
      <c r="AG461" s="39"/>
      <c r="AH461" s="33"/>
      <c r="AI461" s="33"/>
      <c r="AJ461" s="33"/>
    </row>
    <row r="462" spans="1:36" s="40" customFormat="1" ht="80.5" hidden="1" x14ac:dyDescent="0.25">
      <c r="A462" s="32">
        <v>53400</v>
      </c>
      <c r="B462" s="33" t="s">
        <v>620</v>
      </c>
      <c r="C462" s="34">
        <v>78125</v>
      </c>
      <c r="D462" s="34"/>
      <c r="E462" s="33" t="s">
        <v>808</v>
      </c>
      <c r="F462" s="33" t="s">
        <v>3661</v>
      </c>
      <c r="G462" s="33" t="s">
        <v>810</v>
      </c>
      <c r="H462" s="36" t="s">
        <v>4198</v>
      </c>
      <c r="I462" s="37" t="e">
        <f t="shared" si="7"/>
        <v>#VALUE!</v>
      </c>
      <c r="J462" s="33"/>
      <c r="K462" s="33"/>
      <c r="L462" s="33"/>
      <c r="M462" s="32">
        <v>100000</v>
      </c>
      <c r="N462" s="33" t="s">
        <v>0</v>
      </c>
      <c r="O462" s="32">
        <v>171412</v>
      </c>
      <c r="P462" s="33" t="s">
        <v>294</v>
      </c>
      <c r="Q462" s="33" t="s">
        <v>149</v>
      </c>
      <c r="R462" s="33" t="s">
        <v>135</v>
      </c>
      <c r="S462" s="33" t="s">
        <v>143</v>
      </c>
      <c r="T462" s="33" t="s">
        <v>807</v>
      </c>
      <c r="U462" s="38"/>
      <c r="V462" s="39"/>
      <c r="W462" s="39"/>
      <c r="X462" s="39"/>
      <c r="Y462" s="39">
        <v>40000</v>
      </c>
      <c r="Z462" s="39">
        <v>38125</v>
      </c>
      <c r="AA462" s="39"/>
      <c r="AB462" s="39"/>
      <c r="AC462" s="39"/>
      <c r="AD462" s="39"/>
      <c r="AE462" s="39"/>
      <c r="AF462" s="39"/>
      <c r="AG462" s="39"/>
      <c r="AH462" s="33"/>
      <c r="AI462" s="33"/>
      <c r="AJ462" s="33"/>
    </row>
    <row r="463" spans="1:36" s="40" customFormat="1" ht="161" hidden="1" x14ac:dyDescent="0.25">
      <c r="A463" s="32">
        <v>53401</v>
      </c>
      <c r="B463" s="33" t="s">
        <v>602</v>
      </c>
      <c r="C463" s="34">
        <v>761731</v>
      </c>
      <c r="D463" s="34"/>
      <c r="E463" s="35" t="s">
        <v>812</v>
      </c>
      <c r="F463" s="35" t="s">
        <v>3662</v>
      </c>
      <c r="G463" s="35" t="s">
        <v>814</v>
      </c>
      <c r="H463" s="36">
        <v>0</v>
      </c>
      <c r="I463" s="37">
        <f t="shared" si="7"/>
        <v>0</v>
      </c>
      <c r="J463" s="35"/>
      <c r="K463" s="35"/>
      <c r="L463" s="35"/>
      <c r="M463" s="32">
        <v>100000</v>
      </c>
      <c r="N463" s="33" t="s">
        <v>0</v>
      </c>
      <c r="O463" s="32">
        <v>1516</v>
      </c>
      <c r="P463" s="33" t="s">
        <v>202</v>
      </c>
      <c r="Q463" s="33" t="s">
        <v>143</v>
      </c>
      <c r="R463" s="33" t="s">
        <v>431</v>
      </c>
      <c r="S463" s="33" t="s">
        <v>143</v>
      </c>
      <c r="T463" s="33" t="s">
        <v>811</v>
      </c>
      <c r="U463" s="38">
        <v>5</v>
      </c>
      <c r="V463" s="39">
        <v>361978</v>
      </c>
      <c r="W463" s="39">
        <v>90529</v>
      </c>
      <c r="X463" s="39">
        <v>47775</v>
      </c>
      <c r="Y463" s="39">
        <v>7400</v>
      </c>
      <c r="Z463" s="39">
        <v>254049</v>
      </c>
      <c r="AA463" s="39"/>
      <c r="AB463" s="39"/>
      <c r="AC463" s="39"/>
      <c r="AD463" s="39"/>
      <c r="AE463" s="39"/>
      <c r="AF463" s="39"/>
      <c r="AG463" s="39"/>
      <c r="AH463" s="33"/>
      <c r="AI463" s="33"/>
      <c r="AJ463" s="33"/>
    </row>
    <row r="464" spans="1:36" s="40" customFormat="1" ht="80.5" hidden="1" x14ac:dyDescent="0.25">
      <c r="A464" s="32">
        <v>53402</v>
      </c>
      <c r="B464" s="33" t="s">
        <v>620</v>
      </c>
      <c r="C464" s="34">
        <v>335160</v>
      </c>
      <c r="D464" s="34"/>
      <c r="E464" s="35" t="s">
        <v>3663</v>
      </c>
      <c r="F464" s="33" t="s">
        <v>3664</v>
      </c>
      <c r="G464" s="33" t="s">
        <v>3665</v>
      </c>
      <c r="H464" s="36" t="s">
        <v>4198</v>
      </c>
      <c r="I464" s="37" t="e">
        <f t="shared" si="7"/>
        <v>#VALUE!</v>
      </c>
      <c r="J464" s="33"/>
      <c r="K464" s="33"/>
      <c r="L464" s="33"/>
      <c r="M464" s="32">
        <v>100000</v>
      </c>
      <c r="N464" s="33" t="s">
        <v>0</v>
      </c>
      <c r="O464" s="32">
        <v>171412</v>
      </c>
      <c r="P464" s="33" t="s">
        <v>238</v>
      </c>
      <c r="Q464" s="33" t="s">
        <v>143</v>
      </c>
      <c r="R464" s="33" t="s">
        <v>135</v>
      </c>
      <c r="S464" s="33" t="s">
        <v>143</v>
      </c>
      <c r="T464" s="33" t="s">
        <v>815</v>
      </c>
      <c r="U464" s="38">
        <v>3</v>
      </c>
      <c r="V464" s="39">
        <v>140628</v>
      </c>
      <c r="W464" s="39">
        <v>45433</v>
      </c>
      <c r="X464" s="39">
        <v>26599</v>
      </c>
      <c r="Y464" s="39">
        <v>5500</v>
      </c>
      <c r="Z464" s="39">
        <v>92000</v>
      </c>
      <c r="AA464" s="39"/>
      <c r="AB464" s="39"/>
      <c r="AC464" s="39"/>
      <c r="AD464" s="39"/>
      <c r="AE464" s="39">
        <v>25000</v>
      </c>
      <c r="AF464" s="39"/>
      <c r="AG464" s="39"/>
      <c r="AH464" s="33"/>
      <c r="AI464" s="33"/>
      <c r="AJ464" s="33"/>
    </row>
    <row r="465" spans="1:36" s="40" customFormat="1" ht="126.5" hidden="1" x14ac:dyDescent="0.25">
      <c r="A465" s="32">
        <v>53403</v>
      </c>
      <c r="B465" s="33" t="s">
        <v>1936</v>
      </c>
      <c r="C465" s="34">
        <v>103000</v>
      </c>
      <c r="D465" s="34">
        <v>103000</v>
      </c>
      <c r="E465" s="35" t="s">
        <v>1938</v>
      </c>
      <c r="F465" s="33" t="s">
        <v>1939</v>
      </c>
      <c r="G465" s="33" t="s">
        <v>1940</v>
      </c>
      <c r="H465" s="36">
        <v>0</v>
      </c>
      <c r="I465" s="37">
        <f t="shared" si="7"/>
        <v>0</v>
      </c>
      <c r="J465" s="33"/>
      <c r="K465" s="33"/>
      <c r="L465" s="33"/>
      <c r="M465" s="32">
        <v>200227</v>
      </c>
      <c r="N465" s="33" t="s">
        <v>79</v>
      </c>
      <c r="O465" s="32">
        <v>1913</v>
      </c>
      <c r="P465" s="33" t="s">
        <v>161</v>
      </c>
      <c r="Q465" s="33" t="s">
        <v>143</v>
      </c>
      <c r="R465" s="33" t="s">
        <v>372</v>
      </c>
      <c r="S465" s="33" t="s">
        <v>143</v>
      </c>
      <c r="T465" s="33" t="s">
        <v>1937</v>
      </c>
      <c r="U465" s="38"/>
      <c r="V465" s="39"/>
      <c r="W465" s="39"/>
      <c r="X465" s="39"/>
      <c r="Y465" s="39"/>
      <c r="Z465" s="39">
        <v>103000</v>
      </c>
      <c r="AA465" s="39"/>
      <c r="AB465" s="39"/>
      <c r="AC465" s="39"/>
      <c r="AD465" s="39"/>
      <c r="AE465" s="39"/>
      <c r="AF465" s="39"/>
      <c r="AG465" s="39"/>
      <c r="AH465" s="33"/>
      <c r="AI465" s="33"/>
      <c r="AJ465" s="33"/>
    </row>
    <row r="466" spans="1:36" s="40" customFormat="1" ht="115" hidden="1" x14ac:dyDescent="0.25">
      <c r="A466" s="32">
        <v>53404</v>
      </c>
      <c r="B466" s="33" t="s">
        <v>1936</v>
      </c>
      <c r="C466" s="34">
        <v>88480</v>
      </c>
      <c r="D466" s="34">
        <v>88480</v>
      </c>
      <c r="E466" s="35" t="s">
        <v>1942</v>
      </c>
      <c r="F466" s="33" t="s">
        <v>3666</v>
      </c>
      <c r="G466" s="33" t="s">
        <v>1944</v>
      </c>
      <c r="H466" s="36">
        <v>0</v>
      </c>
      <c r="I466" s="37">
        <f t="shared" si="7"/>
        <v>0</v>
      </c>
      <c r="J466" s="33"/>
      <c r="K466" s="33"/>
      <c r="L466" s="33"/>
      <c r="M466" s="32">
        <v>200227</v>
      </c>
      <c r="N466" s="33" t="s">
        <v>79</v>
      </c>
      <c r="O466" s="32">
        <v>1913</v>
      </c>
      <c r="P466" s="33" t="s">
        <v>142</v>
      </c>
      <c r="Q466" s="33" t="s">
        <v>143</v>
      </c>
      <c r="R466" s="33" t="s">
        <v>135</v>
      </c>
      <c r="S466" s="33" t="s">
        <v>143</v>
      </c>
      <c r="T466" s="33" t="s">
        <v>1941</v>
      </c>
      <c r="U466" s="38">
        <v>1</v>
      </c>
      <c r="V466" s="39">
        <v>59805</v>
      </c>
      <c r="W466" s="39">
        <v>16460</v>
      </c>
      <c r="X466" s="39">
        <v>9215</v>
      </c>
      <c r="Y466" s="39">
        <v>3000</v>
      </c>
      <c r="Z466" s="39"/>
      <c r="AA466" s="39"/>
      <c r="AB466" s="39"/>
      <c r="AC466" s="39"/>
      <c r="AD466" s="39"/>
      <c r="AE466" s="39"/>
      <c r="AF466" s="39"/>
      <c r="AG466" s="39"/>
      <c r="AH466" s="33"/>
      <c r="AI466" s="33"/>
      <c r="AJ466" s="33"/>
    </row>
    <row r="467" spans="1:36" s="40" customFormat="1" ht="80.5" hidden="1" x14ac:dyDescent="0.25">
      <c r="A467" s="32">
        <v>53406</v>
      </c>
      <c r="B467" s="33" t="s">
        <v>1936</v>
      </c>
      <c r="C467" s="34">
        <v>251408</v>
      </c>
      <c r="D467" s="34"/>
      <c r="E467" s="35" t="s">
        <v>1946</v>
      </c>
      <c r="F467" s="33" t="s">
        <v>3667</v>
      </c>
      <c r="G467" s="33" t="s">
        <v>3668</v>
      </c>
      <c r="H467" s="36">
        <v>0</v>
      </c>
      <c r="I467" s="37">
        <f t="shared" si="7"/>
        <v>0</v>
      </c>
      <c r="J467" s="33"/>
      <c r="K467" s="33"/>
      <c r="L467" s="33"/>
      <c r="M467" s="32">
        <v>200227</v>
      </c>
      <c r="N467" s="33" t="s">
        <v>79</v>
      </c>
      <c r="O467" s="32">
        <v>1913</v>
      </c>
      <c r="P467" s="33" t="s">
        <v>155</v>
      </c>
      <c r="Q467" s="33" t="s">
        <v>143</v>
      </c>
      <c r="R467" s="33" t="s">
        <v>135</v>
      </c>
      <c r="S467" s="33" t="s">
        <v>143</v>
      </c>
      <c r="T467" s="33" t="s">
        <v>1945</v>
      </c>
      <c r="U467" s="38">
        <v>2</v>
      </c>
      <c r="V467" s="39">
        <v>151956</v>
      </c>
      <c r="W467" s="39">
        <v>53848</v>
      </c>
      <c r="X467" s="39">
        <v>45604</v>
      </c>
      <c r="Y467" s="39"/>
      <c r="Z467" s="39"/>
      <c r="AA467" s="39"/>
      <c r="AB467" s="39"/>
      <c r="AC467" s="39"/>
      <c r="AD467" s="39"/>
      <c r="AE467" s="39"/>
      <c r="AF467" s="39"/>
      <c r="AG467" s="39"/>
      <c r="AH467" s="33"/>
      <c r="AI467" s="33"/>
      <c r="AJ467" s="33"/>
    </row>
    <row r="468" spans="1:36" s="40" customFormat="1" ht="126.5" hidden="1" x14ac:dyDescent="0.25">
      <c r="A468" s="32">
        <v>53407</v>
      </c>
      <c r="B468" s="33" t="s">
        <v>692</v>
      </c>
      <c r="C468" s="34">
        <v>1000000</v>
      </c>
      <c r="D468" s="34"/>
      <c r="E468" s="35" t="s">
        <v>3669</v>
      </c>
      <c r="F468" s="33" t="s">
        <v>3670</v>
      </c>
      <c r="G468" s="33" t="s">
        <v>3671</v>
      </c>
      <c r="H468" s="36" t="s">
        <v>4198</v>
      </c>
      <c r="I468" s="37" t="e">
        <f t="shared" si="7"/>
        <v>#VALUE!</v>
      </c>
      <c r="J468" s="33"/>
      <c r="K468" s="33"/>
      <c r="L468" s="33"/>
      <c r="M468" s="32">
        <v>100000</v>
      </c>
      <c r="N468" s="33" t="s">
        <v>0</v>
      </c>
      <c r="O468" s="32">
        <v>2114</v>
      </c>
      <c r="P468" s="33" t="s">
        <v>161</v>
      </c>
      <c r="Q468" s="33" t="s">
        <v>134</v>
      </c>
      <c r="R468" s="33" t="s">
        <v>173</v>
      </c>
      <c r="S468" s="33" t="s">
        <v>150</v>
      </c>
      <c r="T468" s="33" t="s">
        <v>3672</v>
      </c>
      <c r="U468" s="38"/>
      <c r="V468" s="39"/>
      <c r="W468" s="39"/>
      <c r="X468" s="39"/>
      <c r="Y468" s="39"/>
      <c r="Z468" s="39">
        <v>1000000</v>
      </c>
      <c r="AA468" s="39"/>
      <c r="AB468" s="39"/>
      <c r="AC468" s="39"/>
      <c r="AD468" s="39"/>
      <c r="AE468" s="39"/>
      <c r="AF468" s="39"/>
      <c r="AG468" s="39"/>
      <c r="AH468" s="33"/>
      <c r="AI468" s="33"/>
      <c r="AJ468" s="33"/>
    </row>
    <row r="469" spans="1:36" s="40" customFormat="1" ht="80.5" hidden="1" x14ac:dyDescent="0.25">
      <c r="A469" s="32">
        <v>53408</v>
      </c>
      <c r="B469" s="33" t="s">
        <v>620</v>
      </c>
      <c r="C469" s="34">
        <v>150000</v>
      </c>
      <c r="D469" s="34"/>
      <c r="E469" s="33" t="s">
        <v>3673</v>
      </c>
      <c r="F469" s="33" t="s">
        <v>3674</v>
      </c>
      <c r="G469" s="33" t="s">
        <v>3675</v>
      </c>
      <c r="H469" s="36" t="s">
        <v>4198</v>
      </c>
      <c r="I469" s="37" t="e">
        <f t="shared" si="7"/>
        <v>#VALUE!</v>
      </c>
      <c r="J469" s="33"/>
      <c r="K469" s="33"/>
      <c r="L469" s="33"/>
      <c r="M469" s="32">
        <v>100000</v>
      </c>
      <c r="N469" s="33" t="s">
        <v>0</v>
      </c>
      <c r="O469" s="32">
        <v>171412</v>
      </c>
      <c r="P469" s="33" t="s">
        <v>730</v>
      </c>
      <c r="Q469" s="33" t="s">
        <v>143</v>
      </c>
      <c r="R469" s="33" t="s">
        <v>135</v>
      </c>
      <c r="S469" s="33" t="s">
        <v>143</v>
      </c>
      <c r="T469" s="33" t="s">
        <v>3676</v>
      </c>
      <c r="U469" s="38"/>
      <c r="V469" s="39"/>
      <c r="W469" s="39"/>
      <c r="X469" s="39"/>
      <c r="Y469" s="39"/>
      <c r="Z469" s="39">
        <v>150000</v>
      </c>
      <c r="AA469" s="39"/>
      <c r="AB469" s="39"/>
      <c r="AC469" s="39"/>
      <c r="AD469" s="39"/>
      <c r="AE469" s="39"/>
      <c r="AF469" s="39"/>
      <c r="AG469" s="39"/>
      <c r="AH469" s="33"/>
      <c r="AI469" s="33"/>
      <c r="AJ469" s="33"/>
    </row>
    <row r="470" spans="1:36" s="40" customFormat="1" ht="57.5" hidden="1" x14ac:dyDescent="0.25">
      <c r="A470" s="32">
        <v>53409</v>
      </c>
      <c r="B470" s="33" t="s">
        <v>620</v>
      </c>
      <c r="C470" s="34">
        <v>107200</v>
      </c>
      <c r="D470" s="34"/>
      <c r="E470" s="33" t="s">
        <v>3677</v>
      </c>
      <c r="F470" s="33" t="s">
        <v>3151</v>
      </c>
      <c r="G470" s="33" t="s">
        <v>3152</v>
      </c>
      <c r="H470" s="36" t="s">
        <v>4198</v>
      </c>
      <c r="I470" s="37" t="e">
        <f t="shared" si="7"/>
        <v>#VALUE!</v>
      </c>
      <c r="J470" s="33"/>
      <c r="K470" s="33"/>
      <c r="L470" s="33"/>
      <c r="M470" s="32">
        <v>100000</v>
      </c>
      <c r="N470" s="33" t="s">
        <v>0</v>
      </c>
      <c r="O470" s="32">
        <v>171412</v>
      </c>
      <c r="P470" s="33" t="s">
        <v>2039</v>
      </c>
      <c r="Q470" s="33" t="s">
        <v>143</v>
      </c>
      <c r="R470" s="33" t="s">
        <v>135</v>
      </c>
      <c r="S470" s="33" t="s">
        <v>225</v>
      </c>
      <c r="T470" s="33" t="s">
        <v>3678</v>
      </c>
      <c r="U470" s="38"/>
      <c r="V470" s="39"/>
      <c r="W470" s="39"/>
      <c r="X470" s="39"/>
      <c r="Y470" s="39">
        <v>11200</v>
      </c>
      <c r="Z470" s="39">
        <v>48000</v>
      </c>
      <c r="AA470" s="39"/>
      <c r="AB470" s="39">
        <v>48000</v>
      </c>
      <c r="AC470" s="39"/>
      <c r="AD470" s="39"/>
      <c r="AE470" s="39"/>
      <c r="AF470" s="39"/>
      <c r="AG470" s="39"/>
      <c r="AH470" s="33"/>
      <c r="AI470" s="33"/>
      <c r="AJ470" s="33"/>
    </row>
    <row r="471" spans="1:36" s="40" customFormat="1" ht="115" hidden="1" x14ac:dyDescent="0.25">
      <c r="A471" s="32">
        <v>53410</v>
      </c>
      <c r="B471" s="33" t="s">
        <v>620</v>
      </c>
      <c r="C471" s="34">
        <v>1046131</v>
      </c>
      <c r="D471" s="34"/>
      <c r="E471" s="35" t="s">
        <v>3679</v>
      </c>
      <c r="F471" s="35" t="s">
        <v>3566</v>
      </c>
      <c r="G471" s="33" t="s">
        <v>3156</v>
      </c>
      <c r="H471" s="36" t="s">
        <v>4198</v>
      </c>
      <c r="I471" s="37" t="e">
        <f t="shared" si="7"/>
        <v>#VALUE!</v>
      </c>
      <c r="J471" s="33"/>
      <c r="K471" s="33"/>
      <c r="L471" s="33"/>
      <c r="M471" s="32">
        <v>100000</v>
      </c>
      <c r="N471" s="33" t="s">
        <v>0</v>
      </c>
      <c r="O471" s="32">
        <v>171412</v>
      </c>
      <c r="P471" s="33" t="s">
        <v>397</v>
      </c>
      <c r="Q471" s="33" t="s">
        <v>143</v>
      </c>
      <c r="R471" s="33" t="s">
        <v>135</v>
      </c>
      <c r="S471" s="33" t="s">
        <v>143</v>
      </c>
      <c r="T471" s="33" t="s">
        <v>3680</v>
      </c>
      <c r="U471" s="38">
        <v>9</v>
      </c>
      <c r="V471" s="39">
        <v>496315</v>
      </c>
      <c r="W471" s="39">
        <v>139511</v>
      </c>
      <c r="X471" s="39">
        <v>81805</v>
      </c>
      <c r="Y471" s="39">
        <v>46500</v>
      </c>
      <c r="Z471" s="39">
        <v>282000</v>
      </c>
      <c r="AA471" s="39"/>
      <c r="AB471" s="39"/>
      <c r="AC471" s="39"/>
      <c r="AD471" s="39"/>
      <c r="AE471" s="39"/>
      <c r="AF471" s="39"/>
      <c r="AG471" s="39"/>
      <c r="AH471" s="33"/>
      <c r="AI471" s="33"/>
      <c r="AJ471" s="33"/>
    </row>
    <row r="472" spans="1:36" s="40" customFormat="1" ht="409.5" hidden="1" x14ac:dyDescent="0.25">
      <c r="A472" s="32">
        <v>53411</v>
      </c>
      <c r="B472" s="33" t="s">
        <v>823</v>
      </c>
      <c r="C472" s="34">
        <v>45770</v>
      </c>
      <c r="D472" s="34"/>
      <c r="E472" s="35" t="s">
        <v>3681</v>
      </c>
      <c r="F472" s="33" t="s">
        <v>3682</v>
      </c>
      <c r="G472" s="33" t="s">
        <v>3682</v>
      </c>
      <c r="H472" s="36">
        <v>0</v>
      </c>
      <c r="I472" s="37">
        <f t="shared" si="7"/>
        <v>0</v>
      </c>
      <c r="J472" s="33"/>
      <c r="K472" s="33"/>
      <c r="L472" s="33"/>
      <c r="M472" s="32">
        <v>100000</v>
      </c>
      <c r="N472" s="33" t="s">
        <v>0</v>
      </c>
      <c r="O472" s="32">
        <v>1152</v>
      </c>
      <c r="P472" s="33" t="s">
        <v>155</v>
      </c>
      <c r="Q472" s="33" t="s">
        <v>143</v>
      </c>
      <c r="R472" s="33" t="s">
        <v>135</v>
      </c>
      <c r="S472" s="33" t="s">
        <v>244</v>
      </c>
      <c r="T472" s="33" t="s">
        <v>3683</v>
      </c>
      <c r="U472" s="38"/>
      <c r="V472" s="39"/>
      <c r="W472" s="39"/>
      <c r="X472" s="39"/>
      <c r="Y472" s="39"/>
      <c r="Z472" s="39"/>
      <c r="AA472" s="39">
        <v>45770</v>
      </c>
      <c r="AB472" s="39"/>
      <c r="AC472" s="39"/>
      <c r="AD472" s="39"/>
      <c r="AE472" s="39"/>
      <c r="AF472" s="39"/>
      <c r="AG472" s="39"/>
      <c r="AH472" s="33"/>
      <c r="AI472" s="33"/>
      <c r="AJ472" s="33"/>
    </row>
    <row r="473" spans="1:36" s="40" customFormat="1" ht="92" hidden="1" x14ac:dyDescent="0.25">
      <c r="A473" s="32">
        <v>53412</v>
      </c>
      <c r="B473" s="33" t="s">
        <v>625</v>
      </c>
      <c r="C473" s="34">
        <v>350000</v>
      </c>
      <c r="D473" s="34"/>
      <c r="E473" s="33" t="s">
        <v>820</v>
      </c>
      <c r="F473" s="33" t="s">
        <v>3684</v>
      </c>
      <c r="G473" s="33" t="s">
        <v>822</v>
      </c>
      <c r="H473" s="36" t="s">
        <v>4198</v>
      </c>
      <c r="I473" s="37" t="e">
        <f t="shared" si="7"/>
        <v>#VALUE!</v>
      </c>
      <c r="J473" s="33"/>
      <c r="K473" s="33"/>
      <c r="L473" s="33"/>
      <c r="M473" s="32">
        <v>100000</v>
      </c>
      <c r="N473" s="33" t="s">
        <v>0</v>
      </c>
      <c r="O473" s="32">
        <v>171413</v>
      </c>
      <c r="P473" s="33" t="s">
        <v>305</v>
      </c>
      <c r="Q473" s="33" t="s">
        <v>143</v>
      </c>
      <c r="R473" s="33" t="s">
        <v>135</v>
      </c>
      <c r="S473" s="33" t="s">
        <v>143</v>
      </c>
      <c r="T473" s="33" t="s">
        <v>819</v>
      </c>
      <c r="U473" s="38"/>
      <c r="V473" s="39"/>
      <c r="W473" s="39"/>
      <c r="X473" s="39"/>
      <c r="Y473" s="39"/>
      <c r="Z473" s="39">
        <v>350000</v>
      </c>
      <c r="AA473" s="39"/>
      <c r="AB473" s="39"/>
      <c r="AC473" s="39"/>
      <c r="AD473" s="39"/>
      <c r="AE473" s="39"/>
      <c r="AF473" s="39"/>
      <c r="AG473" s="39"/>
      <c r="AH473" s="33"/>
      <c r="AI473" s="33"/>
      <c r="AJ473" s="33"/>
    </row>
    <row r="474" spans="1:36" s="40" customFormat="1" ht="69" hidden="1" x14ac:dyDescent="0.25">
      <c r="A474" s="32">
        <v>53413</v>
      </c>
      <c r="B474" s="33" t="s">
        <v>620</v>
      </c>
      <c r="C474" s="34">
        <v>385000</v>
      </c>
      <c r="D474" s="34"/>
      <c r="E474" s="33" t="s">
        <v>3685</v>
      </c>
      <c r="F474" s="33" t="s">
        <v>3177</v>
      </c>
      <c r="G474" s="33" t="s">
        <v>1531</v>
      </c>
      <c r="H474" s="36" t="s">
        <v>4198</v>
      </c>
      <c r="I474" s="37" t="e">
        <f t="shared" si="7"/>
        <v>#VALUE!</v>
      </c>
      <c r="J474" s="33"/>
      <c r="K474" s="33"/>
      <c r="L474" s="33"/>
      <c r="M474" s="32">
        <v>100000</v>
      </c>
      <c r="N474" s="33" t="s">
        <v>0</v>
      </c>
      <c r="O474" s="32">
        <v>171412</v>
      </c>
      <c r="P474" s="33" t="s">
        <v>3178</v>
      </c>
      <c r="Q474" s="33" t="s">
        <v>143</v>
      </c>
      <c r="R474" s="33" t="s">
        <v>135</v>
      </c>
      <c r="S474" s="33" t="s">
        <v>143</v>
      </c>
      <c r="T474" s="33" t="s">
        <v>3686</v>
      </c>
      <c r="U474" s="38"/>
      <c r="V474" s="39"/>
      <c r="W474" s="39"/>
      <c r="X474" s="39"/>
      <c r="Y474" s="39"/>
      <c r="Z474" s="39">
        <v>385000</v>
      </c>
      <c r="AA474" s="39"/>
      <c r="AB474" s="39"/>
      <c r="AC474" s="39"/>
      <c r="AD474" s="39"/>
      <c r="AE474" s="39"/>
      <c r="AF474" s="39"/>
      <c r="AG474" s="39"/>
      <c r="AH474" s="33"/>
      <c r="AI474" s="33"/>
      <c r="AJ474" s="33"/>
    </row>
    <row r="475" spans="1:36" s="40" customFormat="1" ht="80.5" hidden="1" x14ac:dyDescent="0.25">
      <c r="A475" s="32">
        <v>53414</v>
      </c>
      <c r="B475" s="33" t="s">
        <v>620</v>
      </c>
      <c r="C475" s="34">
        <v>194382</v>
      </c>
      <c r="D475" s="34"/>
      <c r="E475" s="35" t="s">
        <v>3687</v>
      </c>
      <c r="F475" s="33" t="s">
        <v>3688</v>
      </c>
      <c r="G475" s="33" t="s">
        <v>3689</v>
      </c>
      <c r="H475" s="36" t="s">
        <v>4198</v>
      </c>
      <c r="I475" s="37" t="e">
        <f t="shared" si="7"/>
        <v>#VALUE!</v>
      </c>
      <c r="J475" s="33"/>
      <c r="K475" s="33"/>
      <c r="L475" s="33"/>
      <c r="M475" s="32">
        <v>100000</v>
      </c>
      <c r="N475" s="33" t="s">
        <v>0</v>
      </c>
      <c r="O475" s="32">
        <v>171412</v>
      </c>
      <c r="P475" s="33" t="s">
        <v>3690</v>
      </c>
      <c r="Q475" s="33" t="s">
        <v>143</v>
      </c>
      <c r="R475" s="33" t="s">
        <v>135</v>
      </c>
      <c r="S475" s="33" t="s">
        <v>143</v>
      </c>
      <c r="T475" s="33" t="s">
        <v>3691</v>
      </c>
      <c r="U475" s="38">
        <v>3</v>
      </c>
      <c r="V475" s="39">
        <v>121203</v>
      </c>
      <c r="W475" s="39">
        <v>39606</v>
      </c>
      <c r="X475" s="39">
        <v>26073</v>
      </c>
      <c r="Y475" s="39">
        <v>7500</v>
      </c>
      <c r="Z475" s="39"/>
      <c r="AA475" s="39"/>
      <c r="AB475" s="39"/>
      <c r="AC475" s="39"/>
      <c r="AD475" s="39"/>
      <c r="AE475" s="39"/>
      <c r="AF475" s="39"/>
      <c r="AG475" s="39"/>
      <c r="AH475" s="33"/>
      <c r="AI475" s="33"/>
      <c r="AJ475" s="33"/>
    </row>
    <row r="476" spans="1:36" s="40" customFormat="1" ht="57.5" hidden="1" x14ac:dyDescent="0.25">
      <c r="A476" s="32">
        <v>53415</v>
      </c>
      <c r="B476" s="33" t="s">
        <v>823</v>
      </c>
      <c r="C476" s="34">
        <v>10292</v>
      </c>
      <c r="D476" s="34"/>
      <c r="E476" s="33" t="s">
        <v>556</v>
      </c>
      <c r="F476" s="33" t="s">
        <v>3159</v>
      </c>
      <c r="G476" s="33" t="s">
        <v>556</v>
      </c>
      <c r="H476" s="36">
        <v>0</v>
      </c>
      <c r="I476" s="37">
        <f t="shared" si="7"/>
        <v>0</v>
      </c>
      <c r="J476" s="33"/>
      <c r="K476" s="33"/>
      <c r="L476" s="33"/>
      <c r="M476" s="32">
        <v>100000</v>
      </c>
      <c r="N476" s="33" t="s">
        <v>0</v>
      </c>
      <c r="O476" s="32">
        <v>1152</v>
      </c>
      <c r="P476" s="33" t="s">
        <v>143</v>
      </c>
      <c r="Q476" s="33" t="s">
        <v>143</v>
      </c>
      <c r="R476" s="33" t="s">
        <v>431</v>
      </c>
      <c r="S476" s="33" t="s">
        <v>143</v>
      </c>
      <c r="T476" s="33" t="s">
        <v>824</v>
      </c>
      <c r="U476" s="38"/>
      <c r="V476" s="39">
        <v>10292</v>
      </c>
      <c r="W476" s="39"/>
      <c r="X476" s="39"/>
      <c r="Y476" s="39"/>
      <c r="Z476" s="39"/>
      <c r="AA476" s="39"/>
      <c r="AB476" s="39"/>
      <c r="AC476" s="39"/>
      <c r="AD476" s="39"/>
      <c r="AE476" s="39"/>
      <c r="AF476" s="39"/>
      <c r="AG476" s="39"/>
      <c r="AH476" s="33"/>
      <c r="AI476" s="33"/>
      <c r="AJ476" s="33"/>
    </row>
    <row r="477" spans="1:36" s="40" customFormat="1" ht="161" hidden="1" x14ac:dyDescent="0.25">
      <c r="A477" s="32">
        <v>53416</v>
      </c>
      <c r="B477" s="33" t="s">
        <v>620</v>
      </c>
      <c r="C477" s="34">
        <v>635000</v>
      </c>
      <c r="D477" s="34"/>
      <c r="E477" s="35" t="s">
        <v>3692</v>
      </c>
      <c r="F477" s="35" t="s">
        <v>3693</v>
      </c>
      <c r="G477" s="35" t="s">
        <v>3694</v>
      </c>
      <c r="H477" s="36" t="s">
        <v>4198</v>
      </c>
      <c r="I477" s="37" t="e">
        <f t="shared" si="7"/>
        <v>#VALUE!</v>
      </c>
      <c r="J477" s="35"/>
      <c r="K477" s="35"/>
      <c r="L477" s="35"/>
      <c r="M477" s="32">
        <v>100000</v>
      </c>
      <c r="N477" s="33" t="s">
        <v>0</v>
      </c>
      <c r="O477" s="32">
        <v>171412</v>
      </c>
      <c r="P477" s="33" t="s">
        <v>3695</v>
      </c>
      <c r="Q477" s="33" t="s">
        <v>143</v>
      </c>
      <c r="R477" s="33" t="s">
        <v>372</v>
      </c>
      <c r="S477" s="33" t="s">
        <v>143</v>
      </c>
      <c r="T477" s="33" t="s">
        <v>3696</v>
      </c>
      <c r="U477" s="38"/>
      <c r="V477" s="39"/>
      <c r="W477" s="39"/>
      <c r="X477" s="39"/>
      <c r="Y477" s="39"/>
      <c r="Z477" s="39">
        <v>635000</v>
      </c>
      <c r="AA477" s="39"/>
      <c r="AB477" s="39"/>
      <c r="AC477" s="39"/>
      <c r="AD477" s="39"/>
      <c r="AE477" s="39"/>
      <c r="AF477" s="39"/>
      <c r="AG477" s="39"/>
      <c r="AH477" s="33"/>
      <c r="AI477" s="33"/>
      <c r="AJ477" s="33"/>
    </row>
    <row r="478" spans="1:36" s="40" customFormat="1" ht="161" hidden="1" x14ac:dyDescent="0.25">
      <c r="A478" s="32">
        <v>53417</v>
      </c>
      <c r="B478" s="33" t="s">
        <v>620</v>
      </c>
      <c r="C478" s="34">
        <v>1282800</v>
      </c>
      <c r="D478" s="34"/>
      <c r="E478" s="35" t="s">
        <v>3697</v>
      </c>
      <c r="F478" s="33" t="s">
        <v>3698</v>
      </c>
      <c r="G478" s="35" t="s">
        <v>3699</v>
      </c>
      <c r="H478" s="36" t="s">
        <v>4198</v>
      </c>
      <c r="I478" s="37" t="e">
        <f t="shared" si="7"/>
        <v>#VALUE!</v>
      </c>
      <c r="J478" s="35"/>
      <c r="K478" s="35"/>
      <c r="L478" s="35"/>
      <c r="M478" s="32">
        <v>100000</v>
      </c>
      <c r="N478" s="33" t="s">
        <v>0</v>
      </c>
      <c r="O478" s="32">
        <v>171412</v>
      </c>
      <c r="P478" s="33" t="s">
        <v>2898</v>
      </c>
      <c r="Q478" s="33" t="s">
        <v>143</v>
      </c>
      <c r="R478" s="33" t="s">
        <v>135</v>
      </c>
      <c r="S478" s="33" t="s">
        <v>509</v>
      </c>
      <c r="T478" s="33" t="s">
        <v>3700</v>
      </c>
      <c r="U478" s="38"/>
      <c r="V478" s="39"/>
      <c r="W478" s="39"/>
      <c r="X478" s="39"/>
      <c r="Y478" s="39"/>
      <c r="Z478" s="39">
        <v>1282800</v>
      </c>
      <c r="AA478" s="39"/>
      <c r="AB478" s="39"/>
      <c r="AC478" s="39"/>
      <c r="AD478" s="39"/>
      <c r="AE478" s="39"/>
      <c r="AF478" s="39"/>
      <c r="AG478" s="39"/>
      <c r="AH478" s="33"/>
      <c r="AI478" s="33"/>
      <c r="AJ478" s="33"/>
    </row>
    <row r="479" spans="1:36" s="40" customFormat="1" ht="161" hidden="1" x14ac:dyDescent="0.25">
      <c r="A479" s="32">
        <v>53423</v>
      </c>
      <c r="B479" s="33" t="s">
        <v>826</v>
      </c>
      <c r="C479" s="34">
        <v>250000</v>
      </c>
      <c r="D479" s="34"/>
      <c r="E479" s="35" t="s">
        <v>828</v>
      </c>
      <c r="F479" s="33" t="s">
        <v>3701</v>
      </c>
      <c r="G479" s="35" t="s">
        <v>830</v>
      </c>
      <c r="H479" s="36">
        <v>0</v>
      </c>
      <c r="I479" s="37">
        <f t="shared" si="7"/>
        <v>0</v>
      </c>
      <c r="J479" s="35"/>
      <c r="K479" s="35"/>
      <c r="L479" s="35"/>
      <c r="M479" s="32">
        <v>100000</v>
      </c>
      <c r="N479" s="33" t="s">
        <v>0</v>
      </c>
      <c r="O479" s="32">
        <v>1314</v>
      </c>
      <c r="P479" s="33" t="s">
        <v>161</v>
      </c>
      <c r="Q479" s="33" t="s">
        <v>143</v>
      </c>
      <c r="R479" s="33" t="s">
        <v>135</v>
      </c>
      <c r="S479" s="33" t="s">
        <v>143</v>
      </c>
      <c r="T479" s="33" t="s">
        <v>827</v>
      </c>
      <c r="U479" s="38"/>
      <c r="V479" s="39"/>
      <c r="W479" s="39"/>
      <c r="X479" s="39"/>
      <c r="Y479" s="39"/>
      <c r="Z479" s="39"/>
      <c r="AA479" s="39"/>
      <c r="AB479" s="39"/>
      <c r="AC479" s="39"/>
      <c r="AD479" s="39"/>
      <c r="AE479" s="39"/>
      <c r="AF479" s="39"/>
      <c r="AG479" s="39">
        <v>250000</v>
      </c>
      <c r="AH479" s="33"/>
      <c r="AI479" s="33"/>
      <c r="AJ479" s="33"/>
    </row>
    <row r="480" spans="1:36" s="40" customFormat="1" ht="80.5" hidden="1" x14ac:dyDescent="0.25">
      <c r="A480" s="32">
        <v>53424</v>
      </c>
      <c r="B480" s="33" t="s">
        <v>625</v>
      </c>
      <c r="C480" s="34">
        <v>150000</v>
      </c>
      <c r="D480" s="34"/>
      <c r="E480" s="33" t="s">
        <v>3673</v>
      </c>
      <c r="F480" s="33" t="s">
        <v>3674</v>
      </c>
      <c r="G480" s="33" t="s">
        <v>3675</v>
      </c>
      <c r="H480" s="36" t="s">
        <v>4198</v>
      </c>
      <c r="I480" s="37" t="e">
        <f t="shared" si="7"/>
        <v>#VALUE!</v>
      </c>
      <c r="J480" s="33"/>
      <c r="K480" s="33"/>
      <c r="L480" s="33"/>
      <c r="M480" s="32">
        <v>100000</v>
      </c>
      <c r="N480" s="33" t="s">
        <v>0</v>
      </c>
      <c r="O480" s="32">
        <v>171413</v>
      </c>
      <c r="P480" s="33" t="s">
        <v>730</v>
      </c>
      <c r="Q480" s="33" t="s">
        <v>143</v>
      </c>
      <c r="R480" s="33" t="s">
        <v>135</v>
      </c>
      <c r="S480" s="33" t="s">
        <v>143</v>
      </c>
      <c r="T480" s="33" t="s">
        <v>3702</v>
      </c>
      <c r="U480" s="38"/>
      <c r="V480" s="39"/>
      <c r="W480" s="39"/>
      <c r="X480" s="39"/>
      <c r="Y480" s="39"/>
      <c r="Z480" s="39">
        <v>150000</v>
      </c>
      <c r="AA480" s="39"/>
      <c r="AB480" s="39"/>
      <c r="AC480" s="39"/>
      <c r="AD480" s="39"/>
      <c r="AE480" s="39"/>
      <c r="AF480" s="39"/>
      <c r="AG480" s="39"/>
      <c r="AH480" s="33"/>
      <c r="AI480" s="33"/>
      <c r="AJ480" s="33"/>
    </row>
    <row r="481" spans="1:36" s="40" customFormat="1" ht="69" hidden="1" x14ac:dyDescent="0.25">
      <c r="A481" s="32">
        <v>53425</v>
      </c>
      <c r="B481" s="33" t="s">
        <v>625</v>
      </c>
      <c r="C481" s="34">
        <v>17500</v>
      </c>
      <c r="D481" s="34"/>
      <c r="E481" s="33" t="s">
        <v>1529</v>
      </c>
      <c r="F481" s="33" t="s">
        <v>3177</v>
      </c>
      <c r="G481" s="33" t="s">
        <v>1531</v>
      </c>
      <c r="H481" s="36" t="s">
        <v>4198</v>
      </c>
      <c r="I481" s="37" t="e">
        <f t="shared" si="7"/>
        <v>#VALUE!</v>
      </c>
      <c r="J481" s="33"/>
      <c r="K481" s="33"/>
      <c r="L481" s="33"/>
      <c r="M481" s="32">
        <v>100000</v>
      </c>
      <c r="N481" s="33" t="s">
        <v>0</v>
      </c>
      <c r="O481" s="32">
        <v>171413</v>
      </c>
      <c r="P481" s="33" t="s">
        <v>3178</v>
      </c>
      <c r="Q481" s="33" t="s">
        <v>143</v>
      </c>
      <c r="R481" s="33" t="s">
        <v>135</v>
      </c>
      <c r="S481" s="33" t="s">
        <v>143</v>
      </c>
      <c r="T481" s="33" t="s">
        <v>3703</v>
      </c>
      <c r="U481" s="38"/>
      <c r="V481" s="39"/>
      <c r="W481" s="39"/>
      <c r="X481" s="39"/>
      <c r="Y481" s="39"/>
      <c r="Z481" s="39">
        <v>17500</v>
      </c>
      <c r="AA481" s="39"/>
      <c r="AB481" s="39"/>
      <c r="AC481" s="39"/>
      <c r="AD481" s="39"/>
      <c r="AE481" s="39"/>
      <c r="AF481" s="39"/>
      <c r="AG481" s="39"/>
      <c r="AH481" s="33"/>
      <c r="AI481" s="33"/>
      <c r="AJ481" s="33"/>
    </row>
    <row r="482" spans="1:36" s="40" customFormat="1" ht="80.5" hidden="1" x14ac:dyDescent="0.25">
      <c r="A482" s="32">
        <v>53428</v>
      </c>
      <c r="B482" s="33" t="s">
        <v>602</v>
      </c>
      <c r="C482" s="34">
        <v>2000</v>
      </c>
      <c r="D482" s="34"/>
      <c r="E482" s="33" t="s">
        <v>3704</v>
      </c>
      <c r="F482" s="33" t="s">
        <v>3705</v>
      </c>
      <c r="G482" s="33" t="s">
        <v>3706</v>
      </c>
      <c r="H482" s="36">
        <v>0</v>
      </c>
      <c r="I482" s="37">
        <f t="shared" si="7"/>
        <v>0</v>
      </c>
      <c r="J482" s="33"/>
      <c r="K482" s="33"/>
      <c r="L482" s="33"/>
      <c r="M482" s="32">
        <v>100000</v>
      </c>
      <c r="N482" s="33" t="s">
        <v>0</v>
      </c>
      <c r="O482" s="32">
        <v>1516</v>
      </c>
      <c r="P482" s="33" t="s">
        <v>256</v>
      </c>
      <c r="Q482" s="33" t="s">
        <v>143</v>
      </c>
      <c r="R482" s="33" t="s">
        <v>135</v>
      </c>
      <c r="S482" s="33" t="s">
        <v>244</v>
      </c>
      <c r="T482" s="33" t="s">
        <v>3707</v>
      </c>
      <c r="U482" s="38"/>
      <c r="V482" s="39"/>
      <c r="W482" s="39"/>
      <c r="X482" s="39"/>
      <c r="Y482" s="39"/>
      <c r="Z482" s="39"/>
      <c r="AA482" s="39">
        <v>2000</v>
      </c>
      <c r="AB482" s="39"/>
      <c r="AC482" s="39"/>
      <c r="AD482" s="39"/>
      <c r="AE482" s="39"/>
      <c r="AF482" s="39"/>
      <c r="AG482" s="39"/>
      <c r="AH482" s="33"/>
      <c r="AI482" s="33"/>
      <c r="AJ482" s="33"/>
    </row>
    <row r="483" spans="1:36" s="40" customFormat="1" ht="46" hidden="1" x14ac:dyDescent="0.25">
      <c r="A483" s="32">
        <v>53429</v>
      </c>
      <c r="B483" s="33" t="s">
        <v>602</v>
      </c>
      <c r="C483" s="34">
        <v>15000</v>
      </c>
      <c r="D483" s="34"/>
      <c r="E483" s="33" t="s">
        <v>832</v>
      </c>
      <c r="F483" s="33" t="s">
        <v>3708</v>
      </c>
      <c r="G483" s="33" t="s">
        <v>834</v>
      </c>
      <c r="H483" s="36">
        <v>0</v>
      </c>
      <c r="I483" s="37">
        <f t="shared" si="7"/>
        <v>0</v>
      </c>
      <c r="J483" s="33"/>
      <c r="K483" s="33"/>
      <c r="L483" s="33"/>
      <c r="M483" s="32">
        <v>100000</v>
      </c>
      <c r="N483" s="33" t="s">
        <v>0</v>
      </c>
      <c r="O483" s="32">
        <v>1516</v>
      </c>
      <c r="P483" s="33" t="s">
        <v>133</v>
      </c>
      <c r="Q483" s="33" t="s">
        <v>143</v>
      </c>
      <c r="R483" s="33" t="s">
        <v>135</v>
      </c>
      <c r="S483" s="33" t="s">
        <v>244</v>
      </c>
      <c r="T483" s="33" t="s">
        <v>831</v>
      </c>
      <c r="U483" s="38"/>
      <c r="V483" s="39"/>
      <c r="W483" s="39"/>
      <c r="X483" s="39"/>
      <c r="Y483" s="39"/>
      <c r="Z483" s="39"/>
      <c r="AA483" s="39">
        <v>15000</v>
      </c>
      <c r="AB483" s="39"/>
      <c r="AC483" s="39"/>
      <c r="AD483" s="39"/>
      <c r="AE483" s="39"/>
      <c r="AF483" s="39"/>
      <c r="AG483" s="39"/>
      <c r="AH483" s="33"/>
      <c r="AI483" s="33"/>
      <c r="AJ483" s="33"/>
    </row>
    <row r="484" spans="1:36" s="40" customFormat="1" ht="80.5" hidden="1" x14ac:dyDescent="0.25">
      <c r="A484" s="32">
        <v>53430</v>
      </c>
      <c r="B484" s="33" t="s">
        <v>602</v>
      </c>
      <c r="C484" s="34">
        <v>25000</v>
      </c>
      <c r="D484" s="34"/>
      <c r="E484" s="33" t="s">
        <v>3709</v>
      </c>
      <c r="F484" s="33" t="s">
        <v>3710</v>
      </c>
      <c r="G484" s="33" t="s">
        <v>3711</v>
      </c>
      <c r="H484" s="36">
        <v>0</v>
      </c>
      <c r="I484" s="37">
        <f t="shared" si="7"/>
        <v>0</v>
      </c>
      <c r="J484" s="33"/>
      <c r="K484" s="33"/>
      <c r="L484" s="33"/>
      <c r="M484" s="32">
        <v>100000</v>
      </c>
      <c r="N484" s="33" t="s">
        <v>0</v>
      </c>
      <c r="O484" s="32">
        <v>1516</v>
      </c>
      <c r="P484" s="33" t="s">
        <v>142</v>
      </c>
      <c r="Q484" s="33" t="s">
        <v>143</v>
      </c>
      <c r="R484" s="33" t="s">
        <v>135</v>
      </c>
      <c r="S484" s="33" t="s">
        <v>244</v>
      </c>
      <c r="T484" s="33" t="s">
        <v>3712</v>
      </c>
      <c r="U484" s="38"/>
      <c r="V484" s="39"/>
      <c r="W484" s="39"/>
      <c r="X484" s="39"/>
      <c r="Y484" s="39"/>
      <c r="Z484" s="39"/>
      <c r="AA484" s="39">
        <v>25000</v>
      </c>
      <c r="AB484" s="39"/>
      <c r="AC484" s="39"/>
      <c r="AD484" s="39"/>
      <c r="AE484" s="39"/>
      <c r="AF484" s="39"/>
      <c r="AG484" s="39"/>
      <c r="AH484" s="33"/>
      <c r="AI484" s="33"/>
      <c r="AJ484" s="33"/>
    </row>
    <row r="485" spans="1:36" s="40" customFormat="1" ht="92" hidden="1" x14ac:dyDescent="0.25">
      <c r="A485" s="32">
        <v>53431</v>
      </c>
      <c r="B485" s="33" t="s">
        <v>178</v>
      </c>
      <c r="C485" s="34">
        <v>4702800</v>
      </c>
      <c r="D485" s="34">
        <v>3218089</v>
      </c>
      <c r="E485" s="35" t="s">
        <v>2576</v>
      </c>
      <c r="F485" s="35" t="s">
        <v>3713</v>
      </c>
      <c r="G485" s="35" t="s">
        <v>2578</v>
      </c>
      <c r="H485" s="36" t="s">
        <v>4198</v>
      </c>
      <c r="I485" s="37" t="e">
        <f t="shared" si="7"/>
        <v>#VALUE!</v>
      </c>
      <c r="J485" s="35"/>
      <c r="K485" s="35"/>
      <c r="L485" s="35"/>
      <c r="M485" s="32">
        <v>700036</v>
      </c>
      <c r="N485" s="33" t="s">
        <v>108</v>
      </c>
      <c r="O485" s="32">
        <v>1611</v>
      </c>
      <c r="P485" s="33" t="s">
        <v>161</v>
      </c>
      <c r="Q485" s="33" t="s">
        <v>143</v>
      </c>
      <c r="R485" s="33" t="s">
        <v>135</v>
      </c>
      <c r="S485" s="33" t="s">
        <v>143</v>
      </c>
      <c r="T485" s="33" t="s">
        <v>2575</v>
      </c>
      <c r="U485" s="38">
        <v>37</v>
      </c>
      <c r="V485" s="39">
        <v>3434141</v>
      </c>
      <c r="W485" s="39">
        <v>746752</v>
      </c>
      <c r="X485" s="39">
        <v>373907</v>
      </c>
      <c r="Y485" s="39">
        <v>17760</v>
      </c>
      <c r="Z485" s="39">
        <v>8140</v>
      </c>
      <c r="AA485" s="39">
        <v>122100</v>
      </c>
      <c r="AB485" s="39"/>
      <c r="AC485" s="39"/>
      <c r="AD485" s="39"/>
      <c r="AE485" s="39"/>
      <c r="AF485" s="39"/>
      <c r="AG485" s="39"/>
      <c r="AH485" s="33"/>
      <c r="AI485" s="33"/>
      <c r="AJ485" s="33"/>
    </row>
    <row r="486" spans="1:36" s="40" customFormat="1" ht="409.5" hidden="1" x14ac:dyDescent="0.25">
      <c r="A486" s="32">
        <v>53434</v>
      </c>
      <c r="B486" s="33" t="s">
        <v>823</v>
      </c>
      <c r="C486" s="34">
        <v>161408</v>
      </c>
      <c r="D486" s="34"/>
      <c r="E486" s="35" t="s">
        <v>836</v>
      </c>
      <c r="F486" s="33" t="s">
        <v>3714</v>
      </c>
      <c r="G486" s="35" t="s">
        <v>838</v>
      </c>
      <c r="H486" s="36">
        <v>0</v>
      </c>
      <c r="I486" s="37">
        <f t="shared" si="7"/>
        <v>0</v>
      </c>
      <c r="J486" s="35"/>
      <c r="K486" s="35"/>
      <c r="L486" s="35"/>
      <c r="M486" s="32">
        <v>100000</v>
      </c>
      <c r="N486" s="33" t="s">
        <v>0</v>
      </c>
      <c r="O486" s="32">
        <v>1152</v>
      </c>
      <c r="P486" s="33" t="s">
        <v>161</v>
      </c>
      <c r="Q486" s="33" t="s">
        <v>143</v>
      </c>
      <c r="R486" s="33" t="s">
        <v>135</v>
      </c>
      <c r="S486" s="33" t="s">
        <v>143</v>
      </c>
      <c r="T486" s="33" t="s">
        <v>835</v>
      </c>
      <c r="U486" s="38">
        <v>1</v>
      </c>
      <c r="V486" s="39">
        <v>124428</v>
      </c>
      <c r="W486" s="39">
        <v>26021</v>
      </c>
      <c r="X486" s="39">
        <v>10959</v>
      </c>
      <c r="Y486" s="39"/>
      <c r="Z486" s="39"/>
      <c r="AA486" s="39"/>
      <c r="AB486" s="39"/>
      <c r="AC486" s="39"/>
      <c r="AD486" s="39"/>
      <c r="AE486" s="39"/>
      <c r="AF486" s="39"/>
      <c r="AG486" s="39"/>
      <c r="AH486" s="33"/>
      <c r="AI486" s="33"/>
      <c r="AJ486" s="33"/>
    </row>
    <row r="487" spans="1:36" s="40" customFormat="1" ht="115" hidden="1" x14ac:dyDescent="0.25">
      <c r="A487" s="32">
        <v>53436</v>
      </c>
      <c r="B487" s="33" t="s">
        <v>826</v>
      </c>
      <c r="C487" s="34">
        <v>261000</v>
      </c>
      <c r="D487" s="34"/>
      <c r="E487" s="35" t="s">
        <v>840</v>
      </c>
      <c r="F487" s="33" t="s">
        <v>3715</v>
      </c>
      <c r="G487" s="35" t="s">
        <v>842</v>
      </c>
      <c r="H487" s="36">
        <v>0</v>
      </c>
      <c r="I487" s="37">
        <f t="shared" si="7"/>
        <v>0</v>
      </c>
      <c r="J487" s="35"/>
      <c r="K487" s="35"/>
      <c r="L487" s="35"/>
      <c r="M487" s="32">
        <v>100000</v>
      </c>
      <c r="N487" s="33" t="s">
        <v>0</v>
      </c>
      <c r="O487" s="32">
        <v>1314</v>
      </c>
      <c r="P487" s="33" t="s">
        <v>142</v>
      </c>
      <c r="Q487" s="33" t="s">
        <v>149</v>
      </c>
      <c r="R487" s="33" t="s">
        <v>135</v>
      </c>
      <c r="S487" s="33" t="s">
        <v>143</v>
      </c>
      <c r="T487" s="33" t="s">
        <v>839</v>
      </c>
      <c r="U487" s="38"/>
      <c r="V487" s="39"/>
      <c r="W487" s="39"/>
      <c r="X487" s="39"/>
      <c r="Y487" s="39"/>
      <c r="Z487" s="39">
        <v>261000</v>
      </c>
      <c r="AA487" s="39"/>
      <c r="AB487" s="39"/>
      <c r="AC487" s="39"/>
      <c r="AD487" s="39"/>
      <c r="AE487" s="39"/>
      <c r="AF487" s="39"/>
      <c r="AG487" s="39"/>
      <c r="AH487" s="33"/>
      <c r="AI487" s="33"/>
      <c r="AJ487" s="33"/>
    </row>
    <row r="488" spans="1:36" s="40" customFormat="1" ht="184" hidden="1" x14ac:dyDescent="0.25">
      <c r="A488" s="32">
        <v>53438</v>
      </c>
      <c r="B488" s="33" t="s">
        <v>826</v>
      </c>
      <c r="C488" s="34">
        <v>300000</v>
      </c>
      <c r="D488" s="34">
        <v>300000</v>
      </c>
      <c r="E488" s="35" t="s">
        <v>2103</v>
      </c>
      <c r="F488" s="35" t="s">
        <v>3716</v>
      </c>
      <c r="G488" s="35" t="s">
        <v>2105</v>
      </c>
      <c r="H488" s="36">
        <v>0</v>
      </c>
      <c r="I488" s="37">
        <f t="shared" si="7"/>
        <v>0</v>
      </c>
      <c r="J488" s="35"/>
      <c r="K488" s="35"/>
      <c r="L488" s="35"/>
      <c r="M488" s="32">
        <v>200610</v>
      </c>
      <c r="N488" s="33" t="s">
        <v>84</v>
      </c>
      <c r="O488" s="32">
        <v>1314</v>
      </c>
      <c r="P488" s="33" t="s">
        <v>161</v>
      </c>
      <c r="Q488" s="33" t="s">
        <v>143</v>
      </c>
      <c r="R488" s="33" t="s">
        <v>135</v>
      </c>
      <c r="S488" s="33" t="s">
        <v>244</v>
      </c>
      <c r="T488" s="33" t="s">
        <v>2102</v>
      </c>
      <c r="U488" s="38"/>
      <c r="V488" s="39"/>
      <c r="W488" s="39"/>
      <c r="X488" s="39"/>
      <c r="Y488" s="39"/>
      <c r="Z488" s="39"/>
      <c r="AA488" s="39">
        <v>300000</v>
      </c>
      <c r="AB488" s="39"/>
      <c r="AC488" s="39"/>
      <c r="AD488" s="39"/>
      <c r="AE488" s="39"/>
      <c r="AF488" s="39"/>
      <c r="AG488" s="39"/>
      <c r="AH488" s="33"/>
      <c r="AI488" s="33"/>
      <c r="AJ488" s="33"/>
    </row>
    <row r="489" spans="1:36" s="40" customFormat="1" ht="391" hidden="1" x14ac:dyDescent="0.25">
      <c r="A489" s="32">
        <v>53439</v>
      </c>
      <c r="B489" s="33" t="s">
        <v>823</v>
      </c>
      <c r="C489" s="34">
        <v>73480</v>
      </c>
      <c r="D489" s="34"/>
      <c r="E489" s="35" t="s">
        <v>3717</v>
      </c>
      <c r="F489" s="33" t="s">
        <v>3718</v>
      </c>
      <c r="G489" s="33" t="s">
        <v>3718</v>
      </c>
      <c r="H489" s="36">
        <v>0</v>
      </c>
      <c r="I489" s="37">
        <f t="shared" si="7"/>
        <v>0</v>
      </c>
      <c r="J489" s="33"/>
      <c r="K489" s="33"/>
      <c r="L489" s="33"/>
      <c r="M489" s="32">
        <v>100000</v>
      </c>
      <c r="N489" s="33" t="s">
        <v>0</v>
      </c>
      <c r="O489" s="32">
        <v>1152</v>
      </c>
      <c r="P489" s="33" t="s">
        <v>167</v>
      </c>
      <c r="Q489" s="33" t="s">
        <v>143</v>
      </c>
      <c r="R489" s="33" t="s">
        <v>135</v>
      </c>
      <c r="S489" s="33" t="s">
        <v>143</v>
      </c>
      <c r="T489" s="33" t="s">
        <v>3719</v>
      </c>
      <c r="U489" s="38">
        <v>1</v>
      </c>
      <c r="V489" s="39">
        <v>49629</v>
      </c>
      <c r="W489" s="39">
        <v>14911</v>
      </c>
      <c r="X489" s="39">
        <v>8940</v>
      </c>
      <c r="Y489" s="39"/>
      <c r="Z489" s="39"/>
      <c r="AA489" s="39"/>
      <c r="AB489" s="39"/>
      <c r="AC489" s="39"/>
      <c r="AD489" s="39"/>
      <c r="AE489" s="39"/>
      <c r="AF489" s="39"/>
      <c r="AG489" s="39"/>
      <c r="AH489" s="33"/>
      <c r="AI489" s="33"/>
      <c r="AJ489" s="33"/>
    </row>
    <row r="490" spans="1:36" s="40" customFormat="1" ht="253" hidden="1" x14ac:dyDescent="0.25">
      <c r="A490" s="32">
        <v>53440</v>
      </c>
      <c r="B490" s="33" t="s">
        <v>823</v>
      </c>
      <c r="C490" s="34">
        <v>66524</v>
      </c>
      <c r="D490" s="34"/>
      <c r="E490" s="35" t="s">
        <v>3720</v>
      </c>
      <c r="F490" s="33" t="s">
        <v>3721</v>
      </c>
      <c r="G490" s="33" t="s">
        <v>3722</v>
      </c>
      <c r="H490" s="36">
        <v>0</v>
      </c>
      <c r="I490" s="37">
        <f t="shared" si="7"/>
        <v>0</v>
      </c>
      <c r="J490" s="33"/>
      <c r="K490" s="33"/>
      <c r="L490" s="33"/>
      <c r="M490" s="32">
        <v>100000</v>
      </c>
      <c r="N490" s="33" t="s">
        <v>0</v>
      </c>
      <c r="O490" s="32">
        <v>1152</v>
      </c>
      <c r="P490" s="33" t="s">
        <v>142</v>
      </c>
      <c r="Q490" s="33" t="s">
        <v>143</v>
      </c>
      <c r="R490" s="33" t="s">
        <v>135</v>
      </c>
      <c r="S490" s="33" t="s">
        <v>143</v>
      </c>
      <c r="T490" s="33" t="s">
        <v>3723</v>
      </c>
      <c r="U490" s="38">
        <v>1</v>
      </c>
      <c r="V490" s="39">
        <v>44087</v>
      </c>
      <c r="W490" s="39">
        <v>13647</v>
      </c>
      <c r="X490" s="39">
        <v>8790</v>
      </c>
      <c r="Y490" s="39"/>
      <c r="Z490" s="39"/>
      <c r="AA490" s="39"/>
      <c r="AB490" s="39"/>
      <c r="AC490" s="39"/>
      <c r="AD490" s="39"/>
      <c r="AE490" s="39"/>
      <c r="AF490" s="39"/>
      <c r="AG490" s="39"/>
      <c r="AH490" s="33"/>
      <c r="AI490" s="33"/>
      <c r="AJ490" s="33"/>
    </row>
    <row r="491" spans="1:36" s="40" customFormat="1" ht="57.5" hidden="1" x14ac:dyDescent="0.25">
      <c r="A491" s="32">
        <v>53442</v>
      </c>
      <c r="B491" s="33" t="s">
        <v>625</v>
      </c>
      <c r="C491" s="34">
        <v>113200</v>
      </c>
      <c r="D491" s="34"/>
      <c r="E491" s="33" t="s">
        <v>3724</v>
      </c>
      <c r="F491" s="33" t="s">
        <v>3151</v>
      </c>
      <c r="G491" s="33" t="s">
        <v>3152</v>
      </c>
      <c r="H491" s="36" t="s">
        <v>4198</v>
      </c>
      <c r="I491" s="37" t="e">
        <f t="shared" si="7"/>
        <v>#VALUE!</v>
      </c>
      <c r="J491" s="33"/>
      <c r="K491" s="33"/>
      <c r="L491" s="33"/>
      <c r="M491" s="32">
        <v>100000</v>
      </c>
      <c r="N491" s="33" t="s">
        <v>0</v>
      </c>
      <c r="O491" s="32">
        <v>171413</v>
      </c>
      <c r="P491" s="33" t="s">
        <v>2039</v>
      </c>
      <c r="Q491" s="33" t="s">
        <v>143</v>
      </c>
      <c r="R491" s="33" t="s">
        <v>135</v>
      </c>
      <c r="S491" s="33" t="s">
        <v>143</v>
      </c>
      <c r="T491" s="33" t="s">
        <v>3725</v>
      </c>
      <c r="U491" s="38"/>
      <c r="V491" s="39"/>
      <c r="W491" s="39"/>
      <c r="X491" s="39"/>
      <c r="Y491" s="39"/>
      <c r="Z491" s="39">
        <v>61200</v>
      </c>
      <c r="AA491" s="39"/>
      <c r="AB491" s="39">
        <v>52000</v>
      </c>
      <c r="AC491" s="39"/>
      <c r="AD491" s="39"/>
      <c r="AE491" s="39"/>
      <c r="AF491" s="39"/>
      <c r="AG491" s="39"/>
      <c r="AH491" s="33"/>
      <c r="AI491" s="33"/>
      <c r="AJ491" s="33"/>
    </row>
    <row r="492" spans="1:36" s="40" customFormat="1" ht="126.5" hidden="1" x14ac:dyDescent="0.25">
      <c r="A492" s="32">
        <v>53443</v>
      </c>
      <c r="B492" s="33" t="s">
        <v>625</v>
      </c>
      <c r="C492" s="34">
        <v>1051933</v>
      </c>
      <c r="D492" s="34"/>
      <c r="E492" s="35" t="s">
        <v>3726</v>
      </c>
      <c r="F492" s="35" t="s">
        <v>3566</v>
      </c>
      <c r="G492" s="33" t="s">
        <v>3156</v>
      </c>
      <c r="H492" s="36" t="s">
        <v>4198</v>
      </c>
      <c r="I492" s="37" t="e">
        <f t="shared" si="7"/>
        <v>#VALUE!</v>
      </c>
      <c r="J492" s="33"/>
      <c r="K492" s="33"/>
      <c r="L492" s="33"/>
      <c r="M492" s="32">
        <v>100000</v>
      </c>
      <c r="N492" s="33" t="s">
        <v>0</v>
      </c>
      <c r="O492" s="32">
        <v>171413</v>
      </c>
      <c r="P492" s="33" t="s">
        <v>397</v>
      </c>
      <c r="Q492" s="33" t="s">
        <v>143</v>
      </c>
      <c r="R492" s="33" t="s">
        <v>135</v>
      </c>
      <c r="S492" s="33" t="s">
        <v>143</v>
      </c>
      <c r="T492" s="33" t="s">
        <v>3727</v>
      </c>
      <c r="U492" s="38">
        <v>9</v>
      </c>
      <c r="V492" s="39">
        <v>517235</v>
      </c>
      <c r="W492" s="39">
        <v>140829</v>
      </c>
      <c r="X492" s="39">
        <v>82369</v>
      </c>
      <c r="Y492" s="39">
        <v>32500</v>
      </c>
      <c r="Z492" s="39">
        <v>279000</v>
      </c>
      <c r="AA492" s="39"/>
      <c r="AB492" s="39"/>
      <c r="AC492" s="39"/>
      <c r="AD492" s="39"/>
      <c r="AE492" s="39"/>
      <c r="AF492" s="39"/>
      <c r="AG492" s="39"/>
      <c r="AH492" s="33"/>
      <c r="AI492" s="33"/>
      <c r="AJ492" s="33"/>
    </row>
    <row r="493" spans="1:36" s="40" customFormat="1" ht="80.5" hidden="1" x14ac:dyDescent="0.25">
      <c r="A493" s="32">
        <v>53445</v>
      </c>
      <c r="B493" s="33" t="s">
        <v>582</v>
      </c>
      <c r="C493" s="41">
        <v>-96023</v>
      </c>
      <c r="D493" s="34"/>
      <c r="E493" s="33" t="s">
        <v>844</v>
      </c>
      <c r="F493" s="33" t="s">
        <v>845</v>
      </c>
      <c r="G493" s="33" t="s">
        <v>846</v>
      </c>
      <c r="H493" s="36">
        <v>0</v>
      </c>
      <c r="I493" s="37">
        <f t="shared" si="7"/>
        <v>0</v>
      </c>
      <c r="J493" s="33"/>
      <c r="K493" s="33"/>
      <c r="L493" s="33"/>
      <c r="M493" s="32">
        <v>100000</v>
      </c>
      <c r="N493" s="33" t="s">
        <v>0</v>
      </c>
      <c r="O493" s="32">
        <v>9912</v>
      </c>
      <c r="P493" s="33" t="s">
        <v>161</v>
      </c>
      <c r="Q493" s="33" t="s">
        <v>143</v>
      </c>
      <c r="R493" s="33" t="s">
        <v>583</v>
      </c>
      <c r="S493" s="33" t="s">
        <v>143</v>
      </c>
      <c r="T493" s="33" t="s">
        <v>843</v>
      </c>
      <c r="U493" s="38"/>
      <c r="V493" s="39"/>
      <c r="W493" s="39"/>
      <c r="X493" s="39"/>
      <c r="Y493" s="39"/>
      <c r="Z493" s="42">
        <v>-96023</v>
      </c>
      <c r="AA493" s="39"/>
      <c r="AB493" s="39"/>
      <c r="AC493" s="39"/>
      <c r="AD493" s="39"/>
      <c r="AE493" s="39"/>
      <c r="AF493" s="39"/>
      <c r="AG493" s="39"/>
      <c r="AH493" s="33"/>
      <c r="AI493" s="33"/>
      <c r="AJ493" s="33"/>
    </row>
    <row r="494" spans="1:36" s="40" customFormat="1" ht="103.5" hidden="1" x14ac:dyDescent="0.25">
      <c r="A494" s="32">
        <v>53446</v>
      </c>
      <c r="B494" s="33" t="s">
        <v>582</v>
      </c>
      <c r="C494" s="34">
        <v>978728</v>
      </c>
      <c r="D494" s="34"/>
      <c r="E494" s="35" t="s">
        <v>848</v>
      </c>
      <c r="F494" s="33" t="s">
        <v>849</v>
      </c>
      <c r="G494" s="33" t="s">
        <v>850</v>
      </c>
      <c r="H494" s="36" t="s">
        <v>4198</v>
      </c>
      <c r="I494" s="37" t="e">
        <f t="shared" si="7"/>
        <v>#VALUE!</v>
      </c>
      <c r="J494" s="33"/>
      <c r="K494" s="33"/>
      <c r="L494" s="33"/>
      <c r="M494" s="32">
        <v>100000</v>
      </c>
      <c r="N494" s="33" t="s">
        <v>0</v>
      </c>
      <c r="O494" s="32">
        <v>9912</v>
      </c>
      <c r="P494" s="33" t="s">
        <v>260</v>
      </c>
      <c r="Q494" s="33" t="s">
        <v>143</v>
      </c>
      <c r="R494" s="33" t="s">
        <v>135</v>
      </c>
      <c r="S494" s="33" t="s">
        <v>143</v>
      </c>
      <c r="T494" s="33" t="s">
        <v>847</v>
      </c>
      <c r="U494" s="38"/>
      <c r="V494" s="39"/>
      <c r="W494" s="39"/>
      <c r="X494" s="39"/>
      <c r="Y494" s="39"/>
      <c r="Z494" s="39">
        <v>978728</v>
      </c>
      <c r="AA494" s="39"/>
      <c r="AB494" s="39"/>
      <c r="AC494" s="39"/>
      <c r="AD494" s="39"/>
      <c r="AE494" s="39"/>
      <c r="AF494" s="39"/>
      <c r="AG494" s="39"/>
      <c r="AH494" s="33"/>
      <c r="AI494" s="33"/>
      <c r="AJ494" s="33"/>
    </row>
    <row r="495" spans="1:36" s="40" customFormat="1" ht="241.5" hidden="1" x14ac:dyDescent="0.25">
      <c r="A495" s="32">
        <v>53447</v>
      </c>
      <c r="B495" s="33" t="s">
        <v>853</v>
      </c>
      <c r="C495" s="34">
        <v>285170</v>
      </c>
      <c r="D495" s="34"/>
      <c r="E495" s="35" t="s">
        <v>3728</v>
      </c>
      <c r="F495" s="33" t="s">
        <v>3729</v>
      </c>
      <c r="G495" s="33" t="s">
        <v>3730</v>
      </c>
      <c r="H495" s="36" t="s">
        <v>4198</v>
      </c>
      <c r="I495" s="37" t="e">
        <f t="shared" si="7"/>
        <v>#VALUE!</v>
      </c>
      <c r="J495" s="33"/>
      <c r="K495" s="33"/>
      <c r="L495" s="33"/>
      <c r="M495" s="32">
        <v>100000</v>
      </c>
      <c r="N495" s="33" t="s">
        <v>0</v>
      </c>
      <c r="O495" s="32">
        <v>1312</v>
      </c>
      <c r="P495" s="33" t="s">
        <v>142</v>
      </c>
      <c r="Q495" s="33" t="s">
        <v>149</v>
      </c>
      <c r="R495" s="33" t="s">
        <v>135</v>
      </c>
      <c r="S495" s="33" t="s">
        <v>143</v>
      </c>
      <c r="T495" s="33" t="s">
        <v>3731</v>
      </c>
      <c r="U495" s="38">
        <v>2</v>
      </c>
      <c r="V495" s="39">
        <v>219432</v>
      </c>
      <c r="W495" s="39">
        <v>44614</v>
      </c>
      <c r="X495" s="39">
        <v>21124</v>
      </c>
      <c r="Y495" s="39"/>
      <c r="Z495" s="39"/>
      <c r="AA495" s="39"/>
      <c r="AB495" s="39"/>
      <c r="AC495" s="39"/>
      <c r="AD495" s="39"/>
      <c r="AE495" s="39"/>
      <c r="AF495" s="39"/>
      <c r="AG495" s="39"/>
      <c r="AH495" s="33"/>
      <c r="AI495" s="33"/>
      <c r="AJ495" s="33"/>
    </row>
    <row r="496" spans="1:36" s="40" customFormat="1" ht="92" hidden="1" x14ac:dyDescent="0.25">
      <c r="A496" s="32">
        <v>53449</v>
      </c>
      <c r="B496" s="33" t="s">
        <v>853</v>
      </c>
      <c r="C496" s="34">
        <v>150000</v>
      </c>
      <c r="D496" s="34"/>
      <c r="E496" s="35" t="s">
        <v>855</v>
      </c>
      <c r="F496" s="33" t="s">
        <v>3732</v>
      </c>
      <c r="G496" s="33" t="s">
        <v>857</v>
      </c>
      <c r="H496" s="36" t="s">
        <v>4198</v>
      </c>
      <c r="I496" s="37" t="e">
        <f t="shared" si="7"/>
        <v>#VALUE!</v>
      </c>
      <c r="J496" s="33"/>
      <c r="K496" s="33"/>
      <c r="L496" s="33"/>
      <c r="M496" s="32">
        <v>100000</v>
      </c>
      <c r="N496" s="33" t="s">
        <v>0</v>
      </c>
      <c r="O496" s="32">
        <v>1312</v>
      </c>
      <c r="P496" s="33" t="s">
        <v>161</v>
      </c>
      <c r="Q496" s="33" t="s">
        <v>348</v>
      </c>
      <c r="R496" s="33" t="s">
        <v>431</v>
      </c>
      <c r="S496" s="33" t="s">
        <v>143</v>
      </c>
      <c r="T496" s="33" t="s">
        <v>854</v>
      </c>
      <c r="U496" s="38"/>
      <c r="V496" s="39"/>
      <c r="W496" s="39"/>
      <c r="X496" s="39"/>
      <c r="Y496" s="39"/>
      <c r="Z496" s="39">
        <v>150000</v>
      </c>
      <c r="AA496" s="39"/>
      <c r="AB496" s="39"/>
      <c r="AC496" s="39"/>
      <c r="AD496" s="39"/>
      <c r="AE496" s="39"/>
      <c r="AF496" s="39"/>
      <c r="AG496" s="39"/>
      <c r="AH496" s="33"/>
      <c r="AI496" s="33"/>
      <c r="AJ496" s="33"/>
    </row>
    <row r="497" spans="1:36" s="40" customFormat="1" ht="80.5" hidden="1" x14ac:dyDescent="0.25">
      <c r="A497" s="32">
        <v>53450</v>
      </c>
      <c r="B497" s="33" t="s">
        <v>638</v>
      </c>
      <c r="C497" s="34">
        <v>30680</v>
      </c>
      <c r="D497" s="34"/>
      <c r="E497" s="33" t="s">
        <v>2284</v>
      </c>
      <c r="F497" s="33" t="s">
        <v>3733</v>
      </c>
      <c r="G497" s="33" t="s">
        <v>2285</v>
      </c>
      <c r="H497" s="36" t="s">
        <v>4198</v>
      </c>
      <c r="I497" s="37" t="e">
        <f t="shared" si="7"/>
        <v>#VALUE!</v>
      </c>
      <c r="J497" s="33"/>
      <c r="K497" s="33"/>
      <c r="L497" s="33"/>
      <c r="M497" s="32">
        <v>700000</v>
      </c>
      <c r="N497" s="33" t="s">
        <v>104</v>
      </c>
      <c r="O497" s="32">
        <v>2000</v>
      </c>
      <c r="P497" s="33" t="s">
        <v>161</v>
      </c>
      <c r="Q497" s="33" t="s">
        <v>348</v>
      </c>
      <c r="R497" s="33" t="s">
        <v>135</v>
      </c>
      <c r="S497" s="33" t="s">
        <v>143</v>
      </c>
      <c r="T497" s="33" t="s">
        <v>2283</v>
      </c>
      <c r="U497" s="38"/>
      <c r="V497" s="39"/>
      <c r="W497" s="39"/>
      <c r="X497" s="39"/>
      <c r="Y497" s="39"/>
      <c r="Z497" s="39"/>
      <c r="AA497" s="39"/>
      <c r="AB497" s="39"/>
      <c r="AC497" s="39"/>
      <c r="AD497" s="39"/>
      <c r="AE497" s="39">
        <v>30680</v>
      </c>
      <c r="AF497" s="39"/>
      <c r="AG497" s="39"/>
      <c r="AH497" s="33"/>
      <c r="AI497" s="33"/>
      <c r="AJ497" s="33"/>
    </row>
    <row r="498" spans="1:36" s="40" customFormat="1" ht="184" hidden="1" x14ac:dyDescent="0.25">
      <c r="A498" s="32">
        <v>53451</v>
      </c>
      <c r="B498" s="33" t="s">
        <v>826</v>
      </c>
      <c r="C498" s="34">
        <v>1500000</v>
      </c>
      <c r="D498" s="34">
        <v>1500000</v>
      </c>
      <c r="E498" s="35" t="s">
        <v>2107</v>
      </c>
      <c r="F498" s="35" t="s">
        <v>3734</v>
      </c>
      <c r="G498" s="35" t="s">
        <v>2109</v>
      </c>
      <c r="H498" s="36">
        <v>0</v>
      </c>
      <c r="I498" s="37">
        <f t="shared" si="7"/>
        <v>0</v>
      </c>
      <c r="J498" s="35"/>
      <c r="K498" s="35"/>
      <c r="L498" s="35"/>
      <c r="M498" s="32">
        <v>200610</v>
      </c>
      <c r="N498" s="33" t="s">
        <v>84</v>
      </c>
      <c r="O498" s="32">
        <v>1314</v>
      </c>
      <c r="P498" s="33" t="s">
        <v>161</v>
      </c>
      <c r="Q498" s="33" t="s">
        <v>143</v>
      </c>
      <c r="R498" s="33" t="s">
        <v>135</v>
      </c>
      <c r="S498" s="33" t="s">
        <v>244</v>
      </c>
      <c r="T498" s="33" t="s">
        <v>2106</v>
      </c>
      <c r="U498" s="38"/>
      <c r="V498" s="39"/>
      <c r="W498" s="39"/>
      <c r="X498" s="39"/>
      <c r="Y498" s="39"/>
      <c r="Z498" s="39"/>
      <c r="AA498" s="39">
        <v>1500000</v>
      </c>
      <c r="AB498" s="39"/>
      <c r="AC498" s="39"/>
      <c r="AD498" s="39"/>
      <c r="AE498" s="39"/>
      <c r="AF498" s="39"/>
      <c r="AG498" s="39"/>
      <c r="AH498" s="33"/>
      <c r="AI498" s="33"/>
      <c r="AJ498" s="33"/>
    </row>
    <row r="499" spans="1:36" s="40" customFormat="1" ht="103.5" hidden="1" x14ac:dyDescent="0.25">
      <c r="A499" s="32">
        <v>53452</v>
      </c>
      <c r="B499" s="33" t="s">
        <v>1670</v>
      </c>
      <c r="C499" s="41">
        <v>-161378</v>
      </c>
      <c r="D499" s="34"/>
      <c r="E499" s="35" t="s">
        <v>3735</v>
      </c>
      <c r="F499" s="33" t="s">
        <v>3736</v>
      </c>
      <c r="G499" s="33" t="s">
        <v>3737</v>
      </c>
      <c r="H499" s="36" t="s">
        <v>4198</v>
      </c>
      <c r="I499" s="37" t="e">
        <f t="shared" si="7"/>
        <v>#VALUE!</v>
      </c>
      <c r="J499" s="33"/>
      <c r="K499" s="33"/>
      <c r="L499" s="33"/>
      <c r="M499" s="32">
        <v>200001</v>
      </c>
      <c r="N499" s="33" t="s">
        <v>15</v>
      </c>
      <c r="O499" s="32">
        <v>1620</v>
      </c>
      <c r="P499" s="33" t="s">
        <v>167</v>
      </c>
      <c r="Q499" s="33" t="s">
        <v>162</v>
      </c>
      <c r="R499" s="33" t="s">
        <v>135</v>
      </c>
      <c r="S499" s="33" t="s">
        <v>150</v>
      </c>
      <c r="T499" s="33" t="s">
        <v>3738</v>
      </c>
      <c r="U499" s="43">
        <v>-1</v>
      </c>
      <c r="V499" s="42">
        <v>-143707</v>
      </c>
      <c r="W499" s="42">
        <v>-142461</v>
      </c>
      <c r="X499" s="42">
        <v>-36589</v>
      </c>
      <c r="Y499" s="39"/>
      <c r="Z499" s="39">
        <v>161379</v>
      </c>
      <c r="AA499" s="39"/>
      <c r="AB499" s="39"/>
      <c r="AC499" s="39"/>
      <c r="AD499" s="39"/>
      <c r="AE499" s="39"/>
      <c r="AF499" s="39"/>
      <c r="AG499" s="39"/>
      <c r="AH499" s="33"/>
      <c r="AI499" s="33"/>
      <c r="AJ499" s="33"/>
    </row>
    <row r="500" spans="1:36" s="40" customFormat="1" ht="115" hidden="1" x14ac:dyDescent="0.25">
      <c r="A500" s="32">
        <v>53453</v>
      </c>
      <c r="B500" s="33" t="s">
        <v>826</v>
      </c>
      <c r="C500" s="34">
        <v>180000</v>
      </c>
      <c r="D500" s="34"/>
      <c r="E500" s="35" t="s">
        <v>859</v>
      </c>
      <c r="F500" s="33" t="s">
        <v>3739</v>
      </c>
      <c r="G500" s="35" t="s">
        <v>861</v>
      </c>
      <c r="H500" s="36">
        <v>0</v>
      </c>
      <c r="I500" s="37">
        <f t="shared" si="7"/>
        <v>0</v>
      </c>
      <c r="J500" s="35"/>
      <c r="K500" s="35"/>
      <c r="L500" s="35"/>
      <c r="M500" s="32">
        <v>100000</v>
      </c>
      <c r="N500" s="33" t="s">
        <v>0</v>
      </c>
      <c r="O500" s="32">
        <v>1314</v>
      </c>
      <c r="P500" s="33" t="s">
        <v>167</v>
      </c>
      <c r="Q500" s="33" t="s">
        <v>149</v>
      </c>
      <c r="R500" s="33" t="s">
        <v>135</v>
      </c>
      <c r="S500" s="33" t="s">
        <v>143</v>
      </c>
      <c r="T500" s="33" t="s">
        <v>858</v>
      </c>
      <c r="U500" s="38"/>
      <c r="V500" s="39"/>
      <c r="W500" s="39"/>
      <c r="X500" s="39"/>
      <c r="Y500" s="39"/>
      <c r="Z500" s="39">
        <v>180000</v>
      </c>
      <c r="AA500" s="39"/>
      <c r="AB500" s="39"/>
      <c r="AC500" s="39"/>
      <c r="AD500" s="39"/>
      <c r="AE500" s="39"/>
      <c r="AF500" s="39"/>
      <c r="AG500" s="39"/>
      <c r="AH500" s="33"/>
      <c r="AI500" s="33"/>
      <c r="AJ500" s="33"/>
    </row>
    <row r="501" spans="1:36" s="40" customFormat="1" ht="172.5" hidden="1" x14ac:dyDescent="0.25">
      <c r="A501" s="32">
        <v>53454</v>
      </c>
      <c r="B501" s="33" t="s">
        <v>826</v>
      </c>
      <c r="C501" s="34">
        <v>400000</v>
      </c>
      <c r="D501" s="34">
        <v>400000</v>
      </c>
      <c r="E501" s="35" t="s">
        <v>2111</v>
      </c>
      <c r="F501" s="33" t="s">
        <v>3740</v>
      </c>
      <c r="G501" s="35" t="s">
        <v>2112</v>
      </c>
      <c r="H501" s="36">
        <v>0</v>
      </c>
      <c r="I501" s="37">
        <f t="shared" si="7"/>
        <v>0</v>
      </c>
      <c r="J501" s="35"/>
      <c r="K501" s="35"/>
      <c r="L501" s="35"/>
      <c r="M501" s="32">
        <v>200610</v>
      </c>
      <c r="N501" s="33" t="s">
        <v>84</v>
      </c>
      <c r="O501" s="32">
        <v>1314</v>
      </c>
      <c r="P501" s="33" t="s">
        <v>161</v>
      </c>
      <c r="Q501" s="33" t="s">
        <v>143</v>
      </c>
      <c r="R501" s="33" t="s">
        <v>135</v>
      </c>
      <c r="S501" s="33" t="s">
        <v>244</v>
      </c>
      <c r="T501" s="33" t="s">
        <v>2110</v>
      </c>
      <c r="U501" s="38"/>
      <c r="V501" s="39"/>
      <c r="W501" s="39"/>
      <c r="X501" s="39"/>
      <c r="Y501" s="39"/>
      <c r="Z501" s="39"/>
      <c r="AA501" s="39">
        <v>400000</v>
      </c>
      <c r="AB501" s="39"/>
      <c r="AC501" s="39"/>
      <c r="AD501" s="39"/>
      <c r="AE501" s="39"/>
      <c r="AF501" s="39"/>
      <c r="AG501" s="39"/>
      <c r="AH501" s="33"/>
      <c r="AI501" s="35"/>
      <c r="AJ501" s="33"/>
    </row>
    <row r="502" spans="1:36" s="40" customFormat="1" ht="230" hidden="1" x14ac:dyDescent="0.25">
      <c r="A502" s="32">
        <v>53455</v>
      </c>
      <c r="B502" s="33" t="s">
        <v>132</v>
      </c>
      <c r="C502" s="34">
        <v>184234</v>
      </c>
      <c r="D502" s="34">
        <v>161379</v>
      </c>
      <c r="E502" s="35" t="s">
        <v>3741</v>
      </c>
      <c r="F502" s="33" t="s">
        <v>3742</v>
      </c>
      <c r="G502" s="33" t="s">
        <v>3743</v>
      </c>
      <c r="H502" s="36" t="s">
        <v>4198</v>
      </c>
      <c r="I502" s="37" t="e">
        <f t="shared" si="7"/>
        <v>#VALUE!</v>
      </c>
      <c r="J502" s="33"/>
      <c r="K502" s="33"/>
      <c r="L502" s="33"/>
      <c r="M502" s="32">
        <v>100000</v>
      </c>
      <c r="N502" s="33" t="s">
        <v>0</v>
      </c>
      <c r="O502" s="32">
        <v>1619</v>
      </c>
      <c r="P502" s="33" t="s">
        <v>256</v>
      </c>
      <c r="Q502" s="33" t="s">
        <v>162</v>
      </c>
      <c r="R502" s="33" t="s">
        <v>135</v>
      </c>
      <c r="S502" s="33" t="s">
        <v>150</v>
      </c>
      <c r="T502" s="33" t="s">
        <v>3744</v>
      </c>
      <c r="U502" s="38">
        <v>1</v>
      </c>
      <c r="V502" s="39">
        <v>143707</v>
      </c>
      <c r="W502" s="39">
        <v>29047</v>
      </c>
      <c r="X502" s="39">
        <v>11480</v>
      </c>
      <c r="Y502" s="39"/>
      <c r="Z502" s="39"/>
      <c r="AA502" s="39"/>
      <c r="AB502" s="39"/>
      <c r="AC502" s="39"/>
      <c r="AD502" s="39"/>
      <c r="AE502" s="39"/>
      <c r="AF502" s="39"/>
      <c r="AG502" s="39"/>
      <c r="AH502" s="33"/>
      <c r="AI502" s="35"/>
      <c r="AJ502" s="33"/>
    </row>
    <row r="503" spans="1:36" s="40" customFormat="1" ht="161" hidden="1" x14ac:dyDescent="0.25">
      <c r="A503" s="32">
        <v>53456</v>
      </c>
      <c r="B503" s="33" t="s">
        <v>826</v>
      </c>
      <c r="C503" s="34">
        <v>500000</v>
      </c>
      <c r="D503" s="34">
        <v>500000</v>
      </c>
      <c r="E503" s="35" t="s">
        <v>2114</v>
      </c>
      <c r="F503" s="35" t="s">
        <v>3745</v>
      </c>
      <c r="G503" s="35" t="s">
        <v>2116</v>
      </c>
      <c r="H503" s="36">
        <v>0</v>
      </c>
      <c r="I503" s="37">
        <f t="shared" si="7"/>
        <v>0</v>
      </c>
      <c r="J503" s="35"/>
      <c r="K503" s="35"/>
      <c r="L503" s="35"/>
      <c r="M503" s="32">
        <v>200610</v>
      </c>
      <c r="N503" s="33" t="s">
        <v>84</v>
      </c>
      <c r="O503" s="32">
        <v>1314</v>
      </c>
      <c r="P503" s="33" t="s">
        <v>142</v>
      </c>
      <c r="Q503" s="33" t="s">
        <v>143</v>
      </c>
      <c r="R503" s="33" t="s">
        <v>135</v>
      </c>
      <c r="S503" s="33" t="s">
        <v>244</v>
      </c>
      <c r="T503" s="33" t="s">
        <v>2113</v>
      </c>
      <c r="U503" s="38"/>
      <c r="V503" s="39"/>
      <c r="W503" s="39"/>
      <c r="X503" s="39"/>
      <c r="Y503" s="39"/>
      <c r="Z503" s="39"/>
      <c r="AA503" s="39">
        <v>500000</v>
      </c>
      <c r="AB503" s="39"/>
      <c r="AC503" s="39"/>
      <c r="AD503" s="39"/>
      <c r="AE503" s="39"/>
      <c r="AF503" s="39"/>
      <c r="AG503" s="39"/>
      <c r="AH503" s="33"/>
      <c r="AI503" s="33"/>
      <c r="AJ503" s="33"/>
    </row>
    <row r="504" spans="1:36" s="40" customFormat="1" ht="184" hidden="1" x14ac:dyDescent="0.25">
      <c r="A504" s="32">
        <v>53458</v>
      </c>
      <c r="B504" s="33" t="s">
        <v>826</v>
      </c>
      <c r="C504" s="34">
        <v>705000</v>
      </c>
      <c r="D504" s="34"/>
      <c r="E504" s="35" t="s">
        <v>3746</v>
      </c>
      <c r="F504" s="33" t="s">
        <v>3747</v>
      </c>
      <c r="G504" s="35" t="s">
        <v>3748</v>
      </c>
      <c r="H504" s="36">
        <v>0</v>
      </c>
      <c r="I504" s="37">
        <f t="shared" si="7"/>
        <v>0</v>
      </c>
      <c r="J504" s="35"/>
      <c r="K504" s="35"/>
      <c r="L504" s="35"/>
      <c r="M504" s="32">
        <v>100000</v>
      </c>
      <c r="N504" s="33" t="s">
        <v>0</v>
      </c>
      <c r="O504" s="32">
        <v>1314</v>
      </c>
      <c r="P504" s="33" t="s">
        <v>155</v>
      </c>
      <c r="Q504" s="33" t="s">
        <v>149</v>
      </c>
      <c r="R504" s="33" t="s">
        <v>135</v>
      </c>
      <c r="S504" s="33" t="s">
        <v>143</v>
      </c>
      <c r="T504" s="33" t="s">
        <v>3749</v>
      </c>
      <c r="U504" s="38"/>
      <c r="V504" s="39"/>
      <c r="W504" s="39"/>
      <c r="X504" s="39"/>
      <c r="Y504" s="39"/>
      <c r="Z504" s="39">
        <v>705000</v>
      </c>
      <c r="AA504" s="39"/>
      <c r="AB504" s="39"/>
      <c r="AC504" s="39"/>
      <c r="AD504" s="39"/>
      <c r="AE504" s="39"/>
      <c r="AF504" s="39"/>
      <c r="AG504" s="39"/>
      <c r="AH504" s="33"/>
      <c r="AI504" s="33"/>
      <c r="AJ504" s="33"/>
    </row>
    <row r="505" spans="1:36" s="40" customFormat="1" ht="115" hidden="1" x14ac:dyDescent="0.25">
      <c r="A505" s="32">
        <v>53459</v>
      </c>
      <c r="B505" s="33" t="s">
        <v>826</v>
      </c>
      <c r="C505" s="34">
        <v>39500</v>
      </c>
      <c r="D505" s="34">
        <v>39500</v>
      </c>
      <c r="E505" s="35" t="s">
        <v>2118</v>
      </c>
      <c r="F505" s="35" t="s">
        <v>3750</v>
      </c>
      <c r="G505" s="35" t="s">
        <v>2120</v>
      </c>
      <c r="H505" s="36">
        <v>0</v>
      </c>
      <c r="I505" s="37">
        <f t="shared" si="7"/>
        <v>0</v>
      </c>
      <c r="J505" s="35"/>
      <c r="K505" s="35"/>
      <c r="L505" s="35"/>
      <c r="M505" s="32">
        <v>200610</v>
      </c>
      <c r="N505" s="33" t="s">
        <v>84</v>
      </c>
      <c r="O505" s="32">
        <v>1314</v>
      </c>
      <c r="P505" s="33" t="s">
        <v>167</v>
      </c>
      <c r="Q505" s="33" t="s">
        <v>143</v>
      </c>
      <c r="R505" s="33" t="s">
        <v>135</v>
      </c>
      <c r="S505" s="33" t="s">
        <v>244</v>
      </c>
      <c r="T505" s="33" t="s">
        <v>2117</v>
      </c>
      <c r="U505" s="38"/>
      <c r="V505" s="39"/>
      <c r="W505" s="39"/>
      <c r="X505" s="39"/>
      <c r="Y505" s="39"/>
      <c r="Z505" s="39"/>
      <c r="AA505" s="39">
        <v>39500</v>
      </c>
      <c r="AB505" s="39"/>
      <c r="AC505" s="39"/>
      <c r="AD505" s="39"/>
      <c r="AE505" s="39"/>
      <c r="AF505" s="39"/>
      <c r="AG505" s="39"/>
      <c r="AH505" s="33"/>
      <c r="AI505" s="33"/>
      <c r="AJ505" s="33"/>
    </row>
    <row r="506" spans="1:36" s="40" customFormat="1" ht="276" hidden="1" x14ac:dyDescent="0.25">
      <c r="A506" s="32">
        <v>53460</v>
      </c>
      <c r="B506" s="33" t="s">
        <v>826</v>
      </c>
      <c r="C506" s="34">
        <v>377842</v>
      </c>
      <c r="D506" s="34">
        <v>377842</v>
      </c>
      <c r="E506" s="35" t="s">
        <v>2123</v>
      </c>
      <c r="F506" s="35" t="s">
        <v>3751</v>
      </c>
      <c r="G506" s="35" t="s">
        <v>2125</v>
      </c>
      <c r="H506" s="36">
        <v>0</v>
      </c>
      <c r="I506" s="37">
        <f t="shared" si="7"/>
        <v>0</v>
      </c>
      <c r="J506" s="35"/>
      <c r="K506" s="35"/>
      <c r="L506" s="35"/>
      <c r="M506" s="32">
        <v>200611</v>
      </c>
      <c r="N506" s="33" t="s">
        <v>85</v>
      </c>
      <c r="O506" s="32">
        <v>1314</v>
      </c>
      <c r="P506" s="33" t="s">
        <v>161</v>
      </c>
      <c r="Q506" s="33" t="s">
        <v>143</v>
      </c>
      <c r="R506" s="33" t="s">
        <v>135</v>
      </c>
      <c r="S506" s="33" t="s">
        <v>244</v>
      </c>
      <c r="T506" s="33" t="s">
        <v>2122</v>
      </c>
      <c r="U506" s="38"/>
      <c r="V506" s="39"/>
      <c r="W506" s="39"/>
      <c r="X506" s="39"/>
      <c r="Y506" s="39"/>
      <c r="Z506" s="39">
        <v>377842</v>
      </c>
      <c r="AA506" s="39"/>
      <c r="AB506" s="39"/>
      <c r="AC506" s="39"/>
      <c r="AD506" s="39"/>
      <c r="AE506" s="39"/>
      <c r="AF506" s="39"/>
      <c r="AG506" s="39"/>
      <c r="AH506" s="33"/>
      <c r="AI506" s="33"/>
      <c r="AJ506" s="33"/>
    </row>
    <row r="507" spans="1:36" s="40" customFormat="1" ht="276" hidden="1" x14ac:dyDescent="0.25">
      <c r="A507" s="32">
        <v>53461</v>
      </c>
      <c r="B507" s="33" t="s">
        <v>826</v>
      </c>
      <c r="C507" s="34">
        <v>214610</v>
      </c>
      <c r="D507" s="34">
        <v>214610</v>
      </c>
      <c r="E507" s="35" t="s">
        <v>2127</v>
      </c>
      <c r="F507" s="35" t="s">
        <v>3752</v>
      </c>
      <c r="G507" s="35" t="s">
        <v>2129</v>
      </c>
      <c r="H507" s="36">
        <v>0</v>
      </c>
      <c r="I507" s="37">
        <f t="shared" si="7"/>
        <v>0</v>
      </c>
      <c r="J507" s="35"/>
      <c r="K507" s="35"/>
      <c r="L507" s="35"/>
      <c r="M507" s="32">
        <v>200611</v>
      </c>
      <c r="N507" s="33" t="s">
        <v>85</v>
      </c>
      <c r="O507" s="32">
        <v>1314</v>
      </c>
      <c r="P507" s="33" t="s">
        <v>142</v>
      </c>
      <c r="Q507" s="33" t="s">
        <v>143</v>
      </c>
      <c r="R507" s="33" t="s">
        <v>135</v>
      </c>
      <c r="S507" s="33" t="s">
        <v>244</v>
      </c>
      <c r="T507" s="33" t="s">
        <v>2126</v>
      </c>
      <c r="U507" s="38"/>
      <c r="V507" s="39"/>
      <c r="W507" s="39"/>
      <c r="X507" s="39"/>
      <c r="Y507" s="39"/>
      <c r="Z507" s="39">
        <v>214610</v>
      </c>
      <c r="AA507" s="39"/>
      <c r="AB507" s="39"/>
      <c r="AC507" s="39"/>
      <c r="AD507" s="39"/>
      <c r="AE507" s="39"/>
      <c r="AF507" s="39"/>
      <c r="AG507" s="39"/>
      <c r="AH507" s="33"/>
      <c r="AI507" s="33"/>
      <c r="AJ507" s="33"/>
    </row>
    <row r="508" spans="1:36" s="40" customFormat="1" ht="92" hidden="1" x14ac:dyDescent="0.25">
      <c r="A508" s="32">
        <v>53462</v>
      </c>
      <c r="B508" s="33" t="s">
        <v>826</v>
      </c>
      <c r="C508" s="34">
        <v>250000</v>
      </c>
      <c r="D508" s="34"/>
      <c r="E508" s="35" t="s">
        <v>3753</v>
      </c>
      <c r="F508" s="33" t="s">
        <v>3754</v>
      </c>
      <c r="G508" s="35" t="s">
        <v>3755</v>
      </c>
      <c r="H508" s="36">
        <v>0</v>
      </c>
      <c r="I508" s="37">
        <f t="shared" si="7"/>
        <v>0</v>
      </c>
      <c r="J508" s="35"/>
      <c r="K508" s="35"/>
      <c r="L508" s="35"/>
      <c r="M508" s="32">
        <v>100000</v>
      </c>
      <c r="N508" s="33" t="s">
        <v>0</v>
      </c>
      <c r="O508" s="32">
        <v>1314</v>
      </c>
      <c r="P508" s="33" t="s">
        <v>133</v>
      </c>
      <c r="Q508" s="33" t="s">
        <v>149</v>
      </c>
      <c r="R508" s="33" t="s">
        <v>135</v>
      </c>
      <c r="S508" s="33" t="s">
        <v>143</v>
      </c>
      <c r="T508" s="33" t="s">
        <v>3756</v>
      </c>
      <c r="U508" s="38"/>
      <c r="V508" s="39"/>
      <c r="W508" s="39"/>
      <c r="X508" s="39"/>
      <c r="Y508" s="39"/>
      <c r="Z508" s="39">
        <v>250000</v>
      </c>
      <c r="AA508" s="39"/>
      <c r="AB508" s="39"/>
      <c r="AC508" s="39"/>
      <c r="AD508" s="39"/>
      <c r="AE508" s="39"/>
      <c r="AF508" s="39"/>
      <c r="AG508" s="39"/>
      <c r="AH508" s="33"/>
      <c r="AI508" s="33"/>
      <c r="AJ508" s="33"/>
    </row>
    <row r="509" spans="1:36" s="40" customFormat="1" ht="126.5" hidden="1" x14ac:dyDescent="0.25">
      <c r="A509" s="32">
        <v>53463</v>
      </c>
      <c r="B509" s="33" t="s">
        <v>538</v>
      </c>
      <c r="C509" s="34">
        <v>1000000</v>
      </c>
      <c r="D509" s="34"/>
      <c r="E509" s="35" t="s">
        <v>3757</v>
      </c>
      <c r="F509" s="33" t="s">
        <v>3758</v>
      </c>
      <c r="G509" s="33" t="s">
        <v>3759</v>
      </c>
      <c r="H509" s="36">
        <v>0</v>
      </c>
      <c r="I509" s="37">
        <f t="shared" si="7"/>
        <v>0</v>
      </c>
      <c r="J509" s="33"/>
      <c r="K509" s="33"/>
      <c r="L509" s="33"/>
      <c r="M509" s="32">
        <v>100000</v>
      </c>
      <c r="N509" s="33" t="s">
        <v>0</v>
      </c>
      <c r="O509" s="32">
        <v>1912</v>
      </c>
      <c r="P509" s="33" t="s">
        <v>208</v>
      </c>
      <c r="Q509" s="33" t="s">
        <v>143</v>
      </c>
      <c r="R509" s="33" t="s">
        <v>203</v>
      </c>
      <c r="S509" s="33" t="s">
        <v>143</v>
      </c>
      <c r="T509" s="33" t="s">
        <v>3760</v>
      </c>
      <c r="U509" s="38"/>
      <c r="V509" s="39"/>
      <c r="W509" s="39"/>
      <c r="X509" s="39"/>
      <c r="Y509" s="39"/>
      <c r="Z509" s="39"/>
      <c r="AA509" s="39"/>
      <c r="AB509" s="39"/>
      <c r="AC509" s="39"/>
      <c r="AD509" s="39"/>
      <c r="AE509" s="39"/>
      <c r="AF509" s="39">
        <v>1000000</v>
      </c>
      <c r="AG509" s="39"/>
      <c r="AH509" s="33"/>
      <c r="AI509" s="33"/>
      <c r="AJ509" s="33"/>
    </row>
    <row r="510" spans="1:36" s="40" customFormat="1" ht="115" hidden="1" x14ac:dyDescent="0.25">
      <c r="A510" s="32">
        <v>53465</v>
      </c>
      <c r="B510" s="33" t="s">
        <v>826</v>
      </c>
      <c r="C510" s="34">
        <v>6725</v>
      </c>
      <c r="D510" s="34">
        <v>6725</v>
      </c>
      <c r="E510" s="35" t="s">
        <v>2131</v>
      </c>
      <c r="F510" s="35" t="s">
        <v>3761</v>
      </c>
      <c r="G510" s="35" t="s">
        <v>2133</v>
      </c>
      <c r="H510" s="36">
        <v>0</v>
      </c>
      <c r="I510" s="37">
        <f t="shared" si="7"/>
        <v>0</v>
      </c>
      <c r="J510" s="35"/>
      <c r="K510" s="35"/>
      <c r="L510" s="35"/>
      <c r="M510" s="32">
        <v>200611</v>
      </c>
      <c r="N510" s="33" t="s">
        <v>85</v>
      </c>
      <c r="O510" s="32">
        <v>1314</v>
      </c>
      <c r="P510" s="33" t="s">
        <v>167</v>
      </c>
      <c r="Q510" s="33" t="s">
        <v>143</v>
      </c>
      <c r="R510" s="33" t="s">
        <v>135</v>
      </c>
      <c r="S510" s="33" t="s">
        <v>244</v>
      </c>
      <c r="T510" s="33" t="s">
        <v>2130</v>
      </c>
      <c r="U510" s="38"/>
      <c r="V510" s="39"/>
      <c r="W510" s="39"/>
      <c r="X510" s="39"/>
      <c r="Y510" s="39"/>
      <c r="Z510" s="39">
        <v>6725</v>
      </c>
      <c r="AA510" s="39"/>
      <c r="AB510" s="39"/>
      <c r="AC510" s="39"/>
      <c r="AD510" s="39"/>
      <c r="AE510" s="39"/>
      <c r="AF510" s="39"/>
      <c r="AG510" s="39"/>
      <c r="AH510" s="33"/>
      <c r="AI510" s="33"/>
      <c r="AJ510" s="33"/>
    </row>
    <row r="511" spans="1:36" s="40" customFormat="1" ht="207" hidden="1" x14ac:dyDescent="0.25">
      <c r="A511" s="32">
        <v>53466</v>
      </c>
      <c r="B511" s="33" t="s">
        <v>826</v>
      </c>
      <c r="C511" s="34">
        <v>39063</v>
      </c>
      <c r="D511" s="34">
        <v>39063</v>
      </c>
      <c r="E511" s="35" t="s">
        <v>2135</v>
      </c>
      <c r="F511" s="33" t="s">
        <v>147</v>
      </c>
      <c r="G511" s="35" t="s">
        <v>2136</v>
      </c>
      <c r="H511" s="36">
        <v>0</v>
      </c>
      <c r="I511" s="37">
        <f t="shared" si="7"/>
        <v>0</v>
      </c>
      <c r="J511" s="35"/>
      <c r="K511" s="35"/>
      <c r="L511" s="35"/>
      <c r="M511" s="32">
        <v>200611</v>
      </c>
      <c r="N511" s="33" t="s">
        <v>85</v>
      </c>
      <c r="O511" s="32">
        <v>1314</v>
      </c>
      <c r="P511" s="33" t="s">
        <v>155</v>
      </c>
      <c r="Q511" s="33" t="s">
        <v>143</v>
      </c>
      <c r="R511" s="33" t="s">
        <v>135</v>
      </c>
      <c r="S511" s="33" t="s">
        <v>244</v>
      </c>
      <c r="T511" s="33" t="s">
        <v>2134</v>
      </c>
      <c r="U511" s="38">
        <v>0.35</v>
      </c>
      <c r="V511" s="39">
        <v>36092</v>
      </c>
      <c r="W511" s="39">
        <v>283</v>
      </c>
      <c r="X511" s="39">
        <v>2688</v>
      </c>
      <c r="Y511" s="39"/>
      <c r="Z511" s="39"/>
      <c r="AA511" s="39"/>
      <c r="AB511" s="39"/>
      <c r="AC511" s="39"/>
      <c r="AD511" s="39"/>
      <c r="AE511" s="39"/>
      <c r="AF511" s="39"/>
      <c r="AG511" s="39"/>
      <c r="AH511" s="33"/>
      <c r="AI511" s="33"/>
      <c r="AJ511" s="33"/>
    </row>
    <row r="512" spans="1:36" s="40" customFormat="1" ht="126.5" hidden="1" x14ac:dyDescent="0.25">
      <c r="A512" s="32">
        <v>53467</v>
      </c>
      <c r="B512" s="33" t="s">
        <v>826</v>
      </c>
      <c r="C512" s="34">
        <v>113528</v>
      </c>
      <c r="D512" s="34">
        <v>113528</v>
      </c>
      <c r="E512" s="35" t="s">
        <v>1990</v>
      </c>
      <c r="F512" s="35" t="s">
        <v>3762</v>
      </c>
      <c r="G512" s="35" t="s">
        <v>1992</v>
      </c>
      <c r="H512" s="36">
        <v>0</v>
      </c>
      <c r="I512" s="37">
        <f t="shared" si="7"/>
        <v>0</v>
      </c>
      <c r="J512" s="35"/>
      <c r="K512" s="35"/>
      <c r="L512" s="35"/>
      <c r="M512" s="32">
        <v>200308</v>
      </c>
      <c r="N512" s="33" t="s">
        <v>82</v>
      </c>
      <c r="O512" s="32">
        <v>1314</v>
      </c>
      <c r="P512" s="33" t="s">
        <v>208</v>
      </c>
      <c r="Q512" s="33" t="s">
        <v>143</v>
      </c>
      <c r="R512" s="33" t="s">
        <v>135</v>
      </c>
      <c r="S512" s="33" t="s">
        <v>244</v>
      </c>
      <c r="T512" s="33" t="s">
        <v>1989</v>
      </c>
      <c r="U512" s="38"/>
      <c r="V512" s="39"/>
      <c r="W512" s="39"/>
      <c r="X512" s="39"/>
      <c r="Y512" s="39"/>
      <c r="Z512" s="39">
        <v>113528</v>
      </c>
      <c r="AA512" s="39"/>
      <c r="AB512" s="39"/>
      <c r="AC512" s="39"/>
      <c r="AD512" s="39"/>
      <c r="AE512" s="39"/>
      <c r="AF512" s="39"/>
      <c r="AG512" s="39"/>
      <c r="AH512" s="33"/>
      <c r="AI512" s="33"/>
      <c r="AJ512" s="33"/>
    </row>
    <row r="513" spans="1:36" s="40" customFormat="1" ht="138" hidden="1" x14ac:dyDescent="0.25">
      <c r="A513" s="32">
        <v>53468</v>
      </c>
      <c r="B513" s="33" t="s">
        <v>826</v>
      </c>
      <c r="C513" s="34">
        <v>10507</v>
      </c>
      <c r="D513" s="34">
        <v>10507</v>
      </c>
      <c r="E513" s="35" t="s">
        <v>1995</v>
      </c>
      <c r="F513" s="35" t="s">
        <v>3763</v>
      </c>
      <c r="G513" s="35" t="s">
        <v>1997</v>
      </c>
      <c r="H513" s="36">
        <v>0</v>
      </c>
      <c r="I513" s="37">
        <f t="shared" si="7"/>
        <v>0</v>
      </c>
      <c r="J513" s="35"/>
      <c r="K513" s="35"/>
      <c r="L513" s="35"/>
      <c r="M513" s="32">
        <v>200308</v>
      </c>
      <c r="N513" s="33" t="s">
        <v>82</v>
      </c>
      <c r="O513" s="32">
        <v>1314</v>
      </c>
      <c r="P513" s="33" t="s">
        <v>1993</v>
      </c>
      <c r="Q513" s="33" t="s">
        <v>143</v>
      </c>
      <c r="R513" s="33" t="s">
        <v>135</v>
      </c>
      <c r="S513" s="33" t="s">
        <v>244</v>
      </c>
      <c r="T513" s="33" t="s">
        <v>1994</v>
      </c>
      <c r="U513" s="38"/>
      <c r="V513" s="39"/>
      <c r="W513" s="39"/>
      <c r="X513" s="39"/>
      <c r="Y513" s="39"/>
      <c r="Z513" s="39">
        <v>10507</v>
      </c>
      <c r="AA513" s="39"/>
      <c r="AB513" s="39"/>
      <c r="AC513" s="39"/>
      <c r="AD513" s="39"/>
      <c r="AE513" s="39"/>
      <c r="AF513" s="39"/>
      <c r="AG513" s="39"/>
      <c r="AH513" s="33"/>
      <c r="AI513" s="33"/>
      <c r="AJ513" s="33"/>
    </row>
    <row r="514" spans="1:36" s="40" customFormat="1" ht="207" hidden="1" x14ac:dyDescent="0.25">
      <c r="A514" s="32">
        <v>53469</v>
      </c>
      <c r="B514" s="33" t="s">
        <v>826</v>
      </c>
      <c r="C514" s="34">
        <v>63654</v>
      </c>
      <c r="D514" s="34">
        <v>63654</v>
      </c>
      <c r="E514" s="35" t="s">
        <v>1999</v>
      </c>
      <c r="F514" s="35" t="s">
        <v>3764</v>
      </c>
      <c r="G514" s="35" t="s">
        <v>2001</v>
      </c>
      <c r="H514" s="36">
        <v>0</v>
      </c>
      <c r="I514" s="37">
        <f t="shared" ref="I514:I577" si="8">SUM(C514*H514)</f>
        <v>0</v>
      </c>
      <c r="J514" s="35"/>
      <c r="K514" s="35"/>
      <c r="L514" s="35"/>
      <c r="M514" s="32">
        <v>200308</v>
      </c>
      <c r="N514" s="33" t="s">
        <v>82</v>
      </c>
      <c r="O514" s="32">
        <v>1314</v>
      </c>
      <c r="P514" s="33" t="s">
        <v>268</v>
      </c>
      <c r="Q514" s="33" t="s">
        <v>143</v>
      </c>
      <c r="R514" s="33" t="s">
        <v>135</v>
      </c>
      <c r="S514" s="33" t="s">
        <v>244</v>
      </c>
      <c r="T514" s="33" t="s">
        <v>1998</v>
      </c>
      <c r="U514" s="38"/>
      <c r="V514" s="39"/>
      <c r="W514" s="39"/>
      <c r="X514" s="39"/>
      <c r="Y514" s="39"/>
      <c r="Z514" s="39">
        <v>63654</v>
      </c>
      <c r="AA514" s="39"/>
      <c r="AB514" s="39"/>
      <c r="AC514" s="39"/>
      <c r="AD514" s="39"/>
      <c r="AE514" s="39"/>
      <c r="AF514" s="39"/>
      <c r="AG514" s="39"/>
      <c r="AH514" s="33"/>
      <c r="AI514" s="33"/>
      <c r="AJ514" s="33"/>
    </row>
    <row r="515" spans="1:36" s="40" customFormat="1" ht="195.5" hidden="1" x14ac:dyDescent="0.25">
      <c r="A515" s="32">
        <v>53470</v>
      </c>
      <c r="B515" s="33" t="s">
        <v>826</v>
      </c>
      <c r="C515" s="34">
        <v>50000</v>
      </c>
      <c r="D515" s="34">
        <v>50000</v>
      </c>
      <c r="E515" s="35" t="s">
        <v>3765</v>
      </c>
      <c r="F515" s="35" t="s">
        <v>3766</v>
      </c>
      <c r="G515" s="35" t="s">
        <v>2005</v>
      </c>
      <c r="H515" s="36">
        <v>0</v>
      </c>
      <c r="I515" s="37">
        <f t="shared" si="8"/>
        <v>0</v>
      </c>
      <c r="J515" s="35"/>
      <c r="K515" s="35"/>
      <c r="L515" s="35"/>
      <c r="M515" s="32">
        <v>200308</v>
      </c>
      <c r="N515" s="33" t="s">
        <v>82</v>
      </c>
      <c r="O515" s="32">
        <v>1314</v>
      </c>
      <c r="P515" s="33" t="s">
        <v>294</v>
      </c>
      <c r="Q515" s="33" t="s">
        <v>143</v>
      </c>
      <c r="R515" s="33" t="s">
        <v>135</v>
      </c>
      <c r="S515" s="33" t="s">
        <v>244</v>
      </c>
      <c r="T515" s="33" t="s">
        <v>2002</v>
      </c>
      <c r="U515" s="38"/>
      <c r="V515" s="39"/>
      <c r="W515" s="39"/>
      <c r="X515" s="39"/>
      <c r="Y515" s="39"/>
      <c r="Z515" s="39">
        <v>50000</v>
      </c>
      <c r="AA515" s="39"/>
      <c r="AB515" s="39"/>
      <c r="AC515" s="39"/>
      <c r="AD515" s="39"/>
      <c r="AE515" s="39"/>
      <c r="AF515" s="39"/>
      <c r="AG515" s="39"/>
      <c r="AH515" s="33"/>
      <c r="AI515" s="33"/>
      <c r="AJ515" s="33"/>
    </row>
    <row r="516" spans="1:36" s="40" customFormat="1" ht="92" hidden="1" x14ac:dyDescent="0.25">
      <c r="A516" s="32">
        <v>53471</v>
      </c>
      <c r="B516" s="33" t="s">
        <v>625</v>
      </c>
      <c r="C516" s="34">
        <v>1499480</v>
      </c>
      <c r="D516" s="34"/>
      <c r="E516" s="35" t="s">
        <v>865</v>
      </c>
      <c r="F516" s="35" t="s">
        <v>3767</v>
      </c>
      <c r="G516" s="35" t="s">
        <v>865</v>
      </c>
      <c r="H516" s="36" t="s">
        <v>4198</v>
      </c>
      <c r="I516" s="37" t="e">
        <f t="shared" si="8"/>
        <v>#VALUE!</v>
      </c>
      <c r="J516" s="35"/>
      <c r="K516" s="35"/>
      <c r="L516" s="35"/>
      <c r="M516" s="32">
        <v>100000</v>
      </c>
      <c r="N516" s="33" t="s">
        <v>0</v>
      </c>
      <c r="O516" s="32">
        <v>171413</v>
      </c>
      <c r="P516" s="33" t="s">
        <v>786</v>
      </c>
      <c r="Q516" s="33" t="s">
        <v>143</v>
      </c>
      <c r="R516" s="33" t="s">
        <v>135</v>
      </c>
      <c r="S516" s="33" t="s">
        <v>143</v>
      </c>
      <c r="T516" s="33" t="s">
        <v>864</v>
      </c>
      <c r="U516" s="38">
        <v>22.2</v>
      </c>
      <c r="V516" s="39">
        <v>779848</v>
      </c>
      <c r="W516" s="39">
        <v>451394</v>
      </c>
      <c r="X516" s="39">
        <v>268238</v>
      </c>
      <c r="Y516" s="39"/>
      <c r="Z516" s="39"/>
      <c r="AA516" s="39"/>
      <c r="AB516" s="39"/>
      <c r="AC516" s="39"/>
      <c r="AD516" s="39"/>
      <c r="AE516" s="39"/>
      <c r="AF516" s="39"/>
      <c r="AG516" s="39"/>
      <c r="AH516" s="33"/>
      <c r="AI516" s="33"/>
      <c r="AJ516" s="33"/>
    </row>
    <row r="517" spans="1:36" s="40" customFormat="1" ht="80.5" hidden="1" x14ac:dyDescent="0.25">
      <c r="A517" s="32">
        <v>53472</v>
      </c>
      <c r="B517" s="33" t="s">
        <v>638</v>
      </c>
      <c r="C517" s="34">
        <v>30068</v>
      </c>
      <c r="D517" s="34"/>
      <c r="E517" s="33" t="s">
        <v>2284</v>
      </c>
      <c r="F517" s="33" t="s">
        <v>3733</v>
      </c>
      <c r="G517" s="33" t="s">
        <v>2285</v>
      </c>
      <c r="H517" s="36" t="s">
        <v>4198</v>
      </c>
      <c r="I517" s="37" t="e">
        <f t="shared" si="8"/>
        <v>#VALUE!</v>
      </c>
      <c r="J517" s="33"/>
      <c r="K517" s="33"/>
      <c r="L517" s="33"/>
      <c r="M517" s="32">
        <v>700011</v>
      </c>
      <c r="N517" s="33" t="s">
        <v>106</v>
      </c>
      <c r="O517" s="32">
        <v>2000</v>
      </c>
      <c r="P517" s="33" t="s">
        <v>161</v>
      </c>
      <c r="Q517" s="33" t="s">
        <v>348</v>
      </c>
      <c r="R517" s="33" t="s">
        <v>135</v>
      </c>
      <c r="S517" s="33" t="s">
        <v>143</v>
      </c>
      <c r="T517" s="33" t="s">
        <v>2455</v>
      </c>
      <c r="U517" s="38"/>
      <c r="V517" s="39"/>
      <c r="W517" s="39"/>
      <c r="X517" s="39"/>
      <c r="Y517" s="39"/>
      <c r="Z517" s="39"/>
      <c r="AA517" s="39"/>
      <c r="AB517" s="39"/>
      <c r="AC517" s="39"/>
      <c r="AD517" s="39"/>
      <c r="AE517" s="39">
        <v>30068</v>
      </c>
      <c r="AF517" s="39"/>
      <c r="AG517" s="39"/>
      <c r="AH517" s="35"/>
      <c r="AI517" s="35"/>
      <c r="AJ517" s="33"/>
    </row>
    <row r="518" spans="1:36" s="40" customFormat="1" ht="69" hidden="1" x14ac:dyDescent="0.25">
      <c r="A518" s="32">
        <v>53473</v>
      </c>
      <c r="B518" s="33" t="s">
        <v>625</v>
      </c>
      <c r="C518" s="34">
        <v>1230461</v>
      </c>
      <c r="D518" s="34"/>
      <c r="E518" s="35" t="s">
        <v>868</v>
      </c>
      <c r="F518" s="33" t="s">
        <v>453</v>
      </c>
      <c r="G518" s="33" t="s">
        <v>454</v>
      </c>
      <c r="H518" s="36" t="s">
        <v>4198</v>
      </c>
      <c r="I518" s="37" t="e">
        <f t="shared" si="8"/>
        <v>#VALUE!</v>
      </c>
      <c r="J518" s="33"/>
      <c r="K518" s="33"/>
      <c r="L518" s="33"/>
      <c r="M518" s="32">
        <v>100000</v>
      </c>
      <c r="N518" s="33" t="s">
        <v>0</v>
      </c>
      <c r="O518" s="32">
        <v>171413</v>
      </c>
      <c r="P518" s="33" t="s">
        <v>450</v>
      </c>
      <c r="Q518" s="33" t="s">
        <v>143</v>
      </c>
      <c r="R518" s="33" t="s">
        <v>135</v>
      </c>
      <c r="S518" s="33" t="s">
        <v>143</v>
      </c>
      <c r="T518" s="33" t="s">
        <v>867</v>
      </c>
      <c r="U518" s="38">
        <v>17.21</v>
      </c>
      <c r="V518" s="39">
        <v>484353</v>
      </c>
      <c r="W518" s="39">
        <v>468974</v>
      </c>
      <c r="X518" s="39">
        <v>277134</v>
      </c>
      <c r="Y518" s="39"/>
      <c r="Z518" s="39"/>
      <c r="AA518" s="39"/>
      <c r="AB518" s="39"/>
      <c r="AC518" s="39"/>
      <c r="AD518" s="39"/>
      <c r="AE518" s="39"/>
      <c r="AF518" s="39"/>
      <c r="AG518" s="39"/>
      <c r="AH518" s="33"/>
      <c r="AI518" s="33"/>
      <c r="AJ518" s="33"/>
    </row>
    <row r="519" spans="1:36" s="40" customFormat="1" ht="161" hidden="1" x14ac:dyDescent="0.25">
      <c r="A519" s="32">
        <v>53477</v>
      </c>
      <c r="B519" s="33" t="s">
        <v>625</v>
      </c>
      <c r="C519" s="34">
        <v>301980</v>
      </c>
      <c r="D519" s="34"/>
      <c r="E519" s="35" t="s">
        <v>3768</v>
      </c>
      <c r="F519" s="33" t="s">
        <v>3769</v>
      </c>
      <c r="G519" s="35" t="s">
        <v>3699</v>
      </c>
      <c r="H519" s="36" t="s">
        <v>4198</v>
      </c>
      <c r="I519" s="37" t="e">
        <f t="shared" si="8"/>
        <v>#VALUE!</v>
      </c>
      <c r="J519" s="35"/>
      <c r="K519" s="35"/>
      <c r="L519" s="35"/>
      <c r="M519" s="32">
        <v>100000</v>
      </c>
      <c r="N519" s="33" t="s">
        <v>0</v>
      </c>
      <c r="O519" s="32">
        <v>171413</v>
      </c>
      <c r="P519" s="33" t="s">
        <v>2898</v>
      </c>
      <c r="Q519" s="33" t="s">
        <v>143</v>
      </c>
      <c r="R519" s="33" t="s">
        <v>135</v>
      </c>
      <c r="S519" s="33" t="s">
        <v>143</v>
      </c>
      <c r="T519" s="33" t="s">
        <v>3770</v>
      </c>
      <c r="U519" s="38"/>
      <c r="V519" s="39"/>
      <c r="W519" s="39"/>
      <c r="X519" s="39"/>
      <c r="Y519" s="39"/>
      <c r="Z519" s="39">
        <v>301980</v>
      </c>
      <c r="AA519" s="39"/>
      <c r="AB519" s="39"/>
      <c r="AC519" s="39"/>
      <c r="AD519" s="39"/>
      <c r="AE519" s="39"/>
      <c r="AF519" s="39"/>
      <c r="AG519" s="39"/>
      <c r="AH519" s="33"/>
      <c r="AI519" s="35"/>
      <c r="AJ519" s="33"/>
    </row>
    <row r="520" spans="1:36" s="40" customFormat="1" ht="138" hidden="1" x14ac:dyDescent="0.25">
      <c r="A520" s="32">
        <v>53478</v>
      </c>
      <c r="B520" s="33" t="s">
        <v>625</v>
      </c>
      <c r="C520" s="34">
        <v>261315</v>
      </c>
      <c r="D520" s="34"/>
      <c r="E520" s="35" t="s">
        <v>3771</v>
      </c>
      <c r="F520" s="33" t="s">
        <v>3772</v>
      </c>
      <c r="G520" s="35" t="s">
        <v>3773</v>
      </c>
      <c r="H520" s="36" t="s">
        <v>4198</v>
      </c>
      <c r="I520" s="37" t="e">
        <f t="shared" si="8"/>
        <v>#VALUE!</v>
      </c>
      <c r="J520" s="35"/>
      <c r="K520" s="35"/>
      <c r="L520" s="35"/>
      <c r="M520" s="32">
        <v>100000</v>
      </c>
      <c r="N520" s="33" t="s">
        <v>0</v>
      </c>
      <c r="O520" s="32">
        <v>171413</v>
      </c>
      <c r="P520" s="33" t="s">
        <v>202</v>
      </c>
      <c r="Q520" s="33" t="s">
        <v>143</v>
      </c>
      <c r="R520" s="33" t="s">
        <v>645</v>
      </c>
      <c r="S520" s="33" t="s">
        <v>143</v>
      </c>
      <c r="T520" s="33" t="s">
        <v>3774</v>
      </c>
      <c r="U520" s="38">
        <v>0.625</v>
      </c>
      <c r="V520" s="39">
        <v>25507</v>
      </c>
      <c r="W520" s="39">
        <v>9499</v>
      </c>
      <c r="X520" s="39">
        <v>5439</v>
      </c>
      <c r="Y520" s="39">
        <v>25083</v>
      </c>
      <c r="Z520" s="39">
        <v>79401</v>
      </c>
      <c r="AA520" s="39"/>
      <c r="AB520" s="39">
        <v>116386</v>
      </c>
      <c r="AC520" s="39"/>
      <c r="AD520" s="39"/>
      <c r="AE520" s="39"/>
      <c r="AF520" s="39"/>
      <c r="AG520" s="39"/>
      <c r="AH520" s="33"/>
      <c r="AI520" s="33"/>
      <c r="AJ520" s="33"/>
    </row>
    <row r="521" spans="1:36" s="40" customFormat="1" ht="69" hidden="1" x14ac:dyDescent="0.25">
      <c r="A521" s="32">
        <v>53479</v>
      </c>
      <c r="B521" s="33" t="s">
        <v>1669</v>
      </c>
      <c r="C521" s="34">
        <v>250000</v>
      </c>
      <c r="D521" s="34"/>
      <c r="E521" s="33" t="s">
        <v>2214</v>
      </c>
      <c r="F521" s="33" t="s">
        <v>2212</v>
      </c>
      <c r="G521" s="33" t="s">
        <v>2212</v>
      </c>
      <c r="H521" s="36" t="s">
        <v>4198</v>
      </c>
      <c r="I521" s="37" t="e">
        <f t="shared" si="8"/>
        <v>#VALUE!</v>
      </c>
      <c r="J521" s="33"/>
      <c r="K521" s="33"/>
      <c r="L521" s="33"/>
      <c r="M521" s="32">
        <v>400169</v>
      </c>
      <c r="N521" s="33" t="s">
        <v>101</v>
      </c>
      <c r="O521" s="32">
        <v>9913</v>
      </c>
      <c r="P521" s="33" t="s">
        <v>143</v>
      </c>
      <c r="Q521" s="33" t="s">
        <v>143</v>
      </c>
      <c r="R521" s="33" t="s">
        <v>372</v>
      </c>
      <c r="S521" s="33" t="s">
        <v>143</v>
      </c>
      <c r="T521" s="33" t="s">
        <v>2213</v>
      </c>
      <c r="U521" s="38"/>
      <c r="V521" s="39"/>
      <c r="W521" s="39"/>
      <c r="X521" s="39"/>
      <c r="Y521" s="39"/>
      <c r="Z521" s="39">
        <v>250000</v>
      </c>
      <c r="AA521" s="39"/>
      <c r="AB521" s="39"/>
      <c r="AC521" s="39"/>
      <c r="AD521" s="39"/>
      <c r="AE521" s="39"/>
      <c r="AF521" s="39"/>
      <c r="AG521" s="39"/>
      <c r="AH521" s="33"/>
      <c r="AI521" s="33"/>
      <c r="AJ521" s="33"/>
    </row>
    <row r="522" spans="1:36" s="40" customFormat="1" ht="69" hidden="1" x14ac:dyDescent="0.25">
      <c r="A522" s="32">
        <v>53480</v>
      </c>
      <c r="B522" s="33" t="s">
        <v>304</v>
      </c>
      <c r="C522" s="34">
        <v>600000</v>
      </c>
      <c r="D522" s="34"/>
      <c r="E522" s="35" t="s">
        <v>870</v>
      </c>
      <c r="F522" s="33" t="s">
        <v>871</v>
      </c>
      <c r="G522" s="33" t="s">
        <v>872</v>
      </c>
      <c r="H522" s="36">
        <v>0</v>
      </c>
      <c r="I522" s="37">
        <f t="shared" si="8"/>
        <v>0</v>
      </c>
      <c r="J522" s="33"/>
      <c r="K522" s="33"/>
      <c r="L522" s="33"/>
      <c r="M522" s="32">
        <v>100000</v>
      </c>
      <c r="N522" s="33" t="s">
        <v>0</v>
      </c>
      <c r="O522" s="32">
        <v>1914</v>
      </c>
      <c r="P522" s="33" t="s">
        <v>294</v>
      </c>
      <c r="Q522" s="33" t="s">
        <v>143</v>
      </c>
      <c r="R522" s="33" t="s">
        <v>431</v>
      </c>
      <c r="S522" s="33" t="s">
        <v>143</v>
      </c>
      <c r="T522" s="33" t="s">
        <v>869</v>
      </c>
      <c r="U522" s="38"/>
      <c r="V522" s="39">
        <v>600000</v>
      </c>
      <c r="W522" s="39"/>
      <c r="X522" s="39"/>
      <c r="Y522" s="39"/>
      <c r="Z522" s="39"/>
      <c r="AA522" s="39"/>
      <c r="AB522" s="39"/>
      <c r="AC522" s="39"/>
      <c r="AD522" s="39"/>
      <c r="AE522" s="39"/>
      <c r="AF522" s="39"/>
      <c r="AG522" s="39"/>
      <c r="AH522" s="33"/>
      <c r="AI522" s="33"/>
      <c r="AJ522" s="33"/>
    </row>
    <row r="523" spans="1:36" s="40" customFormat="1" ht="195.5" hidden="1" x14ac:dyDescent="0.25">
      <c r="A523" s="32">
        <v>53481</v>
      </c>
      <c r="B523" s="33" t="s">
        <v>826</v>
      </c>
      <c r="C523" s="34">
        <v>20000</v>
      </c>
      <c r="D523" s="34">
        <v>20000</v>
      </c>
      <c r="E523" s="35" t="s">
        <v>2007</v>
      </c>
      <c r="F523" s="35" t="s">
        <v>3775</v>
      </c>
      <c r="G523" s="35" t="s">
        <v>2008</v>
      </c>
      <c r="H523" s="36">
        <v>0</v>
      </c>
      <c r="I523" s="37">
        <f t="shared" si="8"/>
        <v>0</v>
      </c>
      <c r="J523" s="35"/>
      <c r="K523" s="35"/>
      <c r="L523" s="35"/>
      <c r="M523" s="32">
        <v>200308</v>
      </c>
      <c r="N523" s="33" t="s">
        <v>82</v>
      </c>
      <c r="O523" s="32">
        <v>1314</v>
      </c>
      <c r="P523" s="33" t="s">
        <v>294</v>
      </c>
      <c r="Q523" s="33" t="s">
        <v>143</v>
      </c>
      <c r="R523" s="33" t="s">
        <v>135</v>
      </c>
      <c r="S523" s="33" t="s">
        <v>244</v>
      </c>
      <c r="T523" s="33" t="s">
        <v>2006</v>
      </c>
      <c r="U523" s="38"/>
      <c r="V523" s="39"/>
      <c r="W523" s="39"/>
      <c r="X523" s="39"/>
      <c r="Y523" s="39"/>
      <c r="Z523" s="39">
        <v>20000</v>
      </c>
      <c r="AA523" s="39"/>
      <c r="AB523" s="39"/>
      <c r="AC523" s="39"/>
      <c r="AD523" s="39"/>
      <c r="AE523" s="39"/>
      <c r="AF523" s="39"/>
      <c r="AG523" s="39"/>
      <c r="AH523" s="33"/>
      <c r="AI523" s="33"/>
      <c r="AJ523" s="33"/>
    </row>
    <row r="524" spans="1:36" s="40" customFormat="1" ht="195.5" hidden="1" x14ac:dyDescent="0.25">
      <c r="A524" s="32">
        <v>53482</v>
      </c>
      <c r="B524" s="33" t="s">
        <v>826</v>
      </c>
      <c r="C524" s="34">
        <v>20000</v>
      </c>
      <c r="D524" s="34">
        <v>20000</v>
      </c>
      <c r="E524" s="35" t="s">
        <v>2010</v>
      </c>
      <c r="F524" s="35" t="s">
        <v>3776</v>
      </c>
      <c r="G524" s="35" t="s">
        <v>2008</v>
      </c>
      <c r="H524" s="36">
        <v>0</v>
      </c>
      <c r="I524" s="37">
        <f t="shared" si="8"/>
        <v>0</v>
      </c>
      <c r="J524" s="35"/>
      <c r="K524" s="35"/>
      <c r="L524" s="35"/>
      <c r="M524" s="32">
        <v>200308</v>
      </c>
      <c r="N524" s="33" t="s">
        <v>82</v>
      </c>
      <c r="O524" s="32">
        <v>1314</v>
      </c>
      <c r="P524" s="33" t="s">
        <v>294</v>
      </c>
      <c r="Q524" s="33" t="s">
        <v>143</v>
      </c>
      <c r="R524" s="33" t="s">
        <v>135</v>
      </c>
      <c r="S524" s="33" t="s">
        <v>244</v>
      </c>
      <c r="T524" s="33" t="s">
        <v>2009</v>
      </c>
      <c r="U524" s="38"/>
      <c r="V524" s="39"/>
      <c r="W524" s="39"/>
      <c r="X524" s="39"/>
      <c r="Y524" s="39"/>
      <c r="Z524" s="39">
        <v>20000</v>
      </c>
      <c r="AA524" s="39"/>
      <c r="AB524" s="39"/>
      <c r="AC524" s="39"/>
      <c r="AD524" s="39"/>
      <c r="AE524" s="39"/>
      <c r="AF524" s="39"/>
      <c r="AG524" s="39"/>
      <c r="AH524" s="33"/>
      <c r="AI524" s="33"/>
      <c r="AJ524" s="33"/>
    </row>
    <row r="525" spans="1:36" s="40" customFormat="1" ht="149.5" hidden="1" x14ac:dyDescent="0.25">
      <c r="A525" s="32">
        <v>53483</v>
      </c>
      <c r="B525" s="33" t="s">
        <v>826</v>
      </c>
      <c r="C525" s="34">
        <v>525000</v>
      </c>
      <c r="D525" s="34">
        <v>525000</v>
      </c>
      <c r="E525" s="35" t="s">
        <v>2012</v>
      </c>
      <c r="F525" s="35" t="s">
        <v>3777</v>
      </c>
      <c r="G525" s="35" t="s">
        <v>2014</v>
      </c>
      <c r="H525" s="36">
        <v>0</v>
      </c>
      <c r="I525" s="37">
        <f t="shared" si="8"/>
        <v>0</v>
      </c>
      <c r="J525" s="35"/>
      <c r="K525" s="35"/>
      <c r="L525" s="35"/>
      <c r="M525" s="32">
        <v>200308</v>
      </c>
      <c r="N525" s="33" t="s">
        <v>82</v>
      </c>
      <c r="O525" s="32">
        <v>1314</v>
      </c>
      <c r="P525" s="33" t="s">
        <v>256</v>
      </c>
      <c r="Q525" s="33" t="s">
        <v>143</v>
      </c>
      <c r="R525" s="33" t="s">
        <v>135</v>
      </c>
      <c r="S525" s="33" t="s">
        <v>244</v>
      </c>
      <c r="T525" s="33" t="s">
        <v>2011</v>
      </c>
      <c r="U525" s="38"/>
      <c r="V525" s="39"/>
      <c r="W525" s="39"/>
      <c r="X525" s="39"/>
      <c r="Y525" s="39"/>
      <c r="Z525" s="39">
        <v>525000</v>
      </c>
      <c r="AA525" s="39"/>
      <c r="AB525" s="39"/>
      <c r="AC525" s="39"/>
      <c r="AD525" s="39"/>
      <c r="AE525" s="39"/>
      <c r="AF525" s="39"/>
      <c r="AG525" s="39"/>
      <c r="AH525" s="33"/>
      <c r="AI525" s="33"/>
      <c r="AJ525" s="33"/>
    </row>
    <row r="526" spans="1:36" s="40" customFormat="1" ht="241.5" hidden="1" x14ac:dyDescent="0.25">
      <c r="A526" s="32">
        <v>53484</v>
      </c>
      <c r="B526" s="33" t="s">
        <v>826</v>
      </c>
      <c r="C526" s="34">
        <v>8000</v>
      </c>
      <c r="D526" s="34">
        <v>8000</v>
      </c>
      <c r="E526" s="35" t="s">
        <v>2016</v>
      </c>
      <c r="F526" s="35" t="s">
        <v>3778</v>
      </c>
      <c r="G526" s="35" t="s">
        <v>2018</v>
      </c>
      <c r="H526" s="36">
        <v>0</v>
      </c>
      <c r="I526" s="37">
        <f t="shared" si="8"/>
        <v>0</v>
      </c>
      <c r="J526" s="35"/>
      <c r="K526" s="35"/>
      <c r="L526" s="35"/>
      <c r="M526" s="32">
        <v>200308</v>
      </c>
      <c r="N526" s="33" t="s">
        <v>82</v>
      </c>
      <c r="O526" s="32">
        <v>1314</v>
      </c>
      <c r="P526" s="33" t="s">
        <v>730</v>
      </c>
      <c r="Q526" s="33" t="s">
        <v>143</v>
      </c>
      <c r="R526" s="33" t="s">
        <v>135</v>
      </c>
      <c r="S526" s="33" t="s">
        <v>244</v>
      </c>
      <c r="T526" s="33" t="s">
        <v>2015</v>
      </c>
      <c r="U526" s="38"/>
      <c r="V526" s="39"/>
      <c r="W526" s="39"/>
      <c r="X526" s="39"/>
      <c r="Y526" s="39"/>
      <c r="Z526" s="39">
        <v>8000</v>
      </c>
      <c r="AA526" s="39"/>
      <c r="AB526" s="39"/>
      <c r="AC526" s="39"/>
      <c r="AD526" s="39"/>
      <c r="AE526" s="39"/>
      <c r="AF526" s="39"/>
      <c r="AG526" s="39"/>
      <c r="AH526" s="33"/>
      <c r="AI526" s="33"/>
      <c r="AJ526" s="33"/>
    </row>
    <row r="527" spans="1:36" s="40" customFormat="1" ht="161" hidden="1" x14ac:dyDescent="0.25">
      <c r="A527" s="32">
        <v>53487</v>
      </c>
      <c r="B527" s="33" t="s">
        <v>826</v>
      </c>
      <c r="C527" s="34">
        <v>999279</v>
      </c>
      <c r="D527" s="34">
        <v>999279</v>
      </c>
      <c r="E527" s="35" t="s">
        <v>2020</v>
      </c>
      <c r="F527" s="35" t="s">
        <v>3779</v>
      </c>
      <c r="G527" s="35" t="s">
        <v>2022</v>
      </c>
      <c r="H527" s="36">
        <v>0</v>
      </c>
      <c r="I527" s="37">
        <f t="shared" si="8"/>
        <v>0</v>
      </c>
      <c r="J527" s="35"/>
      <c r="K527" s="35"/>
      <c r="L527" s="35"/>
      <c r="M527" s="32">
        <v>200308</v>
      </c>
      <c r="N527" s="33" t="s">
        <v>82</v>
      </c>
      <c r="O527" s="32">
        <v>1314</v>
      </c>
      <c r="P527" s="33" t="s">
        <v>273</v>
      </c>
      <c r="Q527" s="33" t="s">
        <v>143</v>
      </c>
      <c r="R527" s="33" t="s">
        <v>135</v>
      </c>
      <c r="S527" s="33" t="s">
        <v>244</v>
      </c>
      <c r="T527" s="33" t="s">
        <v>2019</v>
      </c>
      <c r="U527" s="38"/>
      <c r="V527" s="39"/>
      <c r="W527" s="39"/>
      <c r="X527" s="39"/>
      <c r="Y527" s="39"/>
      <c r="Z527" s="39">
        <v>999279</v>
      </c>
      <c r="AA527" s="39"/>
      <c r="AB527" s="39"/>
      <c r="AC527" s="39"/>
      <c r="AD527" s="39"/>
      <c r="AE527" s="39"/>
      <c r="AF527" s="39"/>
      <c r="AG527" s="39"/>
      <c r="AH527" s="33"/>
      <c r="AI527" s="33"/>
      <c r="AJ527" s="33"/>
    </row>
    <row r="528" spans="1:36" s="40" customFormat="1" ht="138" hidden="1" x14ac:dyDescent="0.25">
      <c r="A528" s="32">
        <v>53488</v>
      </c>
      <c r="B528" s="33" t="s">
        <v>826</v>
      </c>
      <c r="C528" s="34">
        <v>163000</v>
      </c>
      <c r="D528" s="34">
        <v>163000</v>
      </c>
      <c r="E528" s="35" t="s">
        <v>2024</v>
      </c>
      <c r="F528" s="35" t="s">
        <v>3780</v>
      </c>
      <c r="G528" s="35" t="s">
        <v>2026</v>
      </c>
      <c r="H528" s="36">
        <v>0</v>
      </c>
      <c r="I528" s="37">
        <f t="shared" si="8"/>
        <v>0</v>
      </c>
      <c r="J528" s="35"/>
      <c r="K528" s="35"/>
      <c r="L528" s="35"/>
      <c r="M528" s="32">
        <v>200308</v>
      </c>
      <c r="N528" s="33" t="s">
        <v>82</v>
      </c>
      <c r="O528" s="32">
        <v>1314</v>
      </c>
      <c r="P528" s="33" t="s">
        <v>202</v>
      </c>
      <c r="Q528" s="33" t="s">
        <v>143</v>
      </c>
      <c r="R528" s="33" t="s">
        <v>135</v>
      </c>
      <c r="S528" s="33" t="s">
        <v>244</v>
      </c>
      <c r="T528" s="33" t="s">
        <v>2023</v>
      </c>
      <c r="U528" s="38"/>
      <c r="V528" s="39"/>
      <c r="W528" s="39"/>
      <c r="X528" s="39"/>
      <c r="Y528" s="39"/>
      <c r="Z528" s="39">
        <v>163000</v>
      </c>
      <c r="AA528" s="39"/>
      <c r="AB528" s="39"/>
      <c r="AC528" s="39"/>
      <c r="AD528" s="39"/>
      <c r="AE528" s="39"/>
      <c r="AF528" s="39"/>
      <c r="AG528" s="39"/>
      <c r="AH528" s="33"/>
      <c r="AI528" s="33"/>
      <c r="AJ528" s="33"/>
    </row>
    <row r="529" spans="1:36" s="40" customFormat="1" ht="103.5" hidden="1" x14ac:dyDescent="0.25">
      <c r="A529" s="32">
        <v>53489</v>
      </c>
      <c r="B529" s="33" t="s">
        <v>826</v>
      </c>
      <c r="C529" s="34">
        <v>29000</v>
      </c>
      <c r="D529" s="34">
        <v>29000</v>
      </c>
      <c r="E529" s="35" t="s">
        <v>2028</v>
      </c>
      <c r="F529" s="35" t="s">
        <v>3781</v>
      </c>
      <c r="G529" s="35" t="s">
        <v>2030</v>
      </c>
      <c r="H529" s="36">
        <v>0</v>
      </c>
      <c r="I529" s="37">
        <f t="shared" si="8"/>
        <v>0</v>
      </c>
      <c r="J529" s="35"/>
      <c r="K529" s="35"/>
      <c r="L529" s="35"/>
      <c r="M529" s="32">
        <v>200308</v>
      </c>
      <c r="N529" s="33" t="s">
        <v>82</v>
      </c>
      <c r="O529" s="32">
        <v>1314</v>
      </c>
      <c r="P529" s="33" t="s">
        <v>412</v>
      </c>
      <c r="Q529" s="33" t="s">
        <v>143</v>
      </c>
      <c r="R529" s="33" t="s">
        <v>135</v>
      </c>
      <c r="S529" s="33" t="s">
        <v>244</v>
      </c>
      <c r="T529" s="33" t="s">
        <v>2027</v>
      </c>
      <c r="U529" s="38"/>
      <c r="V529" s="39"/>
      <c r="W529" s="39"/>
      <c r="X529" s="39"/>
      <c r="Y529" s="39"/>
      <c r="Z529" s="39">
        <v>29000</v>
      </c>
      <c r="AA529" s="39"/>
      <c r="AB529" s="39"/>
      <c r="AC529" s="39"/>
      <c r="AD529" s="39"/>
      <c r="AE529" s="39"/>
      <c r="AF529" s="39"/>
      <c r="AG529" s="39"/>
      <c r="AH529" s="33"/>
      <c r="AI529" s="33"/>
      <c r="AJ529" s="33"/>
    </row>
    <row r="530" spans="1:36" s="40" customFormat="1" ht="80.5" hidden="1" x14ac:dyDescent="0.25">
      <c r="A530" s="32">
        <v>53490</v>
      </c>
      <c r="B530" s="33" t="s">
        <v>826</v>
      </c>
      <c r="C530" s="34">
        <v>194523</v>
      </c>
      <c r="D530" s="34">
        <v>194523</v>
      </c>
      <c r="E530" s="35" t="s">
        <v>2032</v>
      </c>
      <c r="F530" s="33" t="s">
        <v>3782</v>
      </c>
      <c r="G530" s="33" t="s">
        <v>2034</v>
      </c>
      <c r="H530" s="36">
        <v>0</v>
      </c>
      <c r="I530" s="37">
        <f t="shared" si="8"/>
        <v>0</v>
      </c>
      <c r="J530" s="33"/>
      <c r="K530" s="33"/>
      <c r="L530" s="33"/>
      <c r="M530" s="32">
        <v>200308</v>
      </c>
      <c r="N530" s="33" t="s">
        <v>82</v>
      </c>
      <c r="O530" s="32">
        <v>1314</v>
      </c>
      <c r="P530" s="33" t="s">
        <v>260</v>
      </c>
      <c r="Q530" s="33" t="s">
        <v>143</v>
      </c>
      <c r="R530" s="33" t="s">
        <v>135</v>
      </c>
      <c r="S530" s="33" t="s">
        <v>244</v>
      </c>
      <c r="T530" s="33" t="s">
        <v>2031</v>
      </c>
      <c r="U530" s="38"/>
      <c r="V530" s="39"/>
      <c r="W530" s="39"/>
      <c r="X530" s="39"/>
      <c r="Y530" s="39"/>
      <c r="Z530" s="39">
        <v>194523</v>
      </c>
      <c r="AA530" s="39"/>
      <c r="AB530" s="39"/>
      <c r="AC530" s="39"/>
      <c r="AD530" s="39"/>
      <c r="AE530" s="39"/>
      <c r="AF530" s="39"/>
      <c r="AG530" s="39"/>
      <c r="AH530" s="33"/>
      <c r="AI530" s="33"/>
      <c r="AJ530" s="33"/>
    </row>
    <row r="531" spans="1:36" s="40" customFormat="1" ht="80.5" hidden="1" x14ac:dyDescent="0.25">
      <c r="A531" s="32">
        <v>53491</v>
      </c>
      <c r="B531" s="33" t="s">
        <v>304</v>
      </c>
      <c r="C531" s="34">
        <v>291707</v>
      </c>
      <c r="D531" s="34"/>
      <c r="E531" s="35" t="s">
        <v>875</v>
      </c>
      <c r="F531" s="33" t="s">
        <v>3783</v>
      </c>
      <c r="G531" s="33" t="s">
        <v>877</v>
      </c>
      <c r="H531" s="36">
        <v>0</v>
      </c>
      <c r="I531" s="37">
        <f t="shared" si="8"/>
        <v>0</v>
      </c>
      <c r="J531" s="33"/>
      <c r="K531" s="33"/>
      <c r="L531" s="33"/>
      <c r="M531" s="32">
        <v>100000</v>
      </c>
      <c r="N531" s="33" t="s">
        <v>0</v>
      </c>
      <c r="O531" s="32">
        <v>1914</v>
      </c>
      <c r="P531" s="33" t="s">
        <v>873</v>
      </c>
      <c r="Q531" s="33" t="s">
        <v>143</v>
      </c>
      <c r="R531" s="33" t="s">
        <v>431</v>
      </c>
      <c r="S531" s="33" t="s">
        <v>143</v>
      </c>
      <c r="T531" s="33" t="s">
        <v>874</v>
      </c>
      <c r="U531" s="38"/>
      <c r="V531" s="39">
        <v>291707</v>
      </c>
      <c r="W531" s="39"/>
      <c r="X531" s="39"/>
      <c r="Y531" s="39"/>
      <c r="Z531" s="39"/>
      <c r="AA531" s="39"/>
      <c r="AB531" s="39"/>
      <c r="AC531" s="39"/>
      <c r="AD531" s="39"/>
      <c r="AE531" s="39"/>
      <c r="AF531" s="39"/>
      <c r="AG531" s="39"/>
      <c r="AH531" s="33"/>
      <c r="AI531" s="33"/>
      <c r="AJ531" s="33"/>
    </row>
    <row r="532" spans="1:36" s="40" customFormat="1" ht="69" hidden="1" x14ac:dyDescent="0.25">
      <c r="A532" s="32">
        <v>53492</v>
      </c>
      <c r="B532" s="33" t="s">
        <v>1669</v>
      </c>
      <c r="C532" s="34">
        <v>55890</v>
      </c>
      <c r="D532" s="34"/>
      <c r="E532" s="33" t="s">
        <v>2221</v>
      </c>
      <c r="F532" s="33" t="s">
        <v>2212</v>
      </c>
      <c r="G532" s="33" t="s">
        <v>2212</v>
      </c>
      <c r="H532" s="36" t="s">
        <v>4198</v>
      </c>
      <c r="I532" s="37" t="e">
        <f t="shared" si="8"/>
        <v>#VALUE!</v>
      </c>
      <c r="J532" s="33"/>
      <c r="K532" s="33"/>
      <c r="L532" s="33"/>
      <c r="M532" s="32">
        <v>400171</v>
      </c>
      <c r="N532" s="33" t="s">
        <v>103</v>
      </c>
      <c r="O532" s="32">
        <v>9913</v>
      </c>
      <c r="P532" s="33" t="s">
        <v>143</v>
      </c>
      <c r="Q532" s="33" t="s">
        <v>143</v>
      </c>
      <c r="R532" s="33" t="s">
        <v>372</v>
      </c>
      <c r="S532" s="33" t="s">
        <v>143</v>
      </c>
      <c r="T532" s="33" t="s">
        <v>2222</v>
      </c>
      <c r="U532" s="38"/>
      <c r="V532" s="39"/>
      <c r="W532" s="39"/>
      <c r="X532" s="39"/>
      <c r="Y532" s="39"/>
      <c r="Z532" s="39">
        <v>55890</v>
      </c>
      <c r="AA532" s="39"/>
      <c r="AB532" s="39"/>
      <c r="AC532" s="39"/>
      <c r="AD532" s="39"/>
      <c r="AE532" s="39"/>
      <c r="AF532" s="39"/>
      <c r="AG532" s="39"/>
      <c r="AH532" s="33"/>
      <c r="AI532" s="33"/>
      <c r="AJ532" s="33"/>
    </row>
    <row r="533" spans="1:36" s="40" customFormat="1" ht="69" hidden="1" x14ac:dyDescent="0.25">
      <c r="A533" s="32">
        <v>53493</v>
      </c>
      <c r="B533" s="33" t="s">
        <v>1669</v>
      </c>
      <c r="C533" s="34">
        <v>5359933</v>
      </c>
      <c r="D533" s="34"/>
      <c r="E533" s="33" t="s">
        <v>2216</v>
      </c>
      <c r="F533" s="33" t="s">
        <v>2212</v>
      </c>
      <c r="G533" s="33" t="s">
        <v>2212</v>
      </c>
      <c r="H533" s="36" t="s">
        <v>4198</v>
      </c>
      <c r="I533" s="37" t="e">
        <f t="shared" si="8"/>
        <v>#VALUE!</v>
      </c>
      <c r="J533" s="33"/>
      <c r="K533" s="33"/>
      <c r="L533" s="33"/>
      <c r="M533" s="32">
        <v>400170</v>
      </c>
      <c r="N533" s="33" t="s">
        <v>102</v>
      </c>
      <c r="O533" s="32">
        <v>9913</v>
      </c>
      <c r="P533" s="33" t="s">
        <v>143</v>
      </c>
      <c r="Q533" s="33" t="s">
        <v>143</v>
      </c>
      <c r="R533" s="33" t="s">
        <v>372</v>
      </c>
      <c r="S533" s="33" t="s">
        <v>143</v>
      </c>
      <c r="T533" s="33" t="s">
        <v>2215</v>
      </c>
      <c r="U533" s="38"/>
      <c r="V533" s="39"/>
      <c r="W533" s="39"/>
      <c r="X533" s="39"/>
      <c r="Y533" s="39"/>
      <c r="Z533" s="39">
        <v>3700000</v>
      </c>
      <c r="AA533" s="39"/>
      <c r="AB533" s="39"/>
      <c r="AC533" s="39"/>
      <c r="AD533" s="39"/>
      <c r="AE533" s="39"/>
      <c r="AF533" s="39">
        <v>1659933</v>
      </c>
      <c r="AG533" s="39"/>
      <c r="AH533" s="35"/>
      <c r="AI533" s="35"/>
      <c r="AJ533" s="33"/>
    </row>
    <row r="534" spans="1:36" s="40" customFormat="1" ht="69" hidden="1" x14ac:dyDescent="0.25">
      <c r="A534" s="32">
        <v>53495</v>
      </c>
      <c r="B534" s="33" t="s">
        <v>1669</v>
      </c>
      <c r="C534" s="34">
        <v>4399403</v>
      </c>
      <c r="D534" s="34"/>
      <c r="E534" s="33" t="s">
        <v>2203</v>
      </c>
      <c r="F534" s="33" t="s">
        <v>2205</v>
      </c>
      <c r="G534" s="33" t="s">
        <v>2205</v>
      </c>
      <c r="H534" s="36">
        <v>0</v>
      </c>
      <c r="I534" s="37">
        <f t="shared" si="8"/>
        <v>0</v>
      </c>
      <c r="J534" s="33"/>
      <c r="K534" s="33"/>
      <c r="L534" s="33"/>
      <c r="M534" s="32">
        <v>200731</v>
      </c>
      <c r="N534" s="33" t="s">
        <v>99</v>
      </c>
      <c r="O534" s="32">
        <v>9913</v>
      </c>
      <c r="P534" s="33" t="s">
        <v>143</v>
      </c>
      <c r="Q534" s="33" t="s">
        <v>143</v>
      </c>
      <c r="R534" s="33" t="s">
        <v>583</v>
      </c>
      <c r="S534" s="33" t="s">
        <v>143</v>
      </c>
      <c r="T534" s="33" t="s">
        <v>2206</v>
      </c>
      <c r="U534" s="38"/>
      <c r="V534" s="39"/>
      <c r="W534" s="39"/>
      <c r="X534" s="39"/>
      <c r="Y534" s="39"/>
      <c r="Z534" s="39">
        <v>4399403</v>
      </c>
      <c r="AA534" s="39"/>
      <c r="AB534" s="39"/>
      <c r="AC534" s="39"/>
      <c r="AD534" s="39"/>
      <c r="AE534" s="39"/>
      <c r="AF534" s="39"/>
      <c r="AG534" s="39"/>
      <c r="AH534" s="35"/>
      <c r="AI534" s="35"/>
      <c r="AJ534" s="33"/>
    </row>
    <row r="535" spans="1:36" s="40" customFormat="1" ht="126.5" hidden="1" x14ac:dyDescent="0.25">
      <c r="A535" s="32">
        <v>53496</v>
      </c>
      <c r="B535" s="33" t="s">
        <v>878</v>
      </c>
      <c r="C535" s="34">
        <v>200380</v>
      </c>
      <c r="D535" s="34"/>
      <c r="E535" s="35" t="s">
        <v>880</v>
      </c>
      <c r="F535" s="33" t="s">
        <v>3784</v>
      </c>
      <c r="G535" s="35" t="s">
        <v>882</v>
      </c>
      <c r="H535" s="36">
        <v>0</v>
      </c>
      <c r="I535" s="37">
        <f t="shared" si="8"/>
        <v>0</v>
      </c>
      <c r="J535" s="35"/>
      <c r="K535" s="35"/>
      <c r="L535" s="35"/>
      <c r="M535" s="32">
        <v>100000</v>
      </c>
      <c r="N535" s="33" t="s">
        <v>0</v>
      </c>
      <c r="O535" s="32">
        <v>1623</v>
      </c>
      <c r="P535" s="33" t="s">
        <v>161</v>
      </c>
      <c r="Q535" s="33" t="s">
        <v>143</v>
      </c>
      <c r="R535" s="33" t="s">
        <v>135</v>
      </c>
      <c r="S535" s="33" t="s">
        <v>143</v>
      </c>
      <c r="T535" s="33" t="s">
        <v>879</v>
      </c>
      <c r="U535" s="38">
        <v>1</v>
      </c>
      <c r="V535" s="39">
        <v>159536</v>
      </c>
      <c r="W535" s="39">
        <v>28937</v>
      </c>
      <c r="X535" s="39">
        <v>11907</v>
      </c>
      <c r="Y535" s="39"/>
      <c r="Z535" s="39"/>
      <c r="AA535" s="39"/>
      <c r="AB535" s="39"/>
      <c r="AC535" s="39"/>
      <c r="AD535" s="39"/>
      <c r="AE535" s="39"/>
      <c r="AF535" s="39"/>
      <c r="AG535" s="39"/>
      <c r="AH535" s="35"/>
      <c r="AI535" s="35"/>
      <c r="AJ535" s="33"/>
    </row>
    <row r="536" spans="1:36" s="40" customFormat="1" ht="253" hidden="1" x14ac:dyDescent="0.25">
      <c r="A536" s="32">
        <v>53497</v>
      </c>
      <c r="B536" s="33" t="s">
        <v>878</v>
      </c>
      <c r="C536" s="34">
        <v>173304</v>
      </c>
      <c r="D536" s="34"/>
      <c r="E536" s="35" t="s">
        <v>884</v>
      </c>
      <c r="F536" s="33" t="s">
        <v>3785</v>
      </c>
      <c r="G536" s="35" t="s">
        <v>886</v>
      </c>
      <c r="H536" s="36" t="s">
        <v>4198</v>
      </c>
      <c r="I536" s="37" t="e">
        <f t="shared" si="8"/>
        <v>#VALUE!</v>
      </c>
      <c r="J536" s="35"/>
      <c r="K536" s="35"/>
      <c r="L536" s="35"/>
      <c r="M536" s="32">
        <v>100000</v>
      </c>
      <c r="N536" s="33" t="s">
        <v>0</v>
      </c>
      <c r="O536" s="32">
        <v>1623</v>
      </c>
      <c r="P536" s="33" t="s">
        <v>142</v>
      </c>
      <c r="Q536" s="33" t="s">
        <v>143</v>
      </c>
      <c r="R536" s="33" t="s">
        <v>135</v>
      </c>
      <c r="S536" s="33" t="s">
        <v>244</v>
      </c>
      <c r="T536" s="33" t="s">
        <v>883</v>
      </c>
      <c r="U536" s="38">
        <v>2</v>
      </c>
      <c r="V536" s="39">
        <v>118792</v>
      </c>
      <c r="W536" s="39">
        <v>32070</v>
      </c>
      <c r="X536" s="39">
        <v>18408</v>
      </c>
      <c r="Y536" s="39"/>
      <c r="Z536" s="39"/>
      <c r="AA536" s="39">
        <v>4034</v>
      </c>
      <c r="AB536" s="39"/>
      <c r="AC536" s="39"/>
      <c r="AD536" s="39"/>
      <c r="AE536" s="39"/>
      <c r="AF536" s="39"/>
      <c r="AG536" s="39"/>
      <c r="AH536" s="35"/>
      <c r="AI536" s="35"/>
      <c r="AJ536" s="33"/>
    </row>
    <row r="537" spans="1:36" s="40" customFormat="1" ht="218.5" hidden="1" x14ac:dyDescent="0.25">
      <c r="A537" s="32">
        <v>53501</v>
      </c>
      <c r="B537" s="33" t="s">
        <v>826</v>
      </c>
      <c r="C537" s="34">
        <v>10000</v>
      </c>
      <c r="D537" s="34">
        <v>10000</v>
      </c>
      <c r="E537" s="35" t="s">
        <v>2036</v>
      </c>
      <c r="F537" s="35" t="s">
        <v>3786</v>
      </c>
      <c r="G537" s="35" t="s">
        <v>2038</v>
      </c>
      <c r="H537" s="36">
        <v>0</v>
      </c>
      <c r="I537" s="37">
        <f t="shared" si="8"/>
        <v>0</v>
      </c>
      <c r="J537" s="35"/>
      <c r="K537" s="35"/>
      <c r="L537" s="35"/>
      <c r="M537" s="32">
        <v>200308</v>
      </c>
      <c r="N537" s="33" t="s">
        <v>82</v>
      </c>
      <c r="O537" s="32">
        <v>1314</v>
      </c>
      <c r="P537" s="33" t="s">
        <v>238</v>
      </c>
      <c r="Q537" s="33" t="s">
        <v>143</v>
      </c>
      <c r="R537" s="33" t="s">
        <v>135</v>
      </c>
      <c r="S537" s="33" t="s">
        <v>244</v>
      </c>
      <c r="T537" s="33" t="s">
        <v>2035</v>
      </c>
      <c r="U537" s="38"/>
      <c r="V537" s="39"/>
      <c r="W537" s="39"/>
      <c r="X537" s="39"/>
      <c r="Y537" s="39"/>
      <c r="Z537" s="39">
        <v>10000</v>
      </c>
      <c r="AA537" s="39"/>
      <c r="AB537" s="39"/>
      <c r="AC537" s="39"/>
      <c r="AD537" s="39"/>
      <c r="AE537" s="39"/>
      <c r="AF537" s="39"/>
      <c r="AG537" s="39"/>
      <c r="AH537" s="35"/>
      <c r="AI537" s="35"/>
      <c r="AJ537" s="33"/>
    </row>
    <row r="538" spans="1:36" s="40" customFormat="1" ht="103.5" hidden="1" x14ac:dyDescent="0.25">
      <c r="A538" s="32">
        <v>53502</v>
      </c>
      <c r="B538" s="33" t="s">
        <v>826</v>
      </c>
      <c r="C538" s="34">
        <v>12500</v>
      </c>
      <c r="D538" s="34">
        <v>12500</v>
      </c>
      <c r="E538" s="35" t="s">
        <v>2041</v>
      </c>
      <c r="F538" s="33" t="s">
        <v>3787</v>
      </c>
      <c r="G538" s="35" t="s">
        <v>2043</v>
      </c>
      <c r="H538" s="36">
        <v>0</v>
      </c>
      <c r="I538" s="37">
        <f t="shared" si="8"/>
        <v>0</v>
      </c>
      <c r="J538" s="35"/>
      <c r="K538" s="35"/>
      <c r="L538" s="35"/>
      <c r="M538" s="32">
        <v>200308</v>
      </c>
      <c r="N538" s="33" t="s">
        <v>82</v>
      </c>
      <c r="O538" s="32">
        <v>1314</v>
      </c>
      <c r="P538" s="33" t="s">
        <v>2039</v>
      </c>
      <c r="Q538" s="33" t="s">
        <v>143</v>
      </c>
      <c r="R538" s="33" t="s">
        <v>135</v>
      </c>
      <c r="S538" s="33" t="s">
        <v>244</v>
      </c>
      <c r="T538" s="33" t="s">
        <v>2040</v>
      </c>
      <c r="U538" s="38"/>
      <c r="V538" s="39"/>
      <c r="W538" s="39"/>
      <c r="X538" s="39"/>
      <c r="Y538" s="39"/>
      <c r="Z538" s="39">
        <v>12500</v>
      </c>
      <c r="AA538" s="39"/>
      <c r="AB538" s="39"/>
      <c r="AC538" s="39"/>
      <c r="AD538" s="39"/>
      <c r="AE538" s="39"/>
      <c r="AF538" s="39"/>
      <c r="AG538" s="39"/>
      <c r="AH538" s="35"/>
      <c r="AI538" s="35"/>
      <c r="AJ538" s="33"/>
    </row>
    <row r="539" spans="1:36" s="40" customFormat="1" ht="149.5" hidden="1" x14ac:dyDescent="0.25">
      <c r="A539" s="32">
        <v>53503</v>
      </c>
      <c r="B539" s="33" t="s">
        <v>826</v>
      </c>
      <c r="C539" s="34">
        <v>500000</v>
      </c>
      <c r="D539" s="34">
        <v>500000</v>
      </c>
      <c r="E539" s="35" t="s">
        <v>2045</v>
      </c>
      <c r="F539" s="35" t="s">
        <v>3788</v>
      </c>
      <c r="G539" s="35" t="s">
        <v>2047</v>
      </c>
      <c r="H539" s="36">
        <v>0</v>
      </c>
      <c r="I539" s="37">
        <f t="shared" si="8"/>
        <v>0</v>
      </c>
      <c r="J539" s="35"/>
      <c r="K539" s="35"/>
      <c r="L539" s="35"/>
      <c r="M539" s="32">
        <v>200308</v>
      </c>
      <c r="N539" s="33" t="s">
        <v>82</v>
      </c>
      <c r="O539" s="32">
        <v>1314</v>
      </c>
      <c r="P539" s="33" t="s">
        <v>278</v>
      </c>
      <c r="Q539" s="33" t="s">
        <v>143</v>
      </c>
      <c r="R539" s="33" t="s">
        <v>135</v>
      </c>
      <c r="S539" s="33" t="s">
        <v>244</v>
      </c>
      <c r="T539" s="33" t="s">
        <v>2044</v>
      </c>
      <c r="U539" s="38"/>
      <c r="V539" s="39"/>
      <c r="W539" s="39"/>
      <c r="X539" s="39"/>
      <c r="Y539" s="39"/>
      <c r="Z539" s="39">
        <v>500000</v>
      </c>
      <c r="AA539" s="39"/>
      <c r="AB539" s="39"/>
      <c r="AC539" s="39"/>
      <c r="AD539" s="39"/>
      <c r="AE539" s="39"/>
      <c r="AF539" s="39"/>
      <c r="AG539" s="39"/>
      <c r="AH539" s="35"/>
      <c r="AI539" s="35"/>
      <c r="AJ539" s="33"/>
    </row>
    <row r="540" spans="1:36" s="40" customFormat="1" ht="103.5" hidden="1" x14ac:dyDescent="0.25">
      <c r="A540" s="32">
        <v>53504</v>
      </c>
      <c r="B540" s="33" t="s">
        <v>826</v>
      </c>
      <c r="C540" s="34">
        <v>70000</v>
      </c>
      <c r="D540" s="34">
        <v>70000</v>
      </c>
      <c r="E540" s="35" t="s">
        <v>2049</v>
      </c>
      <c r="F540" s="33" t="s">
        <v>3789</v>
      </c>
      <c r="G540" s="35" t="s">
        <v>2051</v>
      </c>
      <c r="H540" s="36">
        <v>0</v>
      </c>
      <c r="I540" s="37">
        <f t="shared" si="8"/>
        <v>0</v>
      </c>
      <c r="J540" s="35"/>
      <c r="K540" s="35"/>
      <c r="L540" s="35"/>
      <c r="M540" s="32">
        <v>200308</v>
      </c>
      <c r="N540" s="33" t="s">
        <v>82</v>
      </c>
      <c r="O540" s="32">
        <v>1314</v>
      </c>
      <c r="P540" s="33" t="s">
        <v>305</v>
      </c>
      <c r="Q540" s="33" t="s">
        <v>143</v>
      </c>
      <c r="R540" s="33" t="s">
        <v>135</v>
      </c>
      <c r="S540" s="33" t="s">
        <v>244</v>
      </c>
      <c r="T540" s="33" t="s">
        <v>2048</v>
      </c>
      <c r="U540" s="38"/>
      <c r="V540" s="39"/>
      <c r="W540" s="39"/>
      <c r="X540" s="39"/>
      <c r="Y540" s="39"/>
      <c r="Z540" s="39">
        <v>70000</v>
      </c>
      <c r="AA540" s="39"/>
      <c r="AB540" s="39"/>
      <c r="AC540" s="39"/>
      <c r="AD540" s="39"/>
      <c r="AE540" s="39"/>
      <c r="AF540" s="39"/>
      <c r="AG540" s="39"/>
      <c r="AH540" s="35"/>
      <c r="AI540" s="35"/>
      <c r="AJ540" s="33"/>
    </row>
    <row r="541" spans="1:36" s="40" customFormat="1" ht="92" hidden="1" x14ac:dyDescent="0.25">
      <c r="A541" s="32">
        <v>53505</v>
      </c>
      <c r="B541" s="33" t="s">
        <v>826</v>
      </c>
      <c r="C541" s="34">
        <v>1069055</v>
      </c>
      <c r="D541" s="34">
        <v>1069055</v>
      </c>
      <c r="E541" s="35" t="s">
        <v>3790</v>
      </c>
      <c r="F541" s="33" t="s">
        <v>3791</v>
      </c>
      <c r="G541" s="35" t="s">
        <v>2055</v>
      </c>
      <c r="H541" s="36">
        <v>0</v>
      </c>
      <c r="I541" s="37">
        <f t="shared" si="8"/>
        <v>0</v>
      </c>
      <c r="J541" s="35"/>
      <c r="K541" s="35"/>
      <c r="L541" s="35"/>
      <c r="M541" s="32">
        <v>200308</v>
      </c>
      <c r="N541" s="33" t="s">
        <v>82</v>
      </c>
      <c r="O541" s="32">
        <v>1314</v>
      </c>
      <c r="P541" s="33" t="s">
        <v>142</v>
      </c>
      <c r="Q541" s="33" t="s">
        <v>143</v>
      </c>
      <c r="R541" s="33" t="s">
        <v>135</v>
      </c>
      <c r="S541" s="33" t="s">
        <v>244</v>
      </c>
      <c r="T541" s="33" t="s">
        <v>2052</v>
      </c>
      <c r="U541" s="38"/>
      <c r="V541" s="39"/>
      <c r="W541" s="39"/>
      <c r="X541" s="39"/>
      <c r="Y541" s="39"/>
      <c r="Z541" s="39">
        <v>1069055</v>
      </c>
      <c r="AA541" s="39"/>
      <c r="AB541" s="39"/>
      <c r="AC541" s="39"/>
      <c r="AD541" s="39"/>
      <c r="AE541" s="39"/>
      <c r="AF541" s="39"/>
      <c r="AG541" s="39"/>
      <c r="AH541" s="35"/>
      <c r="AI541" s="35"/>
      <c r="AJ541" s="33"/>
    </row>
    <row r="542" spans="1:36" s="40" customFormat="1" ht="92" hidden="1" x14ac:dyDescent="0.25">
      <c r="A542" s="32">
        <v>53506</v>
      </c>
      <c r="B542" s="33" t="s">
        <v>826</v>
      </c>
      <c r="C542" s="34">
        <v>266039</v>
      </c>
      <c r="D542" s="34">
        <v>266039</v>
      </c>
      <c r="E542" s="35" t="s">
        <v>2057</v>
      </c>
      <c r="F542" s="35" t="s">
        <v>3792</v>
      </c>
      <c r="G542" s="33" t="s">
        <v>2059</v>
      </c>
      <c r="H542" s="36">
        <v>0</v>
      </c>
      <c r="I542" s="37">
        <f t="shared" si="8"/>
        <v>0</v>
      </c>
      <c r="J542" s="33"/>
      <c r="K542" s="33"/>
      <c r="L542" s="33"/>
      <c r="M542" s="32">
        <v>200308</v>
      </c>
      <c r="N542" s="33" t="s">
        <v>82</v>
      </c>
      <c r="O542" s="32">
        <v>1314</v>
      </c>
      <c r="P542" s="33" t="s">
        <v>167</v>
      </c>
      <c r="Q542" s="33" t="s">
        <v>143</v>
      </c>
      <c r="R542" s="33" t="s">
        <v>135</v>
      </c>
      <c r="S542" s="33" t="s">
        <v>244</v>
      </c>
      <c r="T542" s="33" t="s">
        <v>2056</v>
      </c>
      <c r="U542" s="38"/>
      <c r="V542" s="39"/>
      <c r="W542" s="39"/>
      <c r="X542" s="39"/>
      <c r="Y542" s="39"/>
      <c r="Z542" s="39">
        <v>266039</v>
      </c>
      <c r="AA542" s="39"/>
      <c r="AB542" s="39"/>
      <c r="AC542" s="39"/>
      <c r="AD542" s="39"/>
      <c r="AE542" s="39"/>
      <c r="AF542" s="39"/>
      <c r="AG542" s="39"/>
      <c r="AH542" s="35"/>
      <c r="AI542" s="35"/>
      <c r="AJ542" s="33"/>
    </row>
    <row r="543" spans="1:36" s="40" customFormat="1" ht="92" hidden="1" x14ac:dyDescent="0.25">
      <c r="A543" s="32">
        <v>53507</v>
      </c>
      <c r="B543" s="33" t="s">
        <v>826</v>
      </c>
      <c r="C543" s="34">
        <v>25136</v>
      </c>
      <c r="D543" s="34">
        <v>25136</v>
      </c>
      <c r="E543" s="35" t="s">
        <v>2061</v>
      </c>
      <c r="F543" s="35" t="s">
        <v>3793</v>
      </c>
      <c r="G543" s="35" t="s">
        <v>2063</v>
      </c>
      <c r="H543" s="36">
        <v>0</v>
      </c>
      <c r="I543" s="37">
        <f t="shared" si="8"/>
        <v>0</v>
      </c>
      <c r="J543" s="35"/>
      <c r="K543" s="35"/>
      <c r="L543" s="35"/>
      <c r="M543" s="32">
        <v>200308</v>
      </c>
      <c r="N543" s="33" t="s">
        <v>82</v>
      </c>
      <c r="O543" s="32">
        <v>1314</v>
      </c>
      <c r="P543" s="33" t="s">
        <v>353</v>
      </c>
      <c r="Q543" s="33" t="s">
        <v>143</v>
      </c>
      <c r="R543" s="33" t="s">
        <v>135</v>
      </c>
      <c r="S543" s="33" t="s">
        <v>244</v>
      </c>
      <c r="T543" s="33" t="s">
        <v>2060</v>
      </c>
      <c r="U543" s="38"/>
      <c r="V543" s="39"/>
      <c r="W543" s="39"/>
      <c r="X543" s="39"/>
      <c r="Y543" s="39"/>
      <c r="Z543" s="39">
        <v>25136</v>
      </c>
      <c r="AA543" s="39"/>
      <c r="AB543" s="39"/>
      <c r="AC543" s="39"/>
      <c r="AD543" s="39"/>
      <c r="AE543" s="39"/>
      <c r="AF543" s="39"/>
      <c r="AG543" s="39"/>
      <c r="AH543" s="35"/>
      <c r="AI543" s="35"/>
      <c r="AJ543" s="33"/>
    </row>
    <row r="544" spans="1:36" s="40" customFormat="1" ht="207" hidden="1" x14ac:dyDescent="0.25">
      <c r="A544" s="32">
        <v>53508</v>
      </c>
      <c r="B544" s="33" t="s">
        <v>826</v>
      </c>
      <c r="C544" s="34">
        <v>125000</v>
      </c>
      <c r="D544" s="34">
        <v>125000</v>
      </c>
      <c r="E544" s="35" t="s">
        <v>2065</v>
      </c>
      <c r="F544" s="35" t="s">
        <v>3794</v>
      </c>
      <c r="G544" s="35" t="s">
        <v>2067</v>
      </c>
      <c r="H544" s="36">
        <v>0</v>
      </c>
      <c r="I544" s="37">
        <f t="shared" si="8"/>
        <v>0</v>
      </c>
      <c r="J544" s="35"/>
      <c r="K544" s="35"/>
      <c r="L544" s="35"/>
      <c r="M544" s="32">
        <v>200308</v>
      </c>
      <c r="N544" s="33" t="s">
        <v>82</v>
      </c>
      <c r="O544" s="32">
        <v>1314</v>
      </c>
      <c r="P544" s="33" t="s">
        <v>873</v>
      </c>
      <c r="Q544" s="33" t="s">
        <v>143</v>
      </c>
      <c r="R544" s="33" t="s">
        <v>135</v>
      </c>
      <c r="S544" s="33" t="s">
        <v>244</v>
      </c>
      <c r="T544" s="33" t="s">
        <v>2064</v>
      </c>
      <c r="U544" s="38"/>
      <c r="V544" s="39"/>
      <c r="W544" s="39"/>
      <c r="X544" s="39"/>
      <c r="Y544" s="39"/>
      <c r="Z544" s="39">
        <v>125000</v>
      </c>
      <c r="AA544" s="39"/>
      <c r="AB544" s="39"/>
      <c r="AC544" s="39"/>
      <c r="AD544" s="39"/>
      <c r="AE544" s="39"/>
      <c r="AF544" s="39"/>
      <c r="AG544" s="39"/>
      <c r="AH544" s="33"/>
      <c r="AI544" s="33"/>
      <c r="AJ544" s="33"/>
    </row>
    <row r="545" spans="1:36" s="40" customFormat="1" ht="161" hidden="1" x14ac:dyDescent="0.25">
      <c r="A545" s="32">
        <v>53509</v>
      </c>
      <c r="B545" s="33" t="s">
        <v>826</v>
      </c>
      <c r="C545" s="34">
        <v>55000</v>
      </c>
      <c r="D545" s="34">
        <v>55000</v>
      </c>
      <c r="E545" s="35" t="s">
        <v>2069</v>
      </c>
      <c r="F545" s="35" t="s">
        <v>3795</v>
      </c>
      <c r="G545" s="35" t="s">
        <v>2071</v>
      </c>
      <c r="H545" s="36">
        <v>0</v>
      </c>
      <c r="I545" s="37">
        <f t="shared" si="8"/>
        <v>0</v>
      </c>
      <c r="J545" s="35"/>
      <c r="K545" s="35"/>
      <c r="L545" s="35"/>
      <c r="M545" s="32">
        <v>200308</v>
      </c>
      <c r="N545" s="33" t="s">
        <v>82</v>
      </c>
      <c r="O545" s="32">
        <v>1314</v>
      </c>
      <c r="P545" s="33" t="s">
        <v>299</v>
      </c>
      <c r="Q545" s="33" t="s">
        <v>143</v>
      </c>
      <c r="R545" s="33" t="s">
        <v>135</v>
      </c>
      <c r="S545" s="33" t="s">
        <v>244</v>
      </c>
      <c r="T545" s="33" t="s">
        <v>2068</v>
      </c>
      <c r="U545" s="38"/>
      <c r="V545" s="39"/>
      <c r="W545" s="39"/>
      <c r="X545" s="39"/>
      <c r="Y545" s="39"/>
      <c r="Z545" s="39">
        <v>55000</v>
      </c>
      <c r="AA545" s="39"/>
      <c r="AB545" s="39"/>
      <c r="AC545" s="39"/>
      <c r="AD545" s="39"/>
      <c r="AE545" s="39"/>
      <c r="AF545" s="39"/>
      <c r="AG545" s="39"/>
      <c r="AH545" s="35"/>
      <c r="AI545" s="35"/>
      <c r="AJ545" s="33"/>
    </row>
    <row r="546" spans="1:36" s="40" customFormat="1" ht="138" hidden="1" x14ac:dyDescent="0.25">
      <c r="A546" s="32">
        <v>53510</v>
      </c>
      <c r="B546" s="33" t="s">
        <v>826</v>
      </c>
      <c r="C546" s="34">
        <v>8758</v>
      </c>
      <c r="D546" s="34">
        <v>8758</v>
      </c>
      <c r="E546" s="35" t="s">
        <v>2073</v>
      </c>
      <c r="F546" s="35" t="s">
        <v>3796</v>
      </c>
      <c r="G546" s="35" t="s">
        <v>2075</v>
      </c>
      <c r="H546" s="36">
        <v>0</v>
      </c>
      <c r="I546" s="37">
        <f t="shared" si="8"/>
        <v>0</v>
      </c>
      <c r="J546" s="35"/>
      <c r="K546" s="35"/>
      <c r="L546" s="35"/>
      <c r="M546" s="32">
        <v>200308</v>
      </c>
      <c r="N546" s="33" t="s">
        <v>82</v>
      </c>
      <c r="O546" s="32">
        <v>1314</v>
      </c>
      <c r="P546" s="33" t="s">
        <v>417</v>
      </c>
      <c r="Q546" s="33" t="s">
        <v>143</v>
      </c>
      <c r="R546" s="33" t="s">
        <v>135</v>
      </c>
      <c r="S546" s="33" t="s">
        <v>244</v>
      </c>
      <c r="T546" s="33" t="s">
        <v>2072</v>
      </c>
      <c r="U546" s="38"/>
      <c r="V546" s="39"/>
      <c r="W546" s="39"/>
      <c r="X546" s="39"/>
      <c r="Y546" s="39"/>
      <c r="Z546" s="39">
        <v>8758</v>
      </c>
      <c r="AA546" s="39"/>
      <c r="AB546" s="39"/>
      <c r="AC546" s="39"/>
      <c r="AD546" s="39"/>
      <c r="AE546" s="39"/>
      <c r="AF546" s="39"/>
      <c r="AG546" s="39"/>
      <c r="AH546" s="33"/>
      <c r="AI546" s="35"/>
      <c r="AJ546" s="33"/>
    </row>
    <row r="547" spans="1:36" s="40" customFormat="1" ht="138" hidden="1" x14ac:dyDescent="0.25">
      <c r="A547" s="32">
        <v>53511</v>
      </c>
      <c r="B547" s="33" t="s">
        <v>826</v>
      </c>
      <c r="C547" s="34">
        <v>4749304</v>
      </c>
      <c r="D547" s="34">
        <v>4749304</v>
      </c>
      <c r="E547" s="35" t="s">
        <v>2077</v>
      </c>
      <c r="F547" s="33" t="s">
        <v>3797</v>
      </c>
      <c r="G547" s="35" t="s">
        <v>2079</v>
      </c>
      <c r="H547" s="36">
        <v>0</v>
      </c>
      <c r="I547" s="37">
        <f t="shared" si="8"/>
        <v>0</v>
      </c>
      <c r="J547" s="35"/>
      <c r="K547" s="35"/>
      <c r="L547" s="35"/>
      <c r="M547" s="32">
        <v>200308</v>
      </c>
      <c r="N547" s="33" t="s">
        <v>82</v>
      </c>
      <c r="O547" s="32">
        <v>1314</v>
      </c>
      <c r="P547" s="33" t="s">
        <v>161</v>
      </c>
      <c r="Q547" s="33" t="s">
        <v>143</v>
      </c>
      <c r="R547" s="33" t="s">
        <v>135</v>
      </c>
      <c r="S547" s="33" t="s">
        <v>150</v>
      </c>
      <c r="T547" s="33" t="s">
        <v>2076</v>
      </c>
      <c r="U547" s="38"/>
      <c r="V547" s="39"/>
      <c r="W547" s="39"/>
      <c r="X547" s="39"/>
      <c r="Y547" s="39"/>
      <c r="Z547" s="39">
        <v>4749304</v>
      </c>
      <c r="AA547" s="39"/>
      <c r="AB547" s="39"/>
      <c r="AC547" s="39"/>
      <c r="AD547" s="39"/>
      <c r="AE547" s="39"/>
      <c r="AF547" s="39"/>
      <c r="AG547" s="39"/>
      <c r="AH547" s="35"/>
      <c r="AI547" s="35"/>
      <c r="AJ547" s="33"/>
    </row>
    <row r="548" spans="1:36" s="40" customFormat="1" ht="126.5" hidden="1" x14ac:dyDescent="0.25">
      <c r="A548" s="32">
        <v>53512</v>
      </c>
      <c r="B548" s="33" t="s">
        <v>826</v>
      </c>
      <c r="C548" s="34">
        <v>168602</v>
      </c>
      <c r="D548" s="34">
        <v>168602</v>
      </c>
      <c r="E548" s="35" t="s">
        <v>2081</v>
      </c>
      <c r="F548" s="35" t="s">
        <v>3798</v>
      </c>
      <c r="G548" s="35" t="s">
        <v>2083</v>
      </c>
      <c r="H548" s="36">
        <v>0</v>
      </c>
      <c r="I548" s="37">
        <f t="shared" si="8"/>
        <v>0</v>
      </c>
      <c r="J548" s="35"/>
      <c r="K548" s="35"/>
      <c r="L548" s="35"/>
      <c r="M548" s="32">
        <v>200308</v>
      </c>
      <c r="N548" s="33" t="s">
        <v>82</v>
      </c>
      <c r="O548" s="32">
        <v>1314</v>
      </c>
      <c r="P548" s="33" t="s">
        <v>133</v>
      </c>
      <c r="Q548" s="33" t="s">
        <v>143</v>
      </c>
      <c r="R548" s="33" t="s">
        <v>135</v>
      </c>
      <c r="S548" s="33" t="s">
        <v>244</v>
      </c>
      <c r="T548" s="33" t="s">
        <v>2080</v>
      </c>
      <c r="U548" s="38"/>
      <c r="V548" s="39"/>
      <c r="W548" s="39"/>
      <c r="X548" s="39"/>
      <c r="Y548" s="39"/>
      <c r="Z548" s="39">
        <v>168602</v>
      </c>
      <c r="AA548" s="39"/>
      <c r="AB548" s="39"/>
      <c r="AC548" s="39"/>
      <c r="AD548" s="39"/>
      <c r="AE548" s="39"/>
      <c r="AF548" s="39"/>
      <c r="AG548" s="39"/>
      <c r="AH548" s="33"/>
      <c r="AI548" s="35"/>
      <c r="AJ548" s="33"/>
    </row>
    <row r="549" spans="1:36" s="40" customFormat="1" ht="207" hidden="1" x14ac:dyDescent="0.25">
      <c r="A549" s="32">
        <v>53513</v>
      </c>
      <c r="B549" s="33" t="s">
        <v>826</v>
      </c>
      <c r="C549" s="34">
        <v>4390</v>
      </c>
      <c r="D549" s="34">
        <v>4390</v>
      </c>
      <c r="E549" s="35" t="s">
        <v>2085</v>
      </c>
      <c r="F549" s="35" t="s">
        <v>3799</v>
      </c>
      <c r="G549" s="35" t="s">
        <v>2087</v>
      </c>
      <c r="H549" s="36">
        <v>0</v>
      </c>
      <c r="I549" s="37">
        <f t="shared" si="8"/>
        <v>0</v>
      </c>
      <c r="J549" s="35"/>
      <c r="K549" s="35"/>
      <c r="L549" s="35"/>
      <c r="M549" s="32">
        <v>200308</v>
      </c>
      <c r="N549" s="33" t="s">
        <v>82</v>
      </c>
      <c r="O549" s="32">
        <v>1314</v>
      </c>
      <c r="P549" s="33" t="s">
        <v>155</v>
      </c>
      <c r="Q549" s="33" t="s">
        <v>143</v>
      </c>
      <c r="R549" s="33" t="s">
        <v>372</v>
      </c>
      <c r="S549" s="33" t="s">
        <v>244</v>
      </c>
      <c r="T549" s="33" t="s">
        <v>2084</v>
      </c>
      <c r="U549" s="38"/>
      <c r="V549" s="39">
        <v>137975</v>
      </c>
      <c r="W549" s="42">
        <v>-116253</v>
      </c>
      <c r="X549" s="42">
        <v>-17332</v>
      </c>
      <c r="Y549" s="39"/>
      <c r="Z549" s="39"/>
      <c r="AA549" s="39"/>
      <c r="AB549" s="39"/>
      <c r="AC549" s="39"/>
      <c r="AD549" s="39"/>
      <c r="AE549" s="39"/>
      <c r="AF549" s="39"/>
      <c r="AG549" s="39"/>
      <c r="AH549" s="33"/>
      <c r="AI549" s="35"/>
      <c r="AJ549" s="33"/>
    </row>
    <row r="550" spans="1:36" s="40" customFormat="1" ht="230" hidden="1" x14ac:dyDescent="0.25">
      <c r="A550" s="32">
        <v>53521</v>
      </c>
      <c r="B550" s="33" t="s">
        <v>878</v>
      </c>
      <c r="C550" s="34">
        <v>50000</v>
      </c>
      <c r="D550" s="34"/>
      <c r="E550" s="35" t="s">
        <v>3800</v>
      </c>
      <c r="F550" s="33" t="s">
        <v>3801</v>
      </c>
      <c r="G550" s="35" t="s">
        <v>3802</v>
      </c>
      <c r="H550" s="36">
        <v>0</v>
      </c>
      <c r="I550" s="37">
        <f t="shared" si="8"/>
        <v>0</v>
      </c>
      <c r="J550" s="35"/>
      <c r="K550" s="35"/>
      <c r="L550" s="35"/>
      <c r="M550" s="32">
        <v>100000</v>
      </c>
      <c r="N550" s="33" t="s">
        <v>0</v>
      </c>
      <c r="O550" s="32">
        <v>1623</v>
      </c>
      <c r="P550" s="33" t="s">
        <v>167</v>
      </c>
      <c r="Q550" s="33" t="s">
        <v>143</v>
      </c>
      <c r="R550" s="33" t="s">
        <v>135</v>
      </c>
      <c r="S550" s="33" t="s">
        <v>244</v>
      </c>
      <c r="T550" s="33" t="s">
        <v>3803</v>
      </c>
      <c r="U550" s="38"/>
      <c r="V550" s="39"/>
      <c r="W550" s="39"/>
      <c r="X550" s="39"/>
      <c r="Y550" s="39"/>
      <c r="Z550" s="39"/>
      <c r="AA550" s="39">
        <v>50000</v>
      </c>
      <c r="AB550" s="39"/>
      <c r="AC550" s="39"/>
      <c r="AD550" s="39"/>
      <c r="AE550" s="39"/>
      <c r="AF550" s="39"/>
      <c r="AG550" s="39"/>
      <c r="AH550" s="35"/>
      <c r="AI550" s="33"/>
      <c r="AJ550" s="33"/>
    </row>
    <row r="551" spans="1:36" s="40" customFormat="1" ht="80.5" hidden="1" x14ac:dyDescent="0.25">
      <c r="A551" s="32">
        <v>53522</v>
      </c>
      <c r="B551" s="33" t="s">
        <v>602</v>
      </c>
      <c r="C551" s="34">
        <v>323883</v>
      </c>
      <c r="D551" s="34">
        <v>323883</v>
      </c>
      <c r="E551" s="35" t="s">
        <v>888</v>
      </c>
      <c r="F551" s="33" t="s">
        <v>3804</v>
      </c>
      <c r="G551" s="33" t="s">
        <v>890</v>
      </c>
      <c r="H551" s="36">
        <v>0</v>
      </c>
      <c r="I551" s="37">
        <f t="shared" si="8"/>
        <v>0</v>
      </c>
      <c r="J551" s="33"/>
      <c r="K551" s="33"/>
      <c r="L551" s="33"/>
      <c r="M551" s="32">
        <v>100000</v>
      </c>
      <c r="N551" s="33" t="s">
        <v>0</v>
      </c>
      <c r="O551" s="32">
        <v>1516</v>
      </c>
      <c r="P551" s="33" t="s">
        <v>167</v>
      </c>
      <c r="Q551" s="33" t="s">
        <v>143</v>
      </c>
      <c r="R551" s="33" t="s">
        <v>135</v>
      </c>
      <c r="S551" s="33" t="s">
        <v>143</v>
      </c>
      <c r="T551" s="33" t="s">
        <v>887</v>
      </c>
      <c r="U551" s="38">
        <v>3</v>
      </c>
      <c r="V551" s="39">
        <v>239856</v>
      </c>
      <c r="W551" s="39">
        <v>54750</v>
      </c>
      <c r="X551" s="39">
        <v>29277</v>
      </c>
      <c r="Y551" s="39"/>
      <c r="Z551" s="39"/>
      <c r="AA551" s="39"/>
      <c r="AB551" s="39"/>
      <c r="AC551" s="39"/>
      <c r="AD551" s="39"/>
      <c r="AE551" s="39"/>
      <c r="AF551" s="39"/>
      <c r="AG551" s="39"/>
      <c r="AH551" s="35"/>
      <c r="AI551" s="35"/>
      <c r="AJ551" s="33"/>
    </row>
    <row r="552" spans="1:36" s="40" customFormat="1" ht="80.5" hidden="1" x14ac:dyDescent="0.25">
      <c r="A552" s="32">
        <v>53523</v>
      </c>
      <c r="B552" s="33" t="s">
        <v>602</v>
      </c>
      <c r="C552" s="34">
        <v>81572</v>
      </c>
      <c r="D552" s="34"/>
      <c r="E552" s="35" t="s">
        <v>892</v>
      </c>
      <c r="F552" s="33" t="s">
        <v>3805</v>
      </c>
      <c r="G552" s="33" t="s">
        <v>894</v>
      </c>
      <c r="H552" s="36">
        <v>0</v>
      </c>
      <c r="I552" s="37">
        <f t="shared" si="8"/>
        <v>0</v>
      </c>
      <c r="J552" s="33"/>
      <c r="K552" s="33"/>
      <c r="L552" s="33"/>
      <c r="M552" s="32">
        <v>100000</v>
      </c>
      <c r="N552" s="33" t="s">
        <v>0</v>
      </c>
      <c r="O552" s="32">
        <v>1516</v>
      </c>
      <c r="P552" s="33" t="s">
        <v>155</v>
      </c>
      <c r="Q552" s="33" t="s">
        <v>143</v>
      </c>
      <c r="R552" s="33" t="s">
        <v>135</v>
      </c>
      <c r="S552" s="33" t="s">
        <v>143</v>
      </c>
      <c r="T552" s="33" t="s">
        <v>891</v>
      </c>
      <c r="U552" s="38"/>
      <c r="V552" s="39">
        <v>71511</v>
      </c>
      <c r="W552" s="39">
        <v>8130</v>
      </c>
      <c r="X552" s="39">
        <v>1931</v>
      </c>
      <c r="Y552" s="39"/>
      <c r="Z552" s="39"/>
      <c r="AA552" s="39"/>
      <c r="AB552" s="39"/>
      <c r="AC552" s="39"/>
      <c r="AD552" s="39"/>
      <c r="AE552" s="39"/>
      <c r="AF552" s="39"/>
      <c r="AG552" s="39"/>
      <c r="AH552" s="35"/>
      <c r="AI552" s="35"/>
      <c r="AJ552" s="33"/>
    </row>
    <row r="553" spans="1:36" s="40" customFormat="1" ht="57.5" hidden="1" x14ac:dyDescent="0.25">
      <c r="A553" s="32">
        <v>53524</v>
      </c>
      <c r="B553" s="33" t="s">
        <v>582</v>
      </c>
      <c r="C553" s="41">
        <v>-50000</v>
      </c>
      <c r="D553" s="34"/>
      <c r="E553" s="33" t="s">
        <v>896</v>
      </c>
      <c r="F553" s="33" t="s">
        <v>897</v>
      </c>
      <c r="G553" s="33" t="s">
        <v>898</v>
      </c>
      <c r="H553" s="36">
        <v>0</v>
      </c>
      <c r="I553" s="37">
        <f t="shared" si="8"/>
        <v>0</v>
      </c>
      <c r="J553" s="33"/>
      <c r="K553" s="33"/>
      <c r="L553" s="33"/>
      <c r="M553" s="32">
        <v>100000</v>
      </c>
      <c r="N553" s="33" t="s">
        <v>0</v>
      </c>
      <c r="O553" s="32">
        <v>9912</v>
      </c>
      <c r="P553" s="33" t="s">
        <v>155</v>
      </c>
      <c r="Q553" s="33" t="s">
        <v>143</v>
      </c>
      <c r="R553" s="33" t="s">
        <v>583</v>
      </c>
      <c r="S553" s="33" t="s">
        <v>143</v>
      </c>
      <c r="T553" s="33" t="s">
        <v>895</v>
      </c>
      <c r="U553" s="38"/>
      <c r="V553" s="39"/>
      <c r="W553" s="39"/>
      <c r="X553" s="39"/>
      <c r="Y553" s="39"/>
      <c r="Z553" s="42">
        <v>-50000</v>
      </c>
      <c r="AA553" s="39"/>
      <c r="AB553" s="39"/>
      <c r="AC553" s="39"/>
      <c r="AD553" s="39"/>
      <c r="AE553" s="39"/>
      <c r="AF553" s="39"/>
      <c r="AG553" s="39"/>
      <c r="AH553" s="35"/>
      <c r="AI553" s="35"/>
      <c r="AJ553" s="33"/>
    </row>
    <row r="554" spans="1:36" s="40" customFormat="1" ht="368" hidden="1" x14ac:dyDescent="0.25">
      <c r="A554" s="32">
        <v>53525</v>
      </c>
      <c r="B554" s="33" t="s">
        <v>899</v>
      </c>
      <c r="C554" s="34">
        <v>497741</v>
      </c>
      <c r="D554" s="34"/>
      <c r="E554" s="35" t="s">
        <v>901</v>
      </c>
      <c r="F554" s="35" t="s">
        <v>902</v>
      </c>
      <c r="G554" s="33" t="s">
        <v>903</v>
      </c>
      <c r="H554" s="36">
        <v>1</v>
      </c>
      <c r="I554" s="37">
        <f t="shared" si="8"/>
        <v>497741</v>
      </c>
      <c r="J554" s="33" t="s">
        <v>3806</v>
      </c>
      <c r="K554" s="33" t="s">
        <v>2996</v>
      </c>
      <c r="L554" s="33"/>
      <c r="M554" s="32">
        <v>100000</v>
      </c>
      <c r="N554" s="33" t="s">
        <v>0</v>
      </c>
      <c r="O554" s="32">
        <v>1621</v>
      </c>
      <c r="P554" s="33" t="s">
        <v>161</v>
      </c>
      <c r="Q554" s="33" t="s">
        <v>134</v>
      </c>
      <c r="R554" s="33" t="s">
        <v>573</v>
      </c>
      <c r="S554" s="33" t="s">
        <v>136</v>
      </c>
      <c r="T554" s="33" t="s">
        <v>900</v>
      </c>
      <c r="U554" s="38">
        <v>5</v>
      </c>
      <c r="V554" s="39">
        <v>360016</v>
      </c>
      <c r="W554" s="39">
        <v>90004</v>
      </c>
      <c r="X554" s="39">
        <v>47721</v>
      </c>
      <c r="Y554" s="39"/>
      <c r="Z554" s="39"/>
      <c r="AA554" s="39"/>
      <c r="AB554" s="39"/>
      <c r="AC554" s="39"/>
      <c r="AD554" s="39"/>
      <c r="AE554" s="39"/>
      <c r="AF554" s="39"/>
      <c r="AG554" s="39"/>
      <c r="AH554" s="35"/>
      <c r="AI554" s="35"/>
      <c r="AJ554" s="33"/>
    </row>
    <row r="555" spans="1:36" s="40" customFormat="1" ht="149.5" hidden="1" x14ac:dyDescent="0.25">
      <c r="A555" s="32">
        <v>53526</v>
      </c>
      <c r="B555" s="33" t="s">
        <v>899</v>
      </c>
      <c r="C555" s="34">
        <v>75000</v>
      </c>
      <c r="D555" s="34"/>
      <c r="E555" s="35" t="s">
        <v>1893</v>
      </c>
      <c r="F555" s="33" t="s">
        <v>1894</v>
      </c>
      <c r="G555" s="33" t="s">
        <v>1895</v>
      </c>
      <c r="H555" s="36">
        <v>1</v>
      </c>
      <c r="I555" s="37">
        <f t="shared" si="8"/>
        <v>75000</v>
      </c>
      <c r="J555" s="33" t="s">
        <v>3807</v>
      </c>
      <c r="K555" s="33" t="s">
        <v>2996</v>
      </c>
      <c r="L555" s="33"/>
      <c r="M555" s="32">
        <v>200224</v>
      </c>
      <c r="N555" s="33" t="s">
        <v>77</v>
      </c>
      <c r="O555" s="32">
        <v>1621</v>
      </c>
      <c r="P555" s="33" t="s">
        <v>142</v>
      </c>
      <c r="Q555" s="33" t="s">
        <v>134</v>
      </c>
      <c r="R555" s="33" t="s">
        <v>135</v>
      </c>
      <c r="S555" s="33" t="s">
        <v>150</v>
      </c>
      <c r="T555" s="33" t="s">
        <v>1892</v>
      </c>
      <c r="U555" s="38"/>
      <c r="V555" s="39"/>
      <c r="W555" s="39"/>
      <c r="X555" s="39"/>
      <c r="Y555" s="39"/>
      <c r="Z555" s="39">
        <v>75000</v>
      </c>
      <c r="AA555" s="39"/>
      <c r="AB555" s="39"/>
      <c r="AC555" s="39"/>
      <c r="AD555" s="39"/>
      <c r="AE555" s="39"/>
      <c r="AF555" s="39"/>
      <c r="AG555" s="39"/>
      <c r="AH555" s="33"/>
      <c r="AI555" s="35"/>
      <c r="AJ555" s="33"/>
    </row>
    <row r="556" spans="1:36" s="40" customFormat="1" ht="103.5" hidden="1" x14ac:dyDescent="0.25">
      <c r="A556" s="32">
        <v>53527</v>
      </c>
      <c r="B556" s="33" t="s">
        <v>899</v>
      </c>
      <c r="C556" s="34">
        <v>350000</v>
      </c>
      <c r="D556" s="34"/>
      <c r="E556" s="35" t="s">
        <v>1897</v>
      </c>
      <c r="F556" s="33" t="s">
        <v>1898</v>
      </c>
      <c r="G556" s="33" t="s">
        <v>1899</v>
      </c>
      <c r="H556" s="36">
        <v>1</v>
      </c>
      <c r="I556" s="37">
        <f t="shared" si="8"/>
        <v>350000</v>
      </c>
      <c r="J556" s="33" t="s">
        <v>3808</v>
      </c>
      <c r="K556" s="33" t="s">
        <v>2996</v>
      </c>
      <c r="L556" s="33"/>
      <c r="M556" s="32">
        <v>200224</v>
      </c>
      <c r="N556" s="33" t="s">
        <v>77</v>
      </c>
      <c r="O556" s="32">
        <v>1621</v>
      </c>
      <c r="P556" s="33" t="s">
        <v>167</v>
      </c>
      <c r="Q556" s="33" t="s">
        <v>134</v>
      </c>
      <c r="R556" s="33" t="s">
        <v>573</v>
      </c>
      <c r="S556" s="33" t="s">
        <v>150</v>
      </c>
      <c r="T556" s="33" t="s">
        <v>1896</v>
      </c>
      <c r="U556" s="38"/>
      <c r="V556" s="39"/>
      <c r="W556" s="39"/>
      <c r="X556" s="39"/>
      <c r="Y556" s="39"/>
      <c r="Z556" s="39">
        <v>350000</v>
      </c>
      <c r="AA556" s="39"/>
      <c r="AB556" s="39"/>
      <c r="AC556" s="39"/>
      <c r="AD556" s="39"/>
      <c r="AE556" s="39"/>
      <c r="AF556" s="39"/>
      <c r="AG556" s="39"/>
      <c r="AH556" s="35"/>
      <c r="AI556" s="35"/>
      <c r="AJ556" s="33"/>
    </row>
    <row r="557" spans="1:36" s="40" customFormat="1" ht="57.5" hidden="1" x14ac:dyDescent="0.25">
      <c r="A557" s="32">
        <v>53528</v>
      </c>
      <c r="B557" s="33" t="s">
        <v>899</v>
      </c>
      <c r="C557" s="34">
        <v>100000</v>
      </c>
      <c r="D557" s="34"/>
      <c r="E557" s="33" t="s">
        <v>1901</v>
      </c>
      <c r="F557" s="33" t="s">
        <v>1902</v>
      </c>
      <c r="G557" s="33" t="s">
        <v>1903</v>
      </c>
      <c r="H557" s="36">
        <v>1</v>
      </c>
      <c r="I557" s="37">
        <f t="shared" si="8"/>
        <v>100000</v>
      </c>
      <c r="J557" s="33" t="s">
        <v>3807</v>
      </c>
      <c r="K557" s="33" t="s">
        <v>2996</v>
      </c>
      <c r="L557" s="33"/>
      <c r="M557" s="32">
        <v>200224</v>
      </c>
      <c r="N557" s="33" t="s">
        <v>77</v>
      </c>
      <c r="O557" s="32">
        <v>1621</v>
      </c>
      <c r="P557" s="33" t="s">
        <v>133</v>
      </c>
      <c r="Q557" s="33" t="s">
        <v>134</v>
      </c>
      <c r="R557" s="33" t="s">
        <v>135</v>
      </c>
      <c r="S557" s="33" t="s">
        <v>150</v>
      </c>
      <c r="T557" s="33" t="s">
        <v>1900</v>
      </c>
      <c r="U557" s="38"/>
      <c r="V557" s="39"/>
      <c r="W557" s="39"/>
      <c r="X557" s="39"/>
      <c r="Y557" s="39"/>
      <c r="Z557" s="39">
        <v>100000</v>
      </c>
      <c r="AA557" s="39"/>
      <c r="AB557" s="39"/>
      <c r="AC557" s="39"/>
      <c r="AD557" s="39"/>
      <c r="AE557" s="39"/>
      <c r="AF557" s="39"/>
      <c r="AG557" s="39"/>
      <c r="AH557" s="35"/>
      <c r="AI557" s="35"/>
      <c r="AJ557" s="33"/>
    </row>
    <row r="558" spans="1:36" s="40" customFormat="1" ht="57.5" hidden="1" x14ac:dyDescent="0.25">
      <c r="A558" s="32">
        <v>53529</v>
      </c>
      <c r="B558" s="33" t="s">
        <v>899</v>
      </c>
      <c r="C558" s="34">
        <v>1500</v>
      </c>
      <c r="D558" s="34"/>
      <c r="E558" s="33" t="s">
        <v>1905</v>
      </c>
      <c r="F558" s="33" t="s">
        <v>1906</v>
      </c>
      <c r="G558" s="33" t="s">
        <v>1907</v>
      </c>
      <c r="H558" s="36">
        <v>1</v>
      </c>
      <c r="I558" s="37">
        <f t="shared" si="8"/>
        <v>1500</v>
      </c>
      <c r="J558" s="33" t="s">
        <v>3807</v>
      </c>
      <c r="K558" s="33" t="s">
        <v>2996</v>
      </c>
      <c r="L558" s="33"/>
      <c r="M558" s="32">
        <v>200224</v>
      </c>
      <c r="N558" s="33" t="s">
        <v>77</v>
      </c>
      <c r="O558" s="32">
        <v>1621</v>
      </c>
      <c r="P558" s="33" t="s">
        <v>256</v>
      </c>
      <c r="Q558" s="33" t="s">
        <v>143</v>
      </c>
      <c r="R558" s="33" t="s">
        <v>135</v>
      </c>
      <c r="S558" s="33" t="s">
        <v>143</v>
      </c>
      <c r="T558" s="33" t="s">
        <v>1904</v>
      </c>
      <c r="U558" s="38"/>
      <c r="V558" s="39"/>
      <c r="W558" s="39"/>
      <c r="X558" s="39"/>
      <c r="Y558" s="39"/>
      <c r="Z558" s="39"/>
      <c r="AA558" s="39">
        <v>1500</v>
      </c>
      <c r="AB558" s="39"/>
      <c r="AC558" s="39"/>
      <c r="AD558" s="39"/>
      <c r="AE558" s="39"/>
      <c r="AF558" s="39"/>
      <c r="AG558" s="39"/>
      <c r="AH558" s="33"/>
      <c r="AI558" s="33"/>
      <c r="AJ558" s="33"/>
    </row>
    <row r="559" spans="1:36" s="40" customFormat="1" ht="126.5" hidden="1" x14ac:dyDescent="0.25">
      <c r="A559" s="32">
        <v>53530</v>
      </c>
      <c r="B559" s="33" t="s">
        <v>899</v>
      </c>
      <c r="C559" s="34">
        <v>150000</v>
      </c>
      <c r="D559" s="34"/>
      <c r="E559" s="35" t="s">
        <v>905</v>
      </c>
      <c r="F559" s="33" t="s">
        <v>3809</v>
      </c>
      <c r="G559" s="33" t="s">
        <v>907</v>
      </c>
      <c r="H559" s="36">
        <v>1</v>
      </c>
      <c r="I559" s="37">
        <f t="shared" si="8"/>
        <v>150000</v>
      </c>
      <c r="J559" s="33" t="s">
        <v>3807</v>
      </c>
      <c r="K559" s="33" t="s">
        <v>2996</v>
      </c>
      <c r="L559" s="33"/>
      <c r="M559" s="32">
        <v>100000</v>
      </c>
      <c r="N559" s="33" t="s">
        <v>0</v>
      </c>
      <c r="O559" s="32">
        <v>1621</v>
      </c>
      <c r="P559" s="33" t="s">
        <v>155</v>
      </c>
      <c r="Q559" s="33" t="s">
        <v>134</v>
      </c>
      <c r="R559" s="33" t="s">
        <v>573</v>
      </c>
      <c r="S559" s="33" t="s">
        <v>136</v>
      </c>
      <c r="T559" s="33" t="s">
        <v>904</v>
      </c>
      <c r="U559" s="38"/>
      <c r="V559" s="39"/>
      <c r="W559" s="39"/>
      <c r="X559" s="39"/>
      <c r="Y559" s="39"/>
      <c r="Z559" s="39">
        <v>150000</v>
      </c>
      <c r="AA559" s="39"/>
      <c r="AB559" s="39"/>
      <c r="AC559" s="39"/>
      <c r="AD559" s="39"/>
      <c r="AE559" s="39"/>
      <c r="AF559" s="39"/>
      <c r="AG559" s="39"/>
      <c r="AH559" s="33"/>
      <c r="AI559" s="33"/>
      <c r="AJ559" s="33"/>
    </row>
    <row r="560" spans="1:36" s="40" customFormat="1" ht="103.5" hidden="1" x14ac:dyDescent="0.25">
      <c r="A560" s="32">
        <v>53531</v>
      </c>
      <c r="B560" s="33" t="s">
        <v>878</v>
      </c>
      <c r="C560" s="34">
        <v>14481</v>
      </c>
      <c r="D560" s="34"/>
      <c r="E560" s="35" t="s">
        <v>3810</v>
      </c>
      <c r="F560" s="33" t="s">
        <v>3811</v>
      </c>
      <c r="G560" s="35" t="s">
        <v>3812</v>
      </c>
      <c r="H560" s="36">
        <v>0</v>
      </c>
      <c r="I560" s="37">
        <f t="shared" si="8"/>
        <v>0</v>
      </c>
      <c r="J560" s="35"/>
      <c r="K560" s="35"/>
      <c r="L560" s="35"/>
      <c r="M560" s="32">
        <v>100000</v>
      </c>
      <c r="N560" s="33" t="s">
        <v>0</v>
      </c>
      <c r="O560" s="32">
        <v>1623</v>
      </c>
      <c r="P560" s="33" t="s">
        <v>155</v>
      </c>
      <c r="Q560" s="33" t="s">
        <v>143</v>
      </c>
      <c r="R560" s="33" t="s">
        <v>135</v>
      </c>
      <c r="S560" s="33" t="s">
        <v>244</v>
      </c>
      <c r="T560" s="33" t="s">
        <v>3813</v>
      </c>
      <c r="U560" s="38"/>
      <c r="V560" s="39"/>
      <c r="W560" s="39"/>
      <c r="X560" s="39"/>
      <c r="Y560" s="39"/>
      <c r="Z560" s="39"/>
      <c r="AA560" s="39">
        <v>8031</v>
      </c>
      <c r="AB560" s="39">
        <v>6450</v>
      </c>
      <c r="AC560" s="39"/>
      <c r="AD560" s="39"/>
      <c r="AE560" s="39"/>
      <c r="AF560" s="39"/>
      <c r="AG560" s="39"/>
      <c r="AH560" s="35"/>
      <c r="AI560" s="35"/>
      <c r="AJ560" s="33"/>
    </row>
    <row r="561" spans="1:36" s="40" customFormat="1" ht="149.5" hidden="1" x14ac:dyDescent="0.25">
      <c r="A561" s="32">
        <v>53532</v>
      </c>
      <c r="B561" s="33" t="s">
        <v>878</v>
      </c>
      <c r="C561" s="34">
        <v>60000</v>
      </c>
      <c r="D561" s="34"/>
      <c r="E561" s="35" t="s">
        <v>909</v>
      </c>
      <c r="F561" s="33" t="s">
        <v>3814</v>
      </c>
      <c r="G561" s="35" t="s">
        <v>911</v>
      </c>
      <c r="H561" s="36">
        <v>0</v>
      </c>
      <c r="I561" s="37">
        <f t="shared" si="8"/>
        <v>0</v>
      </c>
      <c r="J561" s="35"/>
      <c r="K561" s="35"/>
      <c r="L561" s="35"/>
      <c r="M561" s="32">
        <v>100000</v>
      </c>
      <c r="N561" s="33" t="s">
        <v>0</v>
      </c>
      <c r="O561" s="32">
        <v>1623</v>
      </c>
      <c r="P561" s="33" t="s">
        <v>133</v>
      </c>
      <c r="Q561" s="33" t="s">
        <v>348</v>
      </c>
      <c r="R561" s="33" t="s">
        <v>135</v>
      </c>
      <c r="S561" s="33" t="s">
        <v>244</v>
      </c>
      <c r="T561" s="33" t="s">
        <v>908</v>
      </c>
      <c r="U561" s="38"/>
      <c r="V561" s="39"/>
      <c r="W561" s="39"/>
      <c r="X561" s="39"/>
      <c r="Y561" s="39"/>
      <c r="Z561" s="39"/>
      <c r="AA561" s="39">
        <v>60000</v>
      </c>
      <c r="AB561" s="39"/>
      <c r="AC561" s="39"/>
      <c r="AD561" s="39"/>
      <c r="AE561" s="39"/>
      <c r="AF561" s="39"/>
      <c r="AG561" s="39"/>
      <c r="AH561" s="35"/>
      <c r="AI561" s="35"/>
      <c r="AJ561" s="33"/>
    </row>
    <row r="562" spans="1:36" s="40" customFormat="1" ht="207" hidden="1" x14ac:dyDescent="0.25">
      <c r="A562" s="32">
        <v>53534</v>
      </c>
      <c r="B562" s="33" t="s">
        <v>554</v>
      </c>
      <c r="C562" s="34">
        <v>12160</v>
      </c>
      <c r="D562" s="34"/>
      <c r="E562" s="35" t="s">
        <v>913</v>
      </c>
      <c r="F562" s="33" t="s">
        <v>914</v>
      </c>
      <c r="G562" s="33" t="s">
        <v>915</v>
      </c>
      <c r="H562" s="36">
        <v>0</v>
      </c>
      <c r="I562" s="37">
        <f t="shared" si="8"/>
        <v>0</v>
      </c>
      <c r="J562" s="33"/>
      <c r="K562" s="33"/>
      <c r="L562" s="33"/>
      <c r="M562" s="32">
        <v>100000</v>
      </c>
      <c r="N562" s="33" t="s">
        <v>0</v>
      </c>
      <c r="O562" s="32">
        <v>1713</v>
      </c>
      <c r="P562" s="33" t="s">
        <v>278</v>
      </c>
      <c r="Q562" s="33" t="s">
        <v>149</v>
      </c>
      <c r="R562" s="33" t="s">
        <v>135</v>
      </c>
      <c r="S562" s="33" t="s">
        <v>143</v>
      </c>
      <c r="T562" s="33" t="s">
        <v>912</v>
      </c>
      <c r="U562" s="38"/>
      <c r="V562" s="39">
        <v>10539</v>
      </c>
      <c r="W562" s="39">
        <v>1337</v>
      </c>
      <c r="X562" s="39">
        <v>284</v>
      </c>
      <c r="Y562" s="39"/>
      <c r="Z562" s="39"/>
      <c r="AA562" s="39"/>
      <c r="AB562" s="39"/>
      <c r="AC562" s="39"/>
      <c r="AD562" s="39"/>
      <c r="AE562" s="39"/>
      <c r="AF562" s="39"/>
      <c r="AG562" s="39"/>
      <c r="AH562" s="33"/>
      <c r="AI562" s="35"/>
      <c r="AJ562" s="33"/>
    </row>
    <row r="563" spans="1:36" s="40" customFormat="1" ht="172.5" hidden="1" x14ac:dyDescent="0.25">
      <c r="A563" s="32">
        <v>53535</v>
      </c>
      <c r="B563" s="33" t="s">
        <v>899</v>
      </c>
      <c r="C563" s="34">
        <v>100000</v>
      </c>
      <c r="D563" s="34"/>
      <c r="E563" s="35" t="s">
        <v>917</v>
      </c>
      <c r="F563" s="33" t="s">
        <v>3815</v>
      </c>
      <c r="G563" s="33" t="s">
        <v>919</v>
      </c>
      <c r="H563" s="36">
        <v>1</v>
      </c>
      <c r="I563" s="37">
        <f t="shared" si="8"/>
        <v>100000</v>
      </c>
      <c r="J563" s="33" t="s">
        <v>3806</v>
      </c>
      <c r="K563" s="33" t="s">
        <v>3816</v>
      </c>
      <c r="L563" s="33"/>
      <c r="M563" s="32">
        <v>100000</v>
      </c>
      <c r="N563" s="33" t="s">
        <v>0</v>
      </c>
      <c r="O563" s="32">
        <v>1621</v>
      </c>
      <c r="P563" s="33" t="s">
        <v>268</v>
      </c>
      <c r="Q563" s="33" t="s">
        <v>134</v>
      </c>
      <c r="R563" s="33" t="s">
        <v>573</v>
      </c>
      <c r="S563" s="33" t="s">
        <v>136</v>
      </c>
      <c r="T563" s="33" t="s">
        <v>916</v>
      </c>
      <c r="U563" s="38"/>
      <c r="V563" s="39"/>
      <c r="W563" s="39"/>
      <c r="X563" s="39"/>
      <c r="Y563" s="39"/>
      <c r="Z563" s="39">
        <v>100000</v>
      </c>
      <c r="AA563" s="39"/>
      <c r="AB563" s="39"/>
      <c r="AC563" s="39"/>
      <c r="AD563" s="39"/>
      <c r="AE563" s="39"/>
      <c r="AF563" s="39"/>
      <c r="AG563" s="39"/>
      <c r="AH563" s="35"/>
      <c r="AI563" s="35"/>
      <c r="AJ563" s="33"/>
    </row>
    <row r="564" spans="1:36" s="40" customFormat="1" ht="103.5" hidden="1" x14ac:dyDescent="0.25">
      <c r="A564" s="32">
        <v>53536</v>
      </c>
      <c r="B564" s="33" t="s">
        <v>899</v>
      </c>
      <c r="C564" s="34">
        <v>150000</v>
      </c>
      <c r="D564" s="34"/>
      <c r="E564" s="35" t="s">
        <v>921</v>
      </c>
      <c r="F564" s="33" t="s">
        <v>3817</v>
      </c>
      <c r="G564" s="33" t="s">
        <v>923</v>
      </c>
      <c r="H564" s="36">
        <v>1</v>
      </c>
      <c r="I564" s="37">
        <f t="shared" si="8"/>
        <v>150000</v>
      </c>
      <c r="J564" s="33" t="s">
        <v>3808</v>
      </c>
      <c r="K564" s="33" t="s">
        <v>2996</v>
      </c>
      <c r="L564" s="33"/>
      <c r="M564" s="32">
        <v>100000</v>
      </c>
      <c r="N564" s="33" t="s">
        <v>0</v>
      </c>
      <c r="O564" s="32">
        <v>1621</v>
      </c>
      <c r="P564" s="33" t="s">
        <v>260</v>
      </c>
      <c r="Q564" s="33" t="s">
        <v>134</v>
      </c>
      <c r="R564" s="33" t="s">
        <v>573</v>
      </c>
      <c r="S564" s="33" t="s">
        <v>136</v>
      </c>
      <c r="T564" s="33" t="s">
        <v>920</v>
      </c>
      <c r="U564" s="38"/>
      <c r="V564" s="39"/>
      <c r="W564" s="39"/>
      <c r="X564" s="39"/>
      <c r="Y564" s="39"/>
      <c r="Z564" s="39">
        <v>150000</v>
      </c>
      <c r="AA564" s="39"/>
      <c r="AB564" s="39"/>
      <c r="AC564" s="39"/>
      <c r="AD564" s="39"/>
      <c r="AE564" s="39"/>
      <c r="AF564" s="39"/>
      <c r="AG564" s="39"/>
      <c r="AH564" s="35"/>
      <c r="AI564" s="35"/>
      <c r="AJ564" s="33"/>
    </row>
    <row r="565" spans="1:36" s="40" customFormat="1" ht="69" hidden="1" x14ac:dyDescent="0.25">
      <c r="A565" s="32">
        <v>53537</v>
      </c>
      <c r="B565" s="33" t="s">
        <v>899</v>
      </c>
      <c r="C565" s="34">
        <v>360000</v>
      </c>
      <c r="D565" s="34"/>
      <c r="E565" s="33" t="s">
        <v>925</v>
      </c>
      <c r="F565" s="33" t="s">
        <v>3818</v>
      </c>
      <c r="G565" s="33" t="s">
        <v>927</v>
      </c>
      <c r="H565" s="36">
        <v>1</v>
      </c>
      <c r="I565" s="37">
        <f t="shared" si="8"/>
        <v>360000</v>
      </c>
      <c r="J565" s="33" t="s">
        <v>3808</v>
      </c>
      <c r="K565" s="33" t="s">
        <v>2996</v>
      </c>
      <c r="L565" s="33"/>
      <c r="M565" s="32">
        <v>100000</v>
      </c>
      <c r="N565" s="33" t="s">
        <v>0</v>
      </c>
      <c r="O565" s="32">
        <v>1621</v>
      </c>
      <c r="P565" s="33" t="s">
        <v>202</v>
      </c>
      <c r="Q565" s="33" t="s">
        <v>134</v>
      </c>
      <c r="R565" s="33" t="s">
        <v>135</v>
      </c>
      <c r="S565" s="33" t="s">
        <v>150</v>
      </c>
      <c r="T565" s="33" t="s">
        <v>924</v>
      </c>
      <c r="U565" s="38"/>
      <c r="V565" s="39"/>
      <c r="W565" s="39"/>
      <c r="X565" s="39"/>
      <c r="Y565" s="39"/>
      <c r="Z565" s="39">
        <v>360000</v>
      </c>
      <c r="AA565" s="39"/>
      <c r="AB565" s="39"/>
      <c r="AC565" s="39"/>
      <c r="AD565" s="39"/>
      <c r="AE565" s="39"/>
      <c r="AF565" s="39"/>
      <c r="AG565" s="39"/>
      <c r="AH565" s="33"/>
      <c r="AI565" s="33"/>
      <c r="AJ565" s="33"/>
    </row>
    <row r="566" spans="1:36" s="40" customFormat="1" ht="253" hidden="1" x14ac:dyDescent="0.25">
      <c r="A566" s="32">
        <v>53538</v>
      </c>
      <c r="B566" s="33" t="s">
        <v>582</v>
      </c>
      <c r="C566" s="34">
        <v>14786250</v>
      </c>
      <c r="D566" s="34"/>
      <c r="E566" s="35" t="s">
        <v>3819</v>
      </c>
      <c r="F566" s="33" t="s">
        <v>3820</v>
      </c>
      <c r="G566" s="33" t="s">
        <v>3821</v>
      </c>
      <c r="H566" s="36">
        <v>0</v>
      </c>
      <c r="I566" s="37">
        <f t="shared" si="8"/>
        <v>0</v>
      </c>
      <c r="J566" s="33"/>
      <c r="K566" s="33"/>
      <c r="L566" s="33"/>
      <c r="M566" s="32">
        <v>100000</v>
      </c>
      <c r="N566" s="33" t="s">
        <v>0</v>
      </c>
      <c r="O566" s="32">
        <v>9912</v>
      </c>
      <c r="P566" s="33" t="s">
        <v>202</v>
      </c>
      <c r="Q566" s="33" t="s">
        <v>348</v>
      </c>
      <c r="R566" s="33" t="s">
        <v>431</v>
      </c>
      <c r="S566" s="33" t="s">
        <v>143</v>
      </c>
      <c r="T566" s="33" t="s">
        <v>3822</v>
      </c>
      <c r="U566" s="38"/>
      <c r="V566" s="39"/>
      <c r="W566" s="39"/>
      <c r="X566" s="39"/>
      <c r="Y566" s="39"/>
      <c r="Z566" s="39"/>
      <c r="AA566" s="39"/>
      <c r="AB566" s="39"/>
      <c r="AC566" s="39"/>
      <c r="AD566" s="39"/>
      <c r="AE566" s="39"/>
      <c r="AF566" s="39">
        <v>14786250</v>
      </c>
      <c r="AG566" s="39"/>
      <c r="AH566" s="35"/>
      <c r="AI566" s="35"/>
      <c r="AJ566" s="33"/>
    </row>
    <row r="567" spans="1:36" s="40" customFormat="1" ht="80.5" hidden="1" x14ac:dyDescent="0.25">
      <c r="A567" s="32">
        <v>53539</v>
      </c>
      <c r="B567" s="33" t="s">
        <v>899</v>
      </c>
      <c r="C567" s="34">
        <v>120000</v>
      </c>
      <c r="D567" s="34"/>
      <c r="E567" s="35" t="s">
        <v>929</v>
      </c>
      <c r="F567" s="33" t="s">
        <v>3823</v>
      </c>
      <c r="G567" s="33" t="s">
        <v>931</v>
      </c>
      <c r="H567" s="36">
        <v>1</v>
      </c>
      <c r="I567" s="37">
        <f t="shared" si="8"/>
        <v>120000</v>
      </c>
      <c r="J567" s="33" t="s">
        <v>3824</v>
      </c>
      <c r="K567" s="33" t="s">
        <v>3816</v>
      </c>
      <c r="L567" s="33"/>
      <c r="M567" s="32">
        <v>100000</v>
      </c>
      <c r="N567" s="33" t="s">
        <v>0</v>
      </c>
      <c r="O567" s="32">
        <v>1621</v>
      </c>
      <c r="P567" s="33" t="s">
        <v>208</v>
      </c>
      <c r="Q567" s="33" t="s">
        <v>224</v>
      </c>
      <c r="R567" s="33" t="s">
        <v>135</v>
      </c>
      <c r="S567" s="33" t="s">
        <v>225</v>
      </c>
      <c r="T567" s="33" t="s">
        <v>928</v>
      </c>
      <c r="U567" s="38"/>
      <c r="V567" s="39"/>
      <c r="W567" s="39"/>
      <c r="X567" s="39"/>
      <c r="Y567" s="39"/>
      <c r="Z567" s="39">
        <v>120000</v>
      </c>
      <c r="AA567" s="39"/>
      <c r="AB567" s="39"/>
      <c r="AC567" s="39"/>
      <c r="AD567" s="39"/>
      <c r="AE567" s="39"/>
      <c r="AF567" s="39"/>
      <c r="AG567" s="39"/>
      <c r="AH567" s="35"/>
      <c r="AI567" s="35"/>
      <c r="AJ567" s="33"/>
    </row>
    <row r="568" spans="1:36" s="40" customFormat="1" ht="115" hidden="1" x14ac:dyDescent="0.25">
      <c r="A568" s="32">
        <v>53541</v>
      </c>
      <c r="B568" s="33" t="s">
        <v>899</v>
      </c>
      <c r="C568" s="34">
        <v>350000</v>
      </c>
      <c r="D568" s="34"/>
      <c r="E568" s="35" t="s">
        <v>933</v>
      </c>
      <c r="F568" s="33" t="s">
        <v>934</v>
      </c>
      <c r="G568" s="33" t="s">
        <v>935</v>
      </c>
      <c r="H568" s="36">
        <v>1</v>
      </c>
      <c r="I568" s="37">
        <f t="shared" si="8"/>
        <v>350000</v>
      </c>
      <c r="J568" s="33" t="s">
        <v>3824</v>
      </c>
      <c r="K568" s="33" t="s">
        <v>2996</v>
      </c>
      <c r="L568" s="33"/>
      <c r="M568" s="32">
        <v>100000</v>
      </c>
      <c r="N568" s="33" t="s">
        <v>0</v>
      </c>
      <c r="O568" s="32">
        <v>1621</v>
      </c>
      <c r="P568" s="33" t="s">
        <v>142</v>
      </c>
      <c r="Q568" s="33" t="s">
        <v>224</v>
      </c>
      <c r="R568" s="33" t="s">
        <v>135</v>
      </c>
      <c r="S568" s="33" t="s">
        <v>225</v>
      </c>
      <c r="T568" s="33" t="s">
        <v>932</v>
      </c>
      <c r="U568" s="38"/>
      <c r="V568" s="39"/>
      <c r="W568" s="39"/>
      <c r="X568" s="39"/>
      <c r="Y568" s="39"/>
      <c r="Z568" s="39">
        <v>350000</v>
      </c>
      <c r="AA568" s="39"/>
      <c r="AB568" s="39"/>
      <c r="AC568" s="39"/>
      <c r="AD568" s="39"/>
      <c r="AE568" s="39"/>
      <c r="AF568" s="39"/>
      <c r="AG568" s="39"/>
      <c r="AH568" s="35"/>
      <c r="AI568" s="35"/>
      <c r="AJ568" s="33"/>
    </row>
    <row r="569" spans="1:36" s="40" customFormat="1" ht="149.5" hidden="1" x14ac:dyDescent="0.25">
      <c r="A569" s="32">
        <v>53542</v>
      </c>
      <c r="B569" s="33" t="s">
        <v>582</v>
      </c>
      <c r="C569" s="34">
        <v>3380363</v>
      </c>
      <c r="D569" s="34"/>
      <c r="E569" s="35" t="s">
        <v>937</v>
      </c>
      <c r="F569" s="33" t="s">
        <v>938</v>
      </c>
      <c r="G569" s="33" t="s">
        <v>939</v>
      </c>
      <c r="H569" s="36">
        <v>0</v>
      </c>
      <c r="I569" s="37">
        <f t="shared" si="8"/>
        <v>0</v>
      </c>
      <c r="J569" s="33"/>
      <c r="K569" s="33"/>
      <c r="L569" s="33"/>
      <c r="M569" s="32">
        <v>100000</v>
      </c>
      <c r="N569" s="33" t="s">
        <v>0</v>
      </c>
      <c r="O569" s="32">
        <v>9912</v>
      </c>
      <c r="P569" s="33" t="s">
        <v>133</v>
      </c>
      <c r="Q569" s="33" t="s">
        <v>143</v>
      </c>
      <c r="R569" s="33" t="s">
        <v>431</v>
      </c>
      <c r="S569" s="33" t="s">
        <v>143</v>
      </c>
      <c r="T569" s="33" t="s">
        <v>936</v>
      </c>
      <c r="U569" s="38"/>
      <c r="V569" s="39"/>
      <c r="W569" s="39"/>
      <c r="X569" s="39"/>
      <c r="Y569" s="39"/>
      <c r="Z569" s="39">
        <v>3380363</v>
      </c>
      <c r="AA569" s="39"/>
      <c r="AB569" s="39"/>
      <c r="AC569" s="39"/>
      <c r="AD569" s="39"/>
      <c r="AE569" s="39"/>
      <c r="AF569" s="39"/>
      <c r="AG569" s="39"/>
      <c r="AH569" s="33"/>
      <c r="AI569" s="35"/>
      <c r="AJ569" s="33"/>
    </row>
    <row r="570" spans="1:36" s="40" customFormat="1" ht="161" hidden="1" x14ac:dyDescent="0.25">
      <c r="A570" s="32">
        <v>53543</v>
      </c>
      <c r="B570" s="33" t="s">
        <v>899</v>
      </c>
      <c r="C570" s="34">
        <v>250000</v>
      </c>
      <c r="D570" s="34"/>
      <c r="E570" s="35" t="s">
        <v>941</v>
      </c>
      <c r="F570" s="33" t="s">
        <v>942</v>
      </c>
      <c r="G570" s="33" t="s">
        <v>943</v>
      </c>
      <c r="H570" s="36">
        <v>1</v>
      </c>
      <c r="I570" s="37">
        <f t="shared" si="8"/>
        <v>250000</v>
      </c>
      <c r="J570" s="33" t="s">
        <v>3824</v>
      </c>
      <c r="K570" s="33" t="s">
        <v>2996</v>
      </c>
      <c r="L570" s="33"/>
      <c r="M570" s="32">
        <v>100000</v>
      </c>
      <c r="N570" s="33" t="s">
        <v>0</v>
      </c>
      <c r="O570" s="32">
        <v>1621</v>
      </c>
      <c r="P570" s="33" t="s">
        <v>256</v>
      </c>
      <c r="Q570" s="33" t="s">
        <v>224</v>
      </c>
      <c r="R570" s="33" t="s">
        <v>135</v>
      </c>
      <c r="S570" s="33" t="s">
        <v>225</v>
      </c>
      <c r="T570" s="33" t="s">
        <v>940</v>
      </c>
      <c r="U570" s="38"/>
      <c r="V570" s="39"/>
      <c r="W570" s="39"/>
      <c r="X570" s="39"/>
      <c r="Y570" s="39"/>
      <c r="Z570" s="39">
        <v>250000</v>
      </c>
      <c r="AA570" s="39"/>
      <c r="AB570" s="39"/>
      <c r="AC570" s="39"/>
      <c r="AD570" s="39"/>
      <c r="AE570" s="39"/>
      <c r="AF570" s="39"/>
      <c r="AG570" s="39"/>
      <c r="AH570" s="33"/>
      <c r="AI570" s="33"/>
      <c r="AJ570" s="33"/>
    </row>
    <row r="571" spans="1:36" s="40" customFormat="1" ht="138" hidden="1" x14ac:dyDescent="0.25">
      <c r="A571" s="32">
        <v>53544</v>
      </c>
      <c r="B571" s="33" t="s">
        <v>899</v>
      </c>
      <c r="C571" s="34">
        <v>500000</v>
      </c>
      <c r="D571" s="34"/>
      <c r="E571" s="35" t="s">
        <v>3825</v>
      </c>
      <c r="F571" s="33" t="s">
        <v>3826</v>
      </c>
      <c r="G571" s="33" t="s">
        <v>3827</v>
      </c>
      <c r="H571" s="36">
        <v>1</v>
      </c>
      <c r="I571" s="37">
        <f t="shared" si="8"/>
        <v>500000</v>
      </c>
      <c r="J571" s="33" t="s">
        <v>3824</v>
      </c>
      <c r="K571" s="33" t="s">
        <v>2996</v>
      </c>
      <c r="L571" s="33"/>
      <c r="M571" s="32">
        <v>100000</v>
      </c>
      <c r="N571" s="33" t="s">
        <v>0</v>
      </c>
      <c r="O571" s="32">
        <v>1621</v>
      </c>
      <c r="P571" s="33" t="s">
        <v>167</v>
      </c>
      <c r="Q571" s="33" t="s">
        <v>224</v>
      </c>
      <c r="R571" s="33" t="s">
        <v>135</v>
      </c>
      <c r="S571" s="33" t="s">
        <v>225</v>
      </c>
      <c r="T571" s="33" t="s">
        <v>3828</v>
      </c>
      <c r="U571" s="38"/>
      <c r="V571" s="39"/>
      <c r="W571" s="39"/>
      <c r="X571" s="39"/>
      <c r="Y571" s="39"/>
      <c r="Z571" s="39">
        <v>500000</v>
      </c>
      <c r="AA571" s="39"/>
      <c r="AB571" s="39"/>
      <c r="AC571" s="39"/>
      <c r="AD571" s="39"/>
      <c r="AE571" s="39"/>
      <c r="AF571" s="39"/>
      <c r="AG571" s="39"/>
      <c r="AH571" s="33"/>
      <c r="AI571" s="33"/>
      <c r="AJ571" s="33"/>
    </row>
    <row r="572" spans="1:36" s="40" customFormat="1" ht="80.5" hidden="1" x14ac:dyDescent="0.25">
      <c r="A572" s="32">
        <v>53545</v>
      </c>
      <c r="B572" s="33" t="s">
        <v>582</v>
      </c>
      <c r="C572" s="34">
        <v>4059665</v>
      </c>
      <c r="D572" s="34"/>
      <c r="E572" s="33" t="s">
        <v>945</v>
      </c>
      <c r="F572" s="33" t="s">
        <v>946</v>
      </c>
      <c r="G572" s="33" t="s">
        <v>947</v>
      </c>
      <c r="H572" s="36">
        <v>0</v>
      </c>
      <c r="I572" s="37">
        <f t="shared" si="8"/>
        <v>0</v>
      </c>
      <c r="J572" s="33"/>
      <c r="K572" s="33"/>
      <c r="L572" s="33"/>
      <c r="M572" s="32">
        <v>100000</v>
      </c>
      <c r="N572" s="33" t="s">
        <v>0</v>
      </c>
      <c r="O572" s="32">
        <v>9912</v>
      </c>
      <c r="P572" s="33" t="s">
        <v>155</v>
      </c>
      <c r="Q572" s="33" t="s">
        <v>143</v>
      </c>
      <c r="R572" s="33" t="s">
        <v>135</v>
      </c>
      <c r="S572" s="33" t="s">
        <v>143</v>
      </c>
      <c r="T572" s="33" t="s">
        <v>944</v>
      </c>
      <c r="U572" s="38"/>
      <c r="V572" s="39"/>
      <c r="W572" s="39"/>
      <c r="X572" s="39"/>
      <c r="Y572" s="39"/>
      <c r="Z572" s="39">
        <v>4059665</v>
      </c>
      <c r="AA572" s="39"/>
      <c r="AB572" s="39"/>
      <c r="AC572" s="39"/>
      <c r="AD572" s="39"/>
      <c r="AE572" s="39"/>
      <c r="AF572" s="39"/>
      <c r="AG572" s="39"/>
      <c r="AH572" s="33"/>
      <c r="AI572" s="33"/>
      <c r="AJ572" s="33"/>
    </row>
    <row r="573" spans="1:36" s="40" customFormat="1" ht="126.5" hidden="1" x14ac:dyDescent="0.25">
      <c r="A573" s="32">
        <v>53546</v>
      </c>
      <c r="B573" s="33" t="s">
        <v>899</v>
      </c>
      <c r="C573" s="34">
        <v>166181</v>
      </c>
      <c r="D573" s="34"/>
      <c r="E573" s="35" t="s">
        <v>1909</v>
      </c>
      <c r="F573" s="33" t="s">
        <v>3829</v>
      </c>
      <c r="G573" s="33" t="s">
        <v>1911</v>
      </c>
      <c r="H573" s="36">
        <v>1</v>
      </c>
      <c r="I573" s="37">
        <f t="shared" si="8"/>
        <v>166181</v>
      </c>
      <c r="J573" s="33" t="s">
        <v>3806</v>
      </c>
      <c r="K573" s="33" t="s">
        <v>3816</v>
      </c>
      <c r="L573" s="33"/>
      <c r="M573" s="32">
        <v>200224</v>
      </c>
      <c r="N573" s="33" t="s">
        <v>77</v>
      </c>
      <c r="O573" s="32">
        <v>1621</v>
      </c>
      <c r="P573" s="33" t="s">
        <v>161</v>
      </c>
      <c r="Q573" s="33" t="s">
        <v>134</v>
      </c>
      <c r="R573" s="33" t="s">
        <v>573</v>
      </c>
      <c r="S573" s="33" t="s">
        <v>136</v>
      </c>
      <c r="T573" s="33" t="s">
        <v>1908</v>
      </c>
      <c r="U573" s="38">
        <v>1</v>
      </c>
      <c r="V573" s="39">
        <v>130000</v>
      </c>
      <c r="W573" s="39">
        <v>25071</v>
      </c>
      <c r="X573" s="39">
        <v>11110</v>
      </c>
      <c r="Y573" s="39"/>
      <c r="Z573" s="39"/>
      <c r="AA573" s="39"/>
      <c r="AB573" s="39"/>
      <c r="AC573" s="39"/>
      <c r="AD573" s="39"/>
      <c r="AE573" s="39"/>
      <c r="AF573" s="39"/>
      <c r="AG573" s="39"/>
      <c r="AH573" s="33"/>
      <c r="AI573" s="33"/>
      <c r="AJ573" s="33"/>
    </row>
    <row r="574" spans="1:36" s="40" customFormat="1" ht="409.5" hidden="1" x14ac:dyDescent="0.25">
      <c r="A574" s="32">
        <v>53547</v>
      </c>
      <c r="B574" s="33" t="s">
        <v>347</v>
      </c>
      <c r="C574" s="34">
        <v>200000</v>
      </c>
      <c r="D574" s="34"/>
      <c r="E574" s="35" t="s">
        <v>949</v>
      </c>
      <c r="F574" s="33" t="s">
        <v>3830</v>
      </c>
      <c r="G574" s="35" t="s">
        <v>951</v>
      </c>
      <c r="H574" s="36">
        <v>0</v>
      </c>
      <c r="I574" s="37">
        <f t="shared" si="8"/>
        <v>0</v>
      </c>
      <c r="J574" s="35"/>
      <c r="K574" s="35"/>
      <c r="L574" s="35"/>
      <c r="M574" s="32">
        <v>100000</v>
      </c>
      <c r="N574" s="33" t="s">
        <v>0</v>
      </c>
      <c r="O574" s="32">
        <v>1313</v>
      </c>
      <c r="P574" s="33" t="s">
        <v>167</v>
      </c>
      <c r="Q574" s="33" t="s">
        <v>348</v>
      </c>
      <c r="R574" s="33" t="s">
        <v>135</v>
      </c>
      <c r="S574" s="33" t="s">
        <v>143</v>
      </c>
      <c r="T574" s="33" t="s">
        <v>948</v>
      </c>
      <c r="U574" s="38"/>
      <c r="V574" s="39"/>
      <c r="W574" s="39"/>
      <c r="X574" s="39"/>
      <c r="Y574" s="39"/>
      <c r="Z574" s="39">
        <v>200000</v>
      </c>
      <c r="AA574" s="39"/>
      <c r="AB574" s="39"/>
      <c r="AC574" s="39"/>
      <c r="AD574" s="39"/>
      <c r="AE574" s="39"/>
      <c r="AF574" s="39"/>
      <c r="AG574" s="39"/>
      <c r="AH574" s="33"/>
      <c r="AI574" s="33"/>
      <c r="AJ574" s="33"/>
    </row>
    <row r="575" spans="1:36" s="40" customFormat="1" ht="184" hidden="1" x14ac:dyDescent="0.25">
      <c r="A575" s="32">
        <v>53548</v>
      </c>
      <c r="B575" s="33" t="s">
        <v>347</v>
      </c>
      <c r="C575" s="34">
        <v>262564</v>
      </c>
      <c r="D575" s="34"/>
      <c r="E575" s="35" t="s">
        <v>3831</v>
      </c>
      <c r="F575" s="33" t="s">
        <v>3832</v>
      </c>
      <c r="G575" s="33" t="s">
        <v>3833</v>
      </c>
      <c r="H575" s="36">
        <v>0</v>
      </c>
      <c r="I575" s="37">
        <f t="shared" si="8"/>
        <v>0</v>
      </c>
      <c r="J575" s="33"/>
      <c r="K575" s="33"/>
      <c r="L575" s="33"/>
      <c r="M575" s="32">
        <v>100000</v>
      </c>
      <c r="N575" s="33" t="s">
        <v>0</v>
      </c>
      <c r="O575" s="32">
        <v>1313</v>
      </c>
      <c r="P575" s="33" t="s">
        <v>133</v>
      </c>
      <c r="Q575" s="33" t="s">
        <v>348</v>
      </c>
      <c r="R575" s="33" t="s">
        <v>135</v>
      </c>
      <c r="S575" s="33" t="s">
        <v>143</v>
      </c>
      <c r="T575" s="33" t="s">
        <v>3834</v>
      </c>
      <c r="U575" s="38">
        <v>2</v>
      </c>
      <c r="V575" s="39">
        <v>200000</v>
      </c>
      <c r="W575" s="39">
        <v>41964</v>
      </c>
      <c r="X575" s="39">
        <v>20600</v>
      </c>
      <c r="Y575" s="39"/>
      <c r="Z575" s="39"/>
      <c r="AA575" s="39"/>
      <c r="AB575" s="39"/>
      <c r="AC575" s="39"/>
      <c r="AD575" s="39"/>
      <c r="AE575" s="39"/>
      <c r="AF575" s="39"/>
      <c r="AG575" s="39"/>
      <c r="AH575" s="33"/>
      <c r="AI575" s="33"/>
      <c r="AJ575" s="33"/>
    </row>
    <row r="576" spans="1:36" s="40" customFormat="1" ht="126.5" hidden="1" x14ac:dyDescent="0.25">
      <c r="A576" s="32">
        <v>53550</v>
      </c>
      <c r="B576" s="33" t="s">
        <v>899</v>
      </c>
      <c r="C576" s="34">
        <v>166181</v>
      </c>
      <c r="D576" s="34"/>
      <c r="E576" s="35" t="s">
        <v>1913</v>
      </c>
      <c r="F576" s="33" t="s">
        <v>1914</v>
      </c>
      <c r="G576" s="33" t="s">
        <v>1915</v>
      </c>
      <c r="H576" s="36">
        <v>1</v>
      </c>
      <c r="I576" s="37">
        <f t="shared" si="8"/>
        <v>166181</v>
      </c>
      <c r="J576" s="33" t="s">
        <v>3808</v>
      </c>
      <c r="K576" s="33" t="s">
        <v>3816</v>
      </c>
      <c r="L576" s="33"/>
      <c r="M576" s="32">
        <v>200224</v>
      </c>
      <c r="N576" s="33" t="s">
        <v>77</v>
      </c>
      <c r="O576" s="32">
        <v>1621</v>
      </c>
      <c r="P576" s="33" t="s">
        <v>155</v>
      </c>
      <c r="Q576" s="33" t="s">
        <v>143</v>
      </c>
      <c r="R576" s="33" t="s">
        <v>135</v>
      </c>
      <c r="S576" s="33" t="s">
        <v>150</v>
      </c>
      <c r="T576" s="33" t="s">
        <v>1912</v>
      </c>
      <c r="U576" s="38">
        <v>1</v>
      </c>
      <c r="V576" s="39">
        <v>130000</v>
      </c>
      <c r="W576" s="39">
        <v>25071</v>
      </c>
      <c r="X576" s="39">
        <v>11110</v>
      </c>
      <c r="Y576" s="39"/>
      <c r="Z576" s="39"/>
      <c r="AA576" s="39"/>
      <c r="AB576" s="39"/>
      <c r="AC576" s="39"/>
      <c r="AD576" s="39"/>
      <c r="AE576" s="39"/>
      <c r="AF576" s="39"/>
      <c r="AG576" s="39"/>
      <c r="AH576" s="33"/>
      <c r="AI576" s="33"/>
      <c r="AJ576" s="33"/>
    </row>
    <row r="577" spans="1:36" s="40" customFormat="1" ht="57.5" hidden="1" x14ac:dyDescent="0.25">
      <c r="A577" s="32">
        <v>53555</v>
      </c>
      <c r="B577" s="33" t="s">
        <v>899</v>
      </c>
      <c r="C577" s="34">
        <v>75080</v>
      </c>
      <c r="D577" s="34"/>
      <c r="E577" s="33" t="s">
        <v>1917</v>
      </c>
      <c r="F577" s="33" t="s">
        <v>3835</v>
      </c>
      <c r="G577" s="33" t="s">
        <v>629</v>
      </c>
      <c r="H577" s="36">
        <v>1</v>
      </c>
      <c r="I577" s="37">
        <f t="shared" si="8"/>
        <v>75080</v>
      </c>
      <c r="J577" s="33" t="s">
        <v>3824</v>
      </c>
      <c r="K577" s="33" t="s">
        <v>3816</v>
      </c>
      <c r="L577" s="33"/>
      <c r="M577" s="32">
        <v>200224</v>
      </c>
      <c r="N577" s="33" t="s">
        <v>77</v>
      </c>
      <c r="O577" s="32">
        <v>1621</v>
      </c>
      <c r="P577" s="33" t="s">
        <v>260</v>
      </c>
      <c r="Q577" s="33" t="s">
        <v>134</v>
      </c>
      <c r="R577" s="33" t="s">
        <v>135</v>
      </c>
      <c r="S577" s="33" t="s">
        <v>143</v>
      </c>
      <c r="T577" s="33" t="s">
        <v>1916</v>
      </c>
      <c r="U577" s="38">
        <v>2.25</v>
      </c>
      <c r="V577" s="39">
        <v>70200</v>
      </c>
      <c r="W577" s="39">
        <v>1229</v>
      </c>
      <c r="X577" s="39">
        <v>3651</v>
      </c>
      <c r="Y577" s="39"/>
      <c r="Z577" s="39"/>
      <c r="AA577" s="39"/>
      <c r="AB577" s="39"/>
      <c r="AC577" s="39"/>
      <c r="AD577" s="39"/>
      <c r="AE577" s="39"/>
      <c r="AF577" s="39"/>
      <c r="AG577" s="39"/>
      <c r="AH577" s="33"/>
      <c r="AI577" s="33"/>
      <c r="AJ577" s="33"/>
    </row>
    <row r="578" spans="1:36" s="40" customFormat="1" ht="149.5" hidden="1" x14ac:dyDescent="0.25">
      <c r="A578" s="32">
        <v>53561</v>
      </c>
      <c r="B578" s="33" t="s">
        <v>347</v>
      </c>
      <c r="C578" s="34">
        <v>332362</v>
      </c>
      <c r="D578" s="34"/>
      <c r="E578" s="35" t="s">
        <v>3836</v>
      </c>
      <c r="F578" s="33" t="s">
        <v>3837</v>
      </c>
      <c r="G578" s="33" t="s">
        <v>3838</v>
      </c>
      <c r="H578" s="36">
        <v>0</v>
      </c>
      <c r="I578" s="37">
        <f t="shared" ref="I578:I641" si="9">SUM(C578*H578)</f>
        <v>0</v>
      </c>
      <c r="J578" s="33"/>
      <c r="K578" s="33"/>
      <c r="L578" s="33"/>
      <c r="M578" s="32">
        <v>100000</v>
      </c>
      <c r="N578" s="33" t="s">
        <v>0</v>
      </c>
      <c r="O578" s="32">
        <v>1313</v>
      </c>
      <c r="P578" s="33" t="s">
        <v>256</v>
      </c>
      <c r="Q578" s="33" t="s">
        <v>348</v>
      </c>
      <c r="R578" s="33" t="s">
        <v>135</v>
      </c>
      <c r="S578" s="33" t="s">
        <v>143</v>
      </c>
      <c r="T578" s="33" t="s">
        <v>3839</v>
      </c>
      <c r="U578" s="38">
        <v>2</v>
      </c>
      <c r="V578" s="39">
        <v>260000</v>
      </c>
      <c r="W578" s="39">
        <v>50142</v>
      </c>
      <c r="X578" s="39">
        <v>22220</v>
      </c>
      <c r="Y578" s="39"/>
      <c r="Z578" s="39"/>
      <c r="AA578" s="39"/>
      <c r="AB578" s="39"/>
      <c r="AC578" s="39"/>
      <c r="AD578" s="39"/>
      <c r="AE578" s="39"/>
      <c r="AF578" s="39"/>
      <c r="AG578" s="39"/>
      <c r="AH578" s="33"/>
      <c r="AI578" s="33"/>
      <c r="AJ578" s="33"/>
    </row>
    <row r="579" spans="1:36" s="40" customFormat="1" ht="115" hidden="1" x14ac:dyDescent="0.25">
      <c r="A579" s="32">
        <v>53562</v>
      </c>
      <c r="B579" s="33" t="s">
        <v>347</v>
      </c>
      <c r="C579" s="34">
        <v>131282</v>
      </c>
      <c r="D579" s="34"/>
      <c r="E579" s="35" t="s">
        <v>3840</v>
      </c>
      <c r="F579" s="33" t="s">
        <v>3841</v>
      </c>
      <c r="G579" s="33" t="s">
        <v>3842</v>
      </c>
      <c r="H579" s="36">
        <v>0</v>
      </c>
      <c r="I579" s="37">
        <f t="shared" si="9"/>
        <v>0</v>
      </c>
      <c r="J579" s="33"/>
      <c r="K579" s="33"/>
      <c r="L579" s="33"/>
      <c r="M579" s="32">
        <v>100000</v>
      </c>
      <c r="N579" s="33" t="s">
        <v>0</v>
      </c>
      <c r="O579" s="32">
        <v>1313</v>
      </c>
      <c r="P579" s="33" t="s">
        <v>260</v>
      </c>
      <c r="Q579" s="33" t="s">
        <v>348</v>
      </c>
      <c r="R579" s="33" t="s">
        <v>135</v>
      </c>
      <c r="S579" s="33" t="s">
        <v>143</v>
      </c>
      <c r="T579" s="33" t="s">
        <v>3843</v>
      </c>
      <c r="U579" s="38">
        <v>1</v>
      </c>
      <c r="V579" s="39">
        <v>100000</v>
      </c>
      <c r="W579" s="39">
        <v>20982</v>
      </c>
      <c r="X579" s="39">
        <v>10300</v>
      </c>
      <c r="Y579" s="39"/>
      <c r="Z579" s="39"/>
      <c r="AA579" s="39"/>
      <c r="AB579" s="39"/>
      <c r="AC579" s="39"/>
      <c r="AD579" s="39"/>
      <c r="AE579" s="39"/>
      <c r="AF579" s="39"/>
      <c r="AG579" s="39"/>
      <c r="AH579" s="33"/>
      <c r="AI579" s="33"/>
      <c r="AJ579" s="33"/>
    </row>
    <row r="580" spans="1:36" s="40" customFormat="1" ht="115" hidden="1" x14ac:dyDescent="0.25">
      <c r="A580" s="32">
        <v>53563</v>
      </c>
      <c r="B580" s="33" t="s">
        <v>347</v>
      </c>
      <c r="C580" s="34">
        <v>131282</v>
      </c>
      <c r="D580" s="34"/>
      <c r="E580" s="35" t="s">
        <v>957</v>
      </c>
      <c r="F580" s="33" t="s">
        <v>3844</v>
      </c>
      <c r="G580" s="33" t="s">
        <v>959</v>
      </c>
      <c r="H580" s="36">
        <v>0</v>
      </c>
      <c r="I580" s="37">
        <f t="shared" si="9"/>
        <v>0</v>
      </c>
      <c r="J580" s="33"/>
      <c r="K580" s="33"/>
      <c r="L580" s="33"/>
      <c r="M580" s="32">
        <v>100000</v>
      </c>
      <c r="N580" s="33" t="s">
        <v>0</v>
      </c>
      <c r="O580" s="32">
        <v>1313</v>
      </c>
      <c r="P580" s="33" t="s">
        <v>202</v>
      </c>
      <c r="Q580" s="33" t="s">
        <v>348</v>
      </c>
      <c r="R580" s="33" t="s">
        <v>135</v>
      </c>
      <c r="S580" s="33" t="s">
        <v>143</v>
      </c>
      <c r="T580" s="33" t="s">
        <v>956</v>
      </c>
      <c r="U580" s="38">
        <v>1</v>
      </c>
      <c r="V580" s="39">
        <v>100000</v>
      </c>
      <c r="W580" s="39">
        <v>20982</v>
      </c>
      <c r="X580" s="39">
        <v>10300</v>
      </c>
      <c r="Y580" s="39"/>
      <c r="Z580" s="39"/>
      <c r="AA580" s="39"/>
      <c r="AB580" s="39"/>
      <c r="AC580" s="39"/>
      <c r="AD580" s="39"/>
      <c r="AE580" s="39"/>
      <c r="AF580" s="39"/>
      <c r="AG580" s="39"/>
      <c r="AH580" s="33"/>
      <c r="AI580" s="33"/>
      <c r="AJ580" s="33"/>
    </row>
    <row r="581" spans="1:36" s="40" customFormat="1" ht="184" hidden="1" x14ac:dyDescent="0.25">
      <c r="A581" s="32">
        <v>53564</v>
      </c>
      <c r="B581" s="33" t="s">
        <v>582</v>
      </c>
      <c r="C581" s="34">
        <v>3939347</v>
      </c>
      <c r="D581" s="34"/>
      <c r="E581" s="35" t="s">
        <v>961</v>
      </c>
      <c r="F581" s="33" t="s">
        <v>962</v>
      </c>
      <c r="G581" s="33" t="s">
        <v>963</v>
      </c>
      <c r="H581" s="36">
        <v>0</v>
      </c>
      <c r="I581" s="37">
        <f t="shared" si="9"/>
        <v>0</v>
      </c>
      <c r="J581" s="33"/>
      <c r="K581" s="33"/>
      <c r="L581" s="33"/>
      <c r="M581" s="32">
        <v>100000</v>
      </c>
      <c r="N581" s="33" t="s">
        <v>0</v>
      </c>
      <c r="O581" s="32">
        <v>9912</v>
      </c>
      <c r="P581" s="33" t="s">
        <v>161</v>
      </c>
      <c r="Q581" s="33" t="s">
        <v>143</v>
      </c>
      <c r="R581" s="33" t="s">
        <v>431</v>
      </c>
      <c r="S581" s="33" t="s">
        <v>143</v>
      </c>
      <c r="T581" s="33" t="s">
        <v>960</v>
      </c>
      <c r="U581" s="38"/>
      <c r="V581" s="39"/>
      <c r="W581" s="39"/>
      <c r="X581" s="39"/>
      <c r="Y581" s="39"/>
      <c r="Z581" s="39"/>
      <c r="AA581" s="39"/>
      <c r="AB581" s="39"/>
      <c r="AC581" s="39"/>
      <c r="AD581" s="39"/>
      <c r="AE581" s="39"/>
      <c r="AF581" s="39">
        <v>3939347</v>
      </c>
      <c r="AG581" s="39"/>
      <c r="AH581" s="33"/>
      <c r="AI581" s="33"/>
      <c r="AJ581" s="33"/>
    </row>
    <row r="582" spans="1:36" s="40" customFormat="1" ht="69" hidden="1" x14ac:dyDescent="0.25">
      <c r="A582" s="32">
        <v>53565</v>
      </c>
      <c r="B582" s="33" t="s">
        <v>347</v>
      </c>
      <c r="C582" s="34">
        <v>110000</v>
      </c>
      <c r="D582" s="34"/>
      <c r="E582" s="35" t="s">
        <v>3845</v>
      </c>
      <c r="F582" s="33" t="s">
        <v>3846</v>
      </c>
      <c r="G582" s="33" t="s">
        <v>3846</v>
      </c>
      <c r="H582" s="36">
        <v>0</v>
      </c>
      <c r="I582" s="37">
        <f t="shared" si="9"/>
        <v>0</v>
      </c>
      <c r="J582" s="33"/>
      <c r="K582" s="33"/>
      <c r="L582" s="33"/>
      <c r="M582" s="32">
        <v>100000</v>
      </c>
      <c r="N582" s="33" t="s">
        <v>0</v>
      </c>
      <c r="O582" s="32">
        <v>1313</v>
      </c>
      <c r="P582" s="33" t="s">
        <v>273</v>
      </c>
      <c r="Q582" s="33" t="s">
        <v>348</v>
      </c>
      <c r="R582" s="33" t="s">
        <v>135</v>
      </c>
      <c r="S582" s="33" t="s">
        <v>143</v>
      </c>
      <c r="T582" s="33" t="s">
        <v>3847</v>
      </c>
      <c r="U582" s="38"/>
      <c r="V582" s="39"/>
      <c r="W582" s="39"/>
      <c r="X582" s="39"/>
      <c r="Y582" s="39"/>
      <c r="Z582" s="39">
        <v>110000</v>
      </c>
      <c r="AA582" s="39"/>
      <c r="AB582" s="39"/>
      <c r="AC582" s="39"/>
      <c r="AD582" s="39"/>
      <c r="AE582" s="39"/>
      <c r="AF582" s="39"/>
      <c r="AG582" s="39"/>
      <c r="AH582" s="33"/>
      <c r="AI582" s="33"/>
      <c r="AJ582" s="33"/>
    </row>
    <row r="583" spans="1:36" s="40" customFormat="1" ht="126.5" hidden="1" x14ac:dyDescent="0.25">
      <c r="A583" s="32">
        <v>53566</v>
      </c>
      <c r="B583" s="33" t="s">
        <v>899</v>
      </c>
      <c r="C583" s="34">
        <v>120430</v>
      </c>
      <c r="D583" s="34"/>
      <c r="E583" s="35" t="s">
        <v>3848</v>
      </c>
      <c r="F583" s="33" t="s">
        <v>3849</v>
      </c>
      <c r="G583" s="33" t="s">
        <v>3850</v>
      </c>
      <c r="H583" s="36">
        <v>1</v>
      </c>
      <c r="I583" s="37">
        <f t="shared" si="9"/>
        <v>120430</v>
      </c>
      <c r="J583" s="33" t="s">
        <v>3824</v>
      </c>
      <c r="K583" s="33" t="s">
        <v>3816</v>
      </c>
      <c r="L583" s="33"/>
      <c r="M583" s="32">
        <v>100000</v>
      </c>
      <c r="N583" s="33" t="s">
        <v>0</v>
      </c>
      <c r="O583" s="32">
        <v>1621</v>
      </c>
      <c r="P583" s="33" t="s">
        <v>133</v>
      </c>
      <c r="Q583" s="33" t="s">
        <v>224</v>
      </c>
      <c r="R583" s="33" t="s">
        <v>135</v>
      </c>
      <c r="S583" s="33" t="s">
        <v>225</v>
      </c>
      <c r="T583" s="33" t="s">
        <v>3851</v>
      </c>
      <c r="U583" s="38">
        <v>1</v>
      </c>
      <c r="V583" s="39">
        <v>89668</v>
      </c>
      <c r="W583" s="39">
        <v>20741</v>
      </c>
      <c r="X583" s="39">
        <v>10021</v>
      </c>
      <c r="Y583" s="39"/>
      <c r="Z583" s="39"/>
      <c r="AA583" s="39"/>
      <c r="AB583" s="39"/>
      <c r="AC583" s="39"/>
      <c r="AD583" s="39"/>
      <c r="AE583" s="39"/>
      <c r="AF583" s="39"/>
      <c r="AG583" s="39"/>
      <c r="AH583" s="33"/>
      <c r="AI583" s="33"/>
      <c r="AJ583" s="33"/>
    </row>
    <row r="584" spans="1:36" s="40" customFormat="1" ht="92" hidden="1" x14ac:dyDescent="0.25">
      <c r="A584" s="32">
        <v>53567</v>
      </c>
      <c r="B584" s="33" t="s">
        <v>347</v>
      </c>
      <c r="C584" s="34">
        <v>145000</v>
      </c>
      <c r="D584" s="34"/>
      <c r="E584" s="35" t="s">
        <v>3852</v>
      </c>
      <c r="F584" s="33" t="s">
        <v>3853</v>
      </c>
      <c r="G584" s="33" t="s">
        <v>3854</v>
      </c>
      <c r="H584" s="36">
        <v>0</v>
      </c>
      <c r="I584" s="37">
        <f t="shared" si="9"/>
        <v>0</v>
      </c>
      <c r="J584" s="33"/>
      <c r="K584" s="33"/>
      <c r="L584" s="33"/>
      <c r="M584" s="32">
        <v>100000</v>
      </c>
      <c r="N584" s="33" t="s">
        <v>0</v>
      </c>
      <c r="O584" s="32">
        <v>1313</v>
      </c>
      <c r="P584" s="33" t="s">
        <v>268</v>
      </c>
      <c r="Q584" s="33" t="s">
        <v>348</v>
      </c>
      <c r="R584" s="33" t="s">
        <v>135</v>
      </c>
      <c r="S584" s="33" t="s">
        <v>143</v>
      </c>
      <c r="T584" s="33" t="s">
        <v>3855</v>
      </c>
      <c r="U584" s="38"/>
      <c r="V584" s="39"/>
      <c r="W584" s="39"/>
      <c r="X584" s="39"/>
      <c r="Y584" s="39"/>
      <c r="Z584" s="39">
        <v>145000</v>
      </c>
      <c r="AA584" s="39"/>
      <c r="AB584" s="39"/>
      <c r="AC584" s="39"/>
      <c r="AD584" s="39"/>
      <c r="AE584" s="39"/>
      <c r="AF584" s="39"/>
      <c r="AG584" s="39"/>
      <c r="AH584" s="33"/>
      <c r="AI584" s="33"/>
      <c r="AJ584" s="33"/>
    </row>
    <row r="585" spans="1:36" s="40" customFormat="1" ht="92" hidden="1" x14ac:dyDescent="0.25">
      <c r="A585" s="32">
        <v>53568</v>
      </c>
      <c r="B585" s="33" t="s">
        <v>899</v>
      </c>
      <c r="C585" s="34">
        <v>1000000</v>
      </c>
      <c r="D585" s="34"/>
      <c r="E585" s="35" t="s">
        <v>965</v>
      </c>
      <c r="F585" s="33" t="s">
        <v>966</v>
      </c>
      <c r="G585" s="33" t="s">
        <v>967</v>
      </c>
      <c r="H585" s="36">
        <v>1</v>
      </c>
      <c r="I585" s="37">
        <f t="shared" si="9"/>
        <v>1000000</v>
      </c>
      <c r="J585" s="33" t="s">
        <v>3808</v>
      </c>
      <c r="K585" s="33" t="s">
        <v>3816</v>
      </c>
      <c r="L585" s="33"/>
      <c r="M585" s="32">
        <v>100000</v>
      </c>
      <c r="N585" s="33" t="s">
        <v>0</v>
      </c>
      <c r="O585" s="32">
        <v>1621</v>
      </c>
      <c r="P585" s="33" t="s">
        <v>273</v>
      </c>
      <c r="Q585" s="33" t="s">
        <v>143</v>
      </c>
      <c r="R585" s="33" t="s">
        <v>135</v>
      </c>
      <c r="S585" s="33" t="s">
        <v>150</v>
      </c>
      <c r="T585" s="33" t="s">
        <v>964</v>
      </c>
      <c r="U585" s="38"/>
      <c r="V585" s="39"/>
      <c r="W585" s="39"/>
      <c r="X585" s="39"/>
      <c r="Y585" s="39"/>
      <c r="Z585" s="39">
        <v>1000000</v>
      </c>
      <c r="AA585" s="39"/>
      <c r="AB585" s="39"/>
      <c r="AC585" s="39"/>
      <c r="AD585" s="39"/>
      <c r="AE585" s="39"/>
      <c r="AF585" s="39"/>
      <c r="AG585" s="39"/>
      <c r="AH585" s="33"/>
      <c r="AI585" s="33"/>
      <c r="AJ585" s="33"/>
    </row>
    <row r="586" spans="1:36" s="40" customFormat="1" ht="253" hidden="1" x14ac:dyDescent="0.25">
      <c r="A586" s="32">
        <v>53569</v>
      </c>
      <c r="B586" s="33" t="s">
        <v>347</v>
      </c>
      <c r="C586" s="34">
        <v>423545</v>
      </c>
      <c r="D586" s="34">
        <v>423545</v>
      </c>
      <c r="E586" s="35" t="s">
        <v>969</v>
      </c>
      <c r="F586" s="33" t="s">
        <v>3856</v>
      </c>
      <c r="G586" s="33" t="s">
        <v>971</v>
      </c>
      <c r="H586" s="36">
        <v>0</v>
      </c>
      <c r="I586" s="37">
        <f t="shared" si="9"/>
        <v>0</v>
      </c>
      <c r="J586" s="33"/>
      <c r="K586" s="33"/>
      <c r="L586" s="33"/>
      <c r="M586" s="32">
        <v>100000</v>
      </c>
      <c r="N586" s="33" t="s">
        <v>0</v>
      </c>
      <c r="O586" s="32">
        <v>1313</v>
      </c>
      <c r="P586" s="33" t="s">
        <v>161</v>
      </c>
      <c r="Q586" s="33" t="s">
        <v>348</v>
      </c>
      <c r="R586" s="33" t="s">
        <v>135</v>
      </c>
      <c r="S586" s="33" t="s">
        <v>143</v>
      </c>
      <c r="T586" s="33" t="s">
        <v>968</v>
      </c>
      <c r="U586" s="38">
        <v>4</v>
      </c>
      <c r="V586" s="39">
        <v>309748</v>
      </c>
      <c r="W586" s="39">
        <v>75033</v>
      </c>
      <c r="X586" s="39">
        <v>38764</v>
      </c>
      <c r="Y586" s="39"/>
      <c r="Z586" s="39"/>
      <c r="AA586" s="39"/>
      <c r="AB586" s="39"/>
      <c r="AC586" s="39"/>
      <c r="AD586" s="39"/>
      <c r="AE586" s="39"/>
      <c r="AF586" s="39"/>
      <c r="AG586" s="39"/>
      <c r="AH586" s="33"/>
      <c r="AI586" s="33"/>
      <c r="AJ586" s="33"/>
    </row>
    <row r="587" spans="1:36" s="40" customFormat="1" ht="92" hidden="1" x14ac:dyDescent="0.25">
      <c r="A587" s="32">
        <v>53570</v>
      </c>
      <c r="B587" s="33" t="s">
        <v>582</v>
      </c>
      <c r="C587" s="41">
        <v>-206984</v>
      </c>
      <c r="D587" s="34"/>
      <c r="E587" s="35" t="s">
        <v>973</v>
      </c>
      <c r="F587" s="33" t="s">
        <v>974</v>
      </c>
      <c r="G587" s="35" t="s">
        <v>975</v>
      </c>
      <c r="H587" s="36">
        <v>0</v>
      </c>
      <c r="I587" s="37">
        <f t="shared" si="9"/>
        <v>0</v>
      </c>
      <c r="J587" s="35"/>
      <c r="K587" s="35"/>
      <c r="L587" s="35"/>
      <c r="M587" s="32">
        <v>100000</v>
      </c>
      <c r="N587" s="33" t="s">
        <v>0</v>
      </c>
      <c r="O587" s="32">
        <v>9912</v>
      </c>
      <c r="P587" s="33" t="s">
        <v>142</v>
      </c>
      <c r="Q587" s="33" t="s">
        <v>143</v>
      </c>
      <c r="R587" s="33" t="s">
        <v>583</v>
      </c>
      <c r="S587" s="33" t="s">
        <v>143</v>
      </c>
      <c r="T587" s="33" t="s">
        <v>972</v>
      </c>
      <c r="U587" s="38"/>
      <c r="V587" s="39"/>
      <c r="W587" s="39"/>
      <c r="X587" s="39"/>
      <c r="Y587" s="39"/>
      <c r="Z587" s="39"/>
      <c r="AA587" s="39"/>
      <c r="AB587" s="39"/>
      <c r="AC587" s="39"/>
      <c r="AD587" s="39"/>
      <c r="AE587" s="39"/>
      <c r="AF587" s="42">
        <v>-206984</v>
      </c>
      <c r="AG587" s="39"/>
      <c r="AH587" s="33"/>
      <c r="AI587" s="33"/>
      <c r="AJ587" s="33"/>
    </row>
    <row r="588" spans="1:36" s="40" customFormat="1" ht="149.5" hidden="1" x14ac:dyDescent="0.25">
      <c r="A588" s="32">
        <v>53571</v>
      </c>
      <c r="B588" s="33" t="s">
        <v>347</v>
      </c>
      <c r="C588" s="34">
        <v>25865</v>
      </c>
      <c r="D588" s="34"/>
      <c r="E588" s="35" t="s">
        <v>977</v>
      </c>
      <c r="F588" s="35" t="s">
        <v>3857</v>
      </c>
      <c r="G588" s="33" t="s">
        <v>979</v>
      </c>
      <c r="H588" s="36">
        <v>0</v>
      </c>
      <c r="I588" s="37">
        <f t="shared" si="9"/>
        <v>0</v>
      </c>
      <c r="J588" s="33"/>
      <c r="K588" s="33"/>
      <c r="L588" s="33"/>
      <c r="M588" s="32">
        <v>100000</v>
      </c>
      <c r="N588" s="33" t="s">
        <v>0</v>
      </c>
      <c r="O588" s="32">
        <v>1313</v>
      </c>
      <c r="P588" s="33" t="s">
        <v>278</v>
      </c>
      <c r="Q588" s="33" t="s">
        <v>348</v>
      </c>
      <c r="R588" s="33" t="s">
        <v>135</v>
      </c>
      <c r="S588" s="33" t="s">
        <v>143</v>
      </c>
      <c r="T588" s="33" t="s">
        <v>976</v>
      </c>
      <c r="U588" s="38"/>
      <c r="V588" s="39">
        <v>23100</v>
      </c>
      <c r="W588" s="39">
        <v>2141</v>
      </c>
      <c r="X588" s="39">
        <v>624</v>
      </c>
      <c r="Y588" s="39"/>
      <c r="Z588" s="39"/>
      <c r="AA588" s="39"/>
      <c r="AB588" s="39"/>
      <c r="AC588" s="39"/>
      <c r="AD588" s="39"/>
      <c r="AE588" s="39"/>
      <c r="AF588" s="39"/>
      <c r="AG588" s="39"/>
      <c r="AH588" s="33"/>
      <c r="AI588" s="33"/>
      <c r="AJ588" s="33"/>
    </row>
    <row r="589" spans="1:36" s="40" customFormat="1" ht="230" hidden="1" x14ac:dyDescent="0.25">
      <c r="A589" s="32">
        <v>53572</v>
      </c>
      <c r="B589" s="33" t="s">
        <v>347</v>
      </c>
      <c r="C589" s="34">
        <v>35240</v>
      </c>
      <c r="D589" s="34"/>
      <c r="E589" s="35" t="s">
        <v>981</v>
      </c>
      <c r="F589" s="35" t="s">
        <v>3858</v>
      </c>
      <c r="G589" s="33" t="s">
        <v>983</v>
      </c>
      <c r="H589" s="36">
        <v>0</v>
      </c>
      <c r="I589" s="37">
        <f t="shared" si="9"/>
        <v>0</v>
      </c>
      <c r="J589" s="33"/>
      <c r="K589" s="33"/>
      <c r="L589" s="33"/>
      <c r="M589" s="32">
        <v>100000</v>
      </c>
      <c r="N589" s="33" t="s">
        <v>0</v>
      </c>
      <c r="O589" s="32">
        <v>1313</v>
      </c>
      <c r="P589" s="33" t="s">
        <v>208</v>
      </c>
      <c r="Q589" s="33" t="s">
        <v>348</v>
      </c>
      <c r="R589" s="33" t="s">
        <v>135</v>
      </c>
      <c r="S589" s="33" t="s">
        <v>143</v>
      </c>
      <c r="T589" s="33" t="s">
        <v>980</v>
      </c>
      <c r="U589" s="38"/>
      <c r="V589" s="39">
        <v>30837</v>
      </c>
      <c r="W589" s="39">
        <v>3571</v>
      </c>
      <c r="X589" s="39">
        <v>832</v>
      </c>
      <c r="Y589" s="39"/>
      <c r="Z589" s="39"/>
      <c r="AA589" s="39"/>
      <c r="AB589" s="39"/>
      <c r="AC589" s="39"/>
      <c r="AD589" s="39"/>
      <c r="AE589" s="39"/>
      <c r="AF589" s="39"/>
      <c r="AG589" s="39"/>
      <c r="AH589" s="33"/>
      <c r="AI589" s="33"/>
      <c r="AJ589" s="33"/>
    </row>
    <row r="590" spans="1:36" s="40" customFormat="1" ht="57.5" hidden="1" x14ac:dyDescent="0.25">
      <c r="A590" s="32">
        <v>53573</v>
      </c>
      <c r="B590" s="33" t="s">
        <v>899</v>
      </c>
      <c r="C590" s="34">
        <v>118445</v>
      </c>
      <c r="D590" s="34">
        <v>118445</v>
      </c>
      <c r="E590" s="35" t="s">
        <v>985</v>
      </c>
      <c r="F590" s="33" t="s">
        <v>3859</v>
      </c>
      <c r="G590" s="33" t="s">
        <v>987</v>
      </c>
      <c r="H590" s="36">
        <v>1</v>
      </c>
      <c r="I590" s="37">
        <f t="shared" si="9"/>
        <v>118445</v>
      </c>
      <c r="J590" s="33" t="s">
        <v>3824</v>
      </c>
      <c r="K590" s="33" t="s">
        <v>3816</v>
      </c>
      <c r="L590" s="33"/>
      <c r="M590" s="32">
        <v>100000</v>
      </c>
      <c r="N590" s="33" t="s">
        <v>0</v>
      </c>
      <c r="O590" s="32">
        <v>1621</v>
      </c>
      <c r="P590" s="33" t="s">
        <v>278</v>
      </c>
      <c r="Q590" s="33" t="s">
        <v>224</v>
      </c>
      <c r="R590" s="33" t="s">
        <v>135</v>
      </c>
      <c r="S590" s="33" t="s">
        <v>225</v>
      </c>
      <c r="T590" s="33" t="s">
        <v>984</v>
      </c>
      <c r="U590" s="38">
        <v>1</v>
      </c>
      <c r="V590" s="39">
        <v>87993</v>
      </c>
      <c r="W590" s="39">
        <v>20476</v>
      </c>
      <c r="X590" s="39">
        <v>9976</v>
      </c>
      <c r="Y590" s="39"/>
      <c r="Z590" s="39"/>
      <c r="AA590" s="39"/>
      <c r="AB590" s="39"/>
      <c r="AC590" s="39"/>
      <c r="AD590" s="39"/>
      <c r="AE590" s="39"/>
      <c r="AF590" s="39"/>
      <c r="AG590" s="39"/>
      <c r="AH590" s="33"/>
      <c r="AI590" s="33"/>
      <c r="AJ590" s="33"/>
    </row>
    <row r="591" spans="1:36" s="40" customFormat="1" ht="80.5" hidden="1" x14ac:dyDescent="0.25">
      <c r="A591" s="32">
        <v>53576</v>
      </c>
      <c r="B591" s="33" t="s">
        <v>602</v>
      </c>
      <c r="C591" s="34">
        <v>18818</v>
      </c>
      <c r="D591" s="34"/>
      <c r="E591" s="33" t="s">
        <v>3860</v>
      </c>
      <c r="F591" s="33" t="s">
        <v>3861</v>
      </c>
      <c r="G591" s="33" t="s">
        <v>3862</v>
      </c>
      <c r="H591" s="36">
        <v>0</v>
      </c>
      <c r="I591" s="37">
        <f t="shared" si="9"/>
        <v>0</v>
      </c>
      <c r="J591" s="33"/>
      <c r="K591" s="33"/>
      <c r="L591" s="33"/>
      <c r="M591" s="32">
        <v>100000</v>
      </c>
      <c r="N591" s="33" t="s">
        <v>0</v>
      </c>
      <c r="O591" s="32">
        <v>1516</v>
      </c>
      <c r="P591" s="33" t="s">
        <v>161</v>
      </c>
      <c r="Q591" s="33" t="s">
        <v>143</v>
      </c>
      <c r="R591" s="33" t="s">
        <v>135</v>
      </c>
      <c r="S591" s="33" t="s">
        <v>244</v>
      </c>
      <c r="T591" s="33" t="s">
        <v>3863</v>
      </c>
      <c r="U591" s="38"/>
      <c r="V591" s="39"/>
      <c r="W591" s="39"/>
      <c r="X591" s="39"/>
      <c r="Y591" s="39"/>
      <c r="Z591" s="39"/>
      <c r="AA591" s="39">
        <v>18818</v>
      </c>
      <c r="AB591" s="39"/>
      <c r="AC591" s="39"/>
      <c r="AD591" s="39"/>
      <c r="AE591" s="39"/>
      <c r="AF591" s="39"/>
      <c r="AG591" s="39"/>
      <c r="AH591" s="33"/>
      <c r="AI591" s="33"/>
      <c r="AJ591" s="33"/>
    </row>
    <row r="592" spans="1:36" s="40" customFormat="1" ht="103.5" hidden="1" x14ac:dyDescent="0.25">
      <c r="A592" s="32">
        <v>53577</v>
      </c>
      <c r="B592" s="33" t="s">
        <v>602</v>
      </c>
      <c r="C592" s="34">
        <v>25000</v>
      </c>
      <c r="D592" s="34"/>
      <c r="E592" s="33" t="s">
        <v>989</v>
      </c>
      <c r="F592" s="35" t="s">
        <v>3662</v>
      </c>
      <c r="G592" s="35" t="s">
        <v>814</v>
      </c>
      <c r="H592" s="36">
        <v>0</v>
      </c>
      <c r="I592" s="37">
        <f t="shared" si="9"/>
        <v>0</v>
      </c>
      <c r="J592" s="35"/>
      <c r="K592" s="35"/>
      <c r="L592" s="35"/>
      <c r="M592" s="32">
        <v>100000</v>
      </c>
      <c r="N592" s="33" t="s">
        <v>0</v>
      </c>
      <c r="O592" s="32">
        <v>1516</v>
      </c>
      <c r="P592" s="33" t="s">
        <v>202</v>
      </c>
      <c r="Q592" s="33" t="s">
        <v>143</v>
      </c>
      <c r="R592" s="33" t="s">
        <v>431</v>
      </c>
      <c r="S592" s="33" t="s">
        <v>244</v>
      </c>
      <c r="T592" s="33" t="s">
        <v>988</v>
      </c>
      <c r="U592" s="38"/>
      <c r="V592" s="39"/>
      <c r="W592" s="39"/>
      <c r="X592" s="39"/>
      <c r="Y592" s="39"/>
      <c r="Z592" s="39"/>
      <c r="AA592" s="39">
        <v>25000</v>
      </c>
      <c r="AB592" s="39"/>
      <c r="AC592" s="39"/>
      <c r="AD592" s="39"/>
      <c r="AE592" s="39"/>
      <c r="AF592" s="39"/>
      <c r="AG592" s="39"/>
      <c r="AH592" s="33"/>
      <c r="AI592" s="33"/>
      <c r="AJ592" s="33"/>
    </row>
    <row r="593" spans="1:36" s="40" customFormat="1" ht="69" hidden="1" x14ac:dyDescent="0.25">
      <c r="A593" s="32">
        <v>53579</v>
      </c>
      <c r="B593" s="33" t="s">
        <v>602</v>
      </c>
      <c r="C593" s="41">
        <v>-2297852</v>
      </c>
      <c r="D593" s="34"/>
      <c r="E593" s="35" t="s">
        <v>3864</v>
      </c>
      <c r="F593" s="33" t="s">
        <v>3865</v>
      </c>
      <c r="G593" s="33" t="s">
        <v>2170</v>
      </c>
      <c r="H593" s="36">
        <v>0</v>
      </c>
      <c r="I593" s="37">
        <f t="shared" si="9"/>
        <v>0</v>
      </c>
      <c r="J593" s="33"/>
      <c r="K593" s="33"/>
      <c r="L593" s="33"/>
      <c r="M593" s="32">
        <v>200712</v>
      </c>
      <c r="N593" s="33" t="s">
        <v>89</v>
      </c>
      <c r="O593" s="32">
        <v>1516</v>
      </c>
      <c r="P593" s="33" t="s">
        <v>161</v>
      </c>
      <c r="Q593" s="33" t="s">
        <v>143</v>
      </c>
      <c r="R593" s="33" t="s">
        <v>583</v>
      </c>
      <c r="S593" s="33" t="s">
        <v>143</v>
      </c>
      <c r="T593" s="33" t="s">
        <v>2168</v>
      </c>
      <c r="U593" s="38"/>
      <c r="V593" s="39"/>
      <c r="W593" s="39"/>
      <c r="X593" s="39"/>
      <c r="Y593" s="39"/>
      <c r="Z593" s="39"/>
      <c r="AA593" s="39"/>
      <c r="AB593" s="39"/>
      <c r="AC593" s="39"/>
      <c r="AD593" s="39"/>
      <c r="AE593" s="39"/>
      <c r="AF593" s="42">
        <v>-2297852</v>
      </c>
      <c r="AG593" s="39"/>
      <c r="AH593" s="33"/>
      <c r="AI593" s="33"/>
      <c r="AJ593" s="33"/>
    </row>
    <row r="594" spans="1:36" s="40" customFormat="1" ht="391" hidden="1" x14ac:dyDescent="0.25">
      <c r="A594" s="32">
        <v>53584</v>
      </c>
      <c r="B594" s="33" t="s">
        <v>582</v>
      </c>
      <c r="C594" s="34">
        <v>3108067</v>
      </c>
      <c r="D594" s="34"/>
      <c r="E594" s="35" t="s">
        <v>3866</v>
      </c>
      <c r="F594" s="33" t="s">
        <v>3867</v>
      </c>
      <c r="G594" s="33" t="s">
        <v>3868</v>
      </c>
      <c r="H594" s="36">
        <v>0</v>
      </c>
      <c r="I594" s="37">
        <f t="shared" si="9"/>
        <v>0</v>
      </c>
      <c r="J594" s="33"/>
      <c r="K594" s="33"/>
      <c r="L594" s="33"/>
      <c r="M594" s="32">
        <v>100000</v>
      </c>
      <c r="N594" s="33" t="s">
        <v>0</v>
      </c>
      <c r="O594" s="32">
        <v>9912</v>
      </c>
      <c r="P594" s="33" t="s">
        <v>256</v>
      </c>
      <c r="Q594" s="33" t="s">
        <v>143</v>
      </c>
      <c r="R594" s="33" t="s">
        <v>431</v>
      </c>
      <c r="S594" s="33" t="s">
        <v>143</v>
      </c>
      <c r="T594" s="33" t="s">
        <v>3869</v>
      </c>
      <c r="U594" s="38"/>
      <c r="V594" s="39"/>
      <c r="W594" s="39"/>
      <c r="X594" s="39"/>
      <c r="Y594" s="39"/>
      <c r="Z594" s="39">
        <v>3108067</v>
      </c>
      <c r="AA594" s="39"/>
      <c r="AB594" s="39"/>
      <c r="AC594" s="39"/>
      <c r="AD594" s="39"/>
      <c r="AE594" s="39"/>
      <c r="AF594" s="39"/>
      <c r="AG594" s="39"/>
      <c r="AH594" s="33"/>
      <c r="AI594" s="33"/>
      <c r="AJ594" s="33"/>
    </row>
    <row r="595" spans="1:36" s="40" customFormat="1" ht="149.5" hidden="1" x14ac:dyDescent="0.25">
      <c r="A595" s="32">
        <v>53585</v>
      </c>
      <c r="B595" s="33" t="s">
        <v>2851</v>
      </c>
      <c r="C595" s="34">
        <v>678691</v>
      </c>
      <c r="D595" s="34">
        <v>655511</v>
      </c>
      <c r="E595" s="35" t="s">
        <v>2853</v>
      </c>
      <c r="F595" s="33" t="s">
        <v>3870</v>
      </c>
      <c r="G595" s="33" t="s">
        <v>2855</v>
      </c>
      <c r="H595" s="36" t="s">
        <v>4198</v>
      </c>
      <c r="I595" s="37" t="e">
        <f t="shared" si="9"/>
        <v>#VALUE!</v>
      </c>
      <c r="J595" s="33"/>
      <c r="K595" s="33"/>
      <c r="L595" s="33"/>
      <c r="M595" s="32">
        <v>720057</v>
      </c>
      <c r="N595" s="33" t="s">
        <v>116</v>
      </c>
      <c r="O595" s="32">
        <v>2112</v>
      </c>
      <c r="P595" s="33" t="s">
        <v>238</v>
      </c>
      <c r="Q595" s="33" t="s">
        <v>143</v>
      </c>
      <c r="R595" s="33" t="s">
        <v>135</v>
      </c>
      <c r="S595" s="33" t="s">
        <v>150</v>
      </c>
      <c r="T595" s="33" t="s">
        <v>2852</v>
      </c>
      <c r="U595" s="38">
        <v>5</v>
      </c>
      <c r="V595" s="39">
        <v>498580</v>
      </c>
      <c r="W595" s="39">
        <v>105471</v>
      </c>
      <c r="X595" s="39">
        <v>51460</v>
      </c>
      <c r="Y595" s="39">
        <v>23180</v>
      </c>
      <c r="Z595" s="39"/>
      <c r="AA595" s="39"/>
      <c r="AB595" s="39"/>
      <c r="AC595" s="39"/>
      <c r="AD595" s="39"/>
      <c r="AE595" s="39"/>
      <c r="AF595" s="39"/>
      <c r="AG595" s="39"/>
      <c r="AH595" s="33"/>
      <c r="AI595" s="33"/>
      <c r="AJ595" s="33"/>
    </row>
    <row r="596" spans="1:36" s="40" customFormat="1" ht="184" hidden="1" x14ac:dyDescent="0.25">
      <c r="A596" s="32">
        <v>53586</v>
      </c>
      <c r="B596" s="33" t="s">
        <v>2851</v>
      </c>
      <c r="C596" s="34">
        <v>113242</v>
      </c>
      <c r="D596" s="34"/>
      <c r="E596" s="35" t="s">
        <v>3871</v>
      </c>
      <c r="F596" s="35" t="s">
        <v>3872</v>
      </c>
      <c r="G596" s="33" t="s">
        <v>2859</v>
      </c>
      <c r="H596" s="36" t="s">
        <v>4198</v>
      </c>
      <c r="I596" s="37" t="e">
        <f t="shared" si="9"/>
        <v>#VALUE!</v>
      </c>
      <c r="J596" s="33"/>
      <c r="K596" s="33"/>
      <c r="L596" s="33"/>
      <c r="M596" s="32">
        <v>720057</v>
      </c>
      <c r="N596" s="33" t="s">
        <v>116</v>
      </c>
      <c r="O596" s="32">
        <v>2112</v>
      </c>
      <c r="P596" s="33" t="s">
        <v>268</v>
      </c>
      <c r="Q596" s="33" t="s">
        <v>143</v>
      </c>
      <c r="R596" s="33" t="s">
        <v>135</v>
      </c>
      <c r="S596" s="33" t="s">
        <v>150</v>
      </c>
      <c r="T596" s="33" t="s">
        <v>2856</v>
      </c>
      <c r="U596" s="38">
        <v>1</v>
      </c>
      <c r="V596" s="39">
        <v>79766</v>
      </c>
      <c r="W596" s="39">
        <v>19086</v>
      </c>
      <c r="X596" s="39">
        <v>9754</v>
      </c>
      <c r="Y596" s="39">
        <v>4636</v>
      </c>
      <c r="Z596" s="39"/>
      <c r="AA596" s="39"/>
      <c r="AB596" s="39"/>
      <c r="AC596" s="39"/>
      <c r="AD596" s="39"/>
      <c r="AE596" s="39"/>
      <c r="AF596" s="39"/>
      <c r="AG596" s="39"/>
      <c r="AH596" s="33"/>
      <c r="AI596" s="33"/>
      <c r="AJ596" s="33"/>
    </row>
    <row r="597" spans="1:36" s="40" customFormat="1" ht="172.5" hidden="1" x14ac:dyDescent="0.25">
      <c r="A597" s="32">
        <v>53589</v>
      </c>
      <c r="B597" s="33" t="s">
        <v>2851</v>
      </c>
      <c r="C597" s="34">
        <v>119180</v>
      </c>
      <c r="D597" s="34">
        <v>114544</v>
      </c>
      <c r="E597" s="35" t="s">
        <v>3873</v>
      </c>
      <c r="F597" s="35" t="s">
        <v>3874</v>
      </c>
      <c r="G597" s="33" t="s">
        <v>3875</v>
      </c>
      <c r="H597" s="36" t="s">
        <v>4198</v>
      </c>
      <c r="I597" s="37" t="e">
        <f t="shared" si="9"/>
        <v>#VALUE!</v>
      </c>
      <c r="J597" s="33"/>
      <c r="K597" s="33"/>
      <c r="L597" s="33"/>
      <c r="M597" s="32">
        <v>720057</v>
      </c>
      <c r="N597" s="33" t="s">
        <v>116</v>
      </c>
      <c r="O597" s="32">
        <v>2112</v>
      </c>
      <c r="P597" s="33" t="s">
        <v>3321</v>
      </c>
      <c r="Q597" s="33" t="s">
        <v>143</v>
      </c>
      <c r="R597" s="33" t="s">
        <v>135</v>
      </c>
      <c r="S597" s="33" t="s">
        <v>150</v>
      </c>
      <c r="T597" s="33" t="s">
        <v>3876</v>
      </c>
      <c r="U597" s="38">
        <v>1</v>
      </c>
      <c r="V597" s="39">
        <v>85392</v>
      </c>
      <c r="W597" s="39">
        <v>19247</v>
      </c>
      <c r="X597" s="39">
        <v>9905</v>
      </c>
      <c r="Y597" s="39">
        <v>4636</v>
      </c>
      <c r="Z597" s="39"/>
      <c r="AA597" s="39"/>
      <c r="AB597" s="39"/>
      <c r="AC597" s="39"/>
      <c r="AD597" s="39"/>
      <c r="AE597" s="39"/>
      <c r="AF597" s="39"/>
      <c r="AG597" s="39"/>
      <c r="AH597" s="33"/>
      <c r="AI597" s="35"/>
      <c r="AJ597" s="33"/>
    </row>
    <row r="598" spans="1:36" s="40" customFormat="1" ht="138" hidden="1" x14ac:dyDescent="0.25">
      <c r="A598" s="32">
        <v>53590</v>
      </c>
      <c r="B598" s="33" t="s">
        <v>2851</v>
      </c>
      <c r="C598" s="34">
        <v>75108</v>
      </c>
      <c r="D598" s="34"/>
      <c r="E598" s="35" t="s">
        <v>3877</v>
      </c>
      <c r="F598" s="35" t="s">
        <v>3878</v>
      </c>
      <c r="G598" s="33" t="s">
        <v>3879</v>
      </c>
      <c r="H598" s="36" t="s">
        <v>4198</v>
      </c>
      <c r="I598" s="37" t="e">
        <f t="shared" si="9"/>
        <v>#VALUE!</v>
      </c>
      <c r="J598" s="33"/>
      <c r="K598" s="33"/>
      <c r="L598" s="33"/>
      <c r="M598" s="32">
        <v>720057</v>
      </c>
      <c r="N598" s="33" t="s">
        <v>116</v>
      </c>
      <c r="O598" s="32">
        <v>2112</v>
      </c>
      <c r="P598" s="33" t="s">
        <v>3463</v>
      </c>
      <c r="Q598" s="33" t="s">
        <v>143</v>
      </c>
      <c r="R598" s="33" t="s">
        <v>135</v>
      </c>
      <c r="S598" s="33" t="s">
        <v>150</v>
      </c>
      <c r="T598" s="33" t="s">
        <v>3880</v>
      </c>
      <c r="U598" s="38">
        <v>1</v>
      </c>
      <c r="V598" s="39">
        <v>47244</v>
      </c>
      <c r="W598" s="39">
        <v>14353</v>
      </c>
      <c r="X598" s="39">
        <v>8875</v>
      </c>
      <c r="Y598" s="39">
        <v>4636</v>
      </c>
      <c r="Z598" s="39"/>
      <c r="AA598" s="39"/>
      <c r="AB598" s="39"/>
      <c r="AC598" s="39"/>
      <c r="AD598" s="39"/>
      <c r="AE598" s="39"/>
      <c r="AF598" s="39"/>
      <c r="AG598" s="39"/>
      <c r="AH598" s="33"/>
      <c r="AI598" s="33"/>
      <c r="AJ598" s="33"/>
    </row>
    <row r="599" spans="1:36" s="40" customFormat="1" ht="218.5" hidden="1" x14ac:dyDescent="0.25">
      <c r="A599" s="32">
        <v>53591</v>
      </c>
      <c r="B599" s="33" t="s">
        <v>853</v>
      </c>
      <c r="C599" s="34">
        <v>142585</v>
      </c>
      <c r="D599" s="34"/>
      <c r="E599" s="35" t="s">
        <v>991</v>
      </c>
      <c r="F599" s="33" t="s">
        <v>3881</v>
      </c>
      <c r="G599" s="33" t="s">
        <v>3882</v>
      </c>
      <c r="H599" s="36" t="s">
        <v>4198</v>
      </c>
      <c r="I599" s="37" t="e">
        <f t="shared" si="9"/>
        <v>#VALUE!</v>
      </c>
      <c r="J599" s="33"/>
      <c r="K599" s="33"/>
      <c r="L599" s="33"/>
      <c r="M599" s="32">
        <v>100000</v>
      </c>
      <c r="N599" s="33" t="s">
        <v>0</v>
      </c>
      <c r="O599" s="32">
        <v>1312</v>
      </c>
      <c r="P599" s="33" t="s">
        <v>167</v>
      </c>
      <c r="Q599" s="33" t="s">
        <v>149</v>
      </c>
      <c r="R599" s="33" t="s">
        <v>135</v>
      </c>
      <c r="S599" s="33" t="s">
        <v>143</v>
      </c>
      <c r="T599" s="33" t="s">
        <v>990</v>
      </c>
      <c r="U599" s="38">
        <v>1</v>
      </c>
      <c r="V599" s="39">
        <v>109716</v>
      </c>
      <c r="W599" s="39">
        <v>22307</v>
      </c>
      <c r="X599" s="39">
        <v>10562</v>
      </c>
      <c r="Y599" s="39"/>
      <c r="Z599" s="39"/>
      <c r="AA599" s="39"/>
      <c r="AB599" s="39"/>
      <c r="AC599" s="39"/>
      <c r="AD599" s="39"/>
      <c r="AE599" s="39"/>
      <c r="AF599" s="39"/>
      <c r="AG599" s="39"/>
      <c r="AH599" s="33"/>
      <c r="AI599" s="33"/>
      <c r="AJ599" s="33"/>
    </row>
    <row r="600" spans="1:36" s="40" customFormat="1" ht="92" hidden="1" x14ac:dyDescent="0.25">
      <c r="A600" s="32">
        <v>53592</v>
      </c>
      <c r="B600" s="33" t="s">
        <v>2851</v>
      </c>
      <c r="C600" s="34">
        <v>75302</v>
      </c>
      <c r="D600" s="34"/>
      <c r="E600" s="35" t="s">
        <v>3883</v>
      </c>
      <c r="F600" s="35" t="s">
        <v>3884</v>
      </c>
      <c r="G600" s="35" t="s">
        <v>3885</v>
      </c>
      <c r="H600" s="36" t="s">
        <v>4198</v>
      </c>
      <c r="I600" s="37" t="e">
        <f t="shared" si="9"/>
        <v>#VALUE!</v>
      </c>
      <c r="J600" s="35"/>
      <c r="K600" s="35"/>
      <c r="L600" s="35"/>
      <c r="M600" s="32">
        <v>720057</v>
      </c>
      <c r="N600" s="33" t="s">
        <v>116</v>
      </c>
      <c r="O600" s="32">
        <v>2112</v>
      </c>
      <c r="P600" s="33" t="s">
        <v>3351</v>
      </c>
      <c r="Q600" s="33" t="s">
        <v>143</v>
      </c>
      <c r="R600" s="33" t="s">
        <v>135</v>
      </c>
      <c r="S600" s="33" t="s">
        <v>150</v>
      </c>
      <c r="T600" s="33" t="s">
        <v>3886</v>
      </c>
      <c r="U600" s="38">
        <v>1</v>
      </c>
      <c r="V600" s="39">
        <v>47244</v>
      </c>
      <c r="W600" s="39">
        <v>14547</v>
      </c>
      <c r="X600" s="39">
        <v>8875</v>
      </c>
      <c r="Y600" s="39">
        <v>4636</v>
      </c>
      <c r="Z600" s="39"/>
      <c r="AA600" s="39"/>
      <c r="AB600" s="39"/>
      <c r="AC600" s="39"/>
      <c r="AD600" s="39"/>
      <c r="AE600" s="39"/>
      <c r="AF600" s="39"/>
      <c r="AG600" s="39"/>
      <c r="AH600" s="33"/>
      <c r="AI600" s="33"/>
      <c r="AJ600" s="33"/>
    </row>
    <row r="601" spans="1:36" s="40" customFormat="1" ht="80.5" hidden="1" x14ac:dyDescent="0.25">
      <c r="A601" s="32">
        <v>53603</v>
      </c>
      <c r="B601" s="33" t="s">
        <v>994</v>
      </c>
      <c r="C601" s="34">
        <v>70472</v>
      </c>
      <c r="D601" s="34"/>
      <c r="E601" s="35" t="s">
        <v>996</v>
      </c>
      <c r="F601" s="33" t="s">
        <v>3887</v>
      </c>
      <c r="G601" s="33" t="s">
        <v>998</v>
      </c>
      <c r="H601" s="36">
        <v>0</v>
      </c>
      <c r="I601" s="37">
        <f t="shared" si="9"/>
        <v>0</v>
      </c>
      <c r="J601" s="33"/>
      <c r="K601" s="33"/>
      <c r="L601" s="33"/>
      <c r="M601" s="32">
        <v>100000</v>
      </c>
      <c r="N601" s="33" t="s">
        <v>0</v>
      </c>
      <c r="O601" s="32">
        <v>1514</v>
      </c>
      <c r="P601" s="33" t="s">
        <v>161</v>
      </c>
      <c r="Q601" s="33" t="s">
        <v>143</v>
      </c>
      <c r="R601" s="33" t="s">
        <v>135</v>
      </c>
      <c r="S601" s="33" t="s">
        <v>143</v>
      </c>
      <c r="T601" s="33" t="s">
        <v>995</v>
      </c>
      <c r="U601" s="38">
        <v>1</v>
      </c>
      <c r="V601" s="39">
        <v>47244</v>
      </c>
      <c r="W601" s="39">
        <v>14353</v>
      </c>
      <c r="X601" s="39">
        <v>8875</v>
      </c>
      <c r="Y601" s="39"/>
      <c r="Z601" s="39"/>
      <c r="AA601" s="39"/>
      <c r="AB601" s="39"/>
      <c r="AC601" s="39"/>
      <c r="AD601" s="39"/>
      <c r="AE601" s="39"/>
      <c r="AF601" s="39"/>
      <c r="AG601" s="39"/>
      <c r="AH601" s="33"/>
      <c r="AI601" s="33"/>
      <c r="AJ601" s="33"/>
    </row>
    <row r="602" spans="1:36" s="40" customFormat="1" ht="57.5" hidden="1" x14ac:dyDescent="0.25">
      <c r="A602" s="32">
        <v>53605</v>
      </c>
      <c r="B602" s="33" t="s">
        <v>588</v>
      </c>
      <c r="C602" s="34">
        <v>11813</v>
      </c>
      <c r="D602" s="34"/>
      <c r="E602" s="33" t="s">
        <v>556</v>
      </c>
      <c r="F602" s="33" t="s">
        <v>3159</v>
      </c>
      <c r="G602" s="33" t="s">
        <v>556</v>
      </c>
      <c r="H602" s="36">
        <v>0</v>
      </c>
      <c r="I602" s="37">
        <f t="shared" si="9"/>
        <v>0</v>
      </c>
      <c r="J602" s="33"/>
      <c r="K602" s="33"/>
      <c r="L602" s="33"/>
      <c r="M602" s="32">
        <v>100000</v>
      </c>
      <c r="N602" s="33" t="s">
        <v>0</v>
      </c>
      <c r="O602" s="32">
        <v>1216</v>
      </c>
      <c r="P602" s="33" t="s">
        <v>143</v>
      </c>
      <c r="Q602" s="33" t="s">
        <v>143</v>
      </c>
      <c r="R602" s="33" t="s">
        <v>431</v>
      </c>
      <c r="S602" s="33" t="s">
        <v>143</v>
      </c>
      <c r="T602" s="33" t="s">
        <v>999</v>
      </c>
      <c r="U602" s="38"/>
      <c r="V602" s="39">
        <v>11813</v>
      </c>
      <c r="W602" s="39"/>
      <c r="X602" s="39"/>
      <c r="Y602" s="39"/>
      <c r="Z602" s="39"/>
      <c r="AA602" s="39"/>
      <c r="AB602" s="39"/>
      <c r="AC602" s="39"/>
      <c r="AD602" s="39"/>
      <c r="AE602" s="39"/>
      <c r="AF602" s="39"/>
      <c r="AG602" s="39"/>
      <c r="AH602" s="33"/>
      <c r="AI602" s="33"/>
      <c r="AJ602" s="33"/>
    </row>
    <row r="603" spans="1:36" s="40" customFormat="1" ht="409.5" hidden="1" x14ac:dyDescent="0.25">
      <c r="A603" s="32">
        <v>53606</v>
      </c>
      <c r="B603" s="33" t="s">
        <v>994</v>
      </c>
      <c r="C603" s="34">
        <v>500000</v>
      </c>
      <c r="D603" s="34"/>
      <c r="E603" s="35" t="s">
        <v>1001</v>
      </c>
      <c r="F603" s="33" t="s">
        <v>3888</v>
      </c>
      <c r="G603" s="35" t="s">
        <v>1003</v>
      </c>
      <c r="H603" s="36">
        <v>0</v>
      </c>
      <c r="I603" s="37">
        <f t="shared" si="9"/>
        <v>0</v>
      </c>
      <c r="J603" s="35"/>
      <c r="K603" s="35"/>
      <c r="L603" s="35"/>
      <c r="M603" s="32">
        <v>100000</v>
      </c>
      <c r="N603" s="33" t="s">
        <v>0</v>
      </c>
      <c r="O603" s="32">
        <v>1514</v>
      </c>
      <c r="P603" s="33" t="s">
        <v>142</v>
      </c>
      <c r="Q603" s="33" t="s">
        <v>143</v>
      </c>
      <c r="R603" s="33" t="s">
        <v>135</v>
      </c>
      <c r="S603" s="33" t="s">
        <v>143</v>
      </c>
      <c r="T603" s="33" t="s">
        <v>1000</v>
      </c>
      <c r="U603" s="38"/>
      <c r="V603" s="39"/>
      <c r="W603" s="39"/>
      <c r="X603" s="39"/>
      <c r="Y603" s="39"/>
      <c r="Z603" s="39">
        <v>500000</v>
      </c>
      <c r="AA603" s="39"/>
      <c r="AB603" s="39"/>
      <c r="AC603" s="39"/>
      <c r="AD603" s="39"/>
      <c r="AE603" s="39"/>
      <c r="AF603" s="39"/>
      <c r="AG603" s="39"/>
      <c r="AH603" s="33"/>
      <c r="AI603" s="33"/>
      <c r="AJ603" s="33"/>
    </row>
    <row r="604" spans="1:36" s="40" customFormat="1" ht="57.5" hidden="1" x14ac:dyDescent="0.25">
      <c r="A604" s="32">
        <v>53607</v>
      </c>
      <c r="B604" s="33" t="s">
        <v>1004</v>
      </c>
      <c r="C604" s="34">
        <v>9516</v>
      </c>
      <c r="D604" s="34"/>
      <c r="E604" s="33" t="s">
        <v>556</v>
      </c>
      <c r="F604" s="33" t="s">
        <v>3159</v>
      </c>
      <c r="G604" s="33" t="s">
        <v>556</v>
      </c>
      <c r="H604" s="36">
        <v>0</v>
      </c>
      <c r="I604" s="37">
        <f t="shared" si="9"/>
        <v>0</v>
      </c>
      <c r="J604" s="33"/>
      <c r="K604" s="33"/>
      <c r="L604" s="33"/>
      <c r="M604" s="32">
        <v>100000</v>
      </c>
      <c r="N604" s="33" t="s">
        <v>0</v>
      </c>
      <c r="O604" s="32">
        <v>1418</v>
      </c>
      <c r="P604" s="33" t="s">
        <v>143</v>
      </c>
      <c r="Q604" s="33" t="s">
        <v>143</v>
      </c>
      <c r="R604" s="33" t="s">
        <v>431</v>
      </c>
      <c r="S604" s="33" t="s">
        <v>143</v>
      </c>
      <c r="T604" s="33" t="s">
        <v>1005</v>
      </c>
      <c r="U604" s="38"/>
      <c r="V604" s="39">
        <v>9516</v>
      </c>
      <c r="W604" s="39"/>
      <c r="X604" s="39"/>
      <c r="Y604" s="39"/>
      <c r="Z604" s="39"/>
      <c r="AA604" s="39"/>
      <c r="AB604" s="39"/>
      <c r="AC604" s="39"/>
      <c r="AD604" s="39"/>
      <c r="AE604" s="39"/>
      <c r="AF604" s="39"/>
      <c r="AG604" s="39"/>
      <c r="AH604" s="33"/>
      <c r="AI604" s="33"/>
      <c r="AJ604" s="33"/>
    </row>
    <row r="605" spans="1:36" s="40" customFormat="1" ht="57.5" hidden="1" x14ac:dyDescent="0.25">
      <c r="A605" s="32">
        <v>53608</v>
      </c>
      <c r="B605" s="33" t="s">
        <v>878</v>
      </c>
      <c r="C605" s="34">
        <v>16062</v>
      </c>
      <c r="D605" s="34"/>
      <c r="E605" s="33" t="s">
        <v>556</v>
      </c>
      <c r="F605" s="33" t="s">
        <v>3159</v>
      </c>
      <c r="G605" s="33" t="s">
        <v>556</v>
      </c>
      <c r="H605" s="36">
        <v>0</v>
      </c>
      <c r="I605" s="37">
        <f t="shared" si="9"/>
        <v>0</v>
      </c>
      <c r="J605" s="33"/>
      <c r="K605" s="33"/>
      <c r="L605" s="33"/>
      <c r="M605" s="32">
        <v>100000</v>
      </c>
      <c r="N605" s="33" t="s">
        <v>0</v>
      </c>
      <c r="O605" s="32">
        <v>1623</v>
      </c>
      <c r="P605" s="33" t="s">
        <v>256</v>
      </c>
      <c r="Q605" s="33" t="s">
        <v>143</v>
      </c>
      <c r="R605" s="33" t="s">
        <v>431</v>
      </c>
      <c r="S605" s="33" t="s">
        <v>143</v>
      </c>
      <c r="T605" s="33" t="s">
        <v>1006</v>
      </c>
      <c r="U605" s="38"/>
      <c r="V605" s="39">
        <v>16062</v>
      </c>
      <c r="W605" s="39"/>
      <c r="X605" s="39"/>
      <c r="Y605" s="39"/>
      <c r="Z605" s="39"/>
      <c r="AA605" s="39"/>
      <c r="AB605" s="39"/>
      <c r="AC605" s="39"/>
      <c r="AD605" s="39"/>
      <c r="AE605" s="39"/>
      <c r="AF605" s="39"/>
      <c r="AG605" s="39"/>
      <c r="AH605" s="33"/>
      <c r="AI605" s="33"/>
      <c r="AJ605" s="33"/>
    </row>
    <row r="606" spans="1:36" s="40" customFormat="1" ht="57.5" hidden="1" x14ac:dyDescent="0.25">
      <c r="A606" s="32">
        <v>53609</v>
      </c>
      <c r="B606" s="33" t="s">
        <v>1798</v>
      </c>
      <c r="C606" s="34">
        <v>6304</v>
      </c>
      <c r="D606" s="34"/>
      <c r="E606" s="33" t="s">
        <v>556</v>
      </c>
      <c r="F606" s="33" t="s">
        <v>3159</v>
      </c>
      <c r="G606" s="33" t="s">
        <v>556</v>
      </c>
      <c r="H606" s="36">
        <v>0</v>
      </c>
      <c r="I606" s="37">
        <f t="shared" si="9"/>
        <v>0</v>
      </c>
      <c r="J606" s="33"/>
      <c r="K606" s="33"/>
      <c r="L606" s="33"/>
      <c r="M606" s="32">
        <v>200205</v>
      </c>
      <c r="N606" s="33" t="s">
        <v>68</v>
      </c>
      <c r="O606" s="32">
        <v>1413</v>
      </c>
      <c r="P606" s="33" t="s">
        <v>143</v>
      </c>
      <c r="Q606" s="33" t="s">
        <v>143</v>
      </c>
      <c r="R606" s="33" t="s">
        <v>431</v>
      </c>
      <c r="S606" s="33" t="s">
        <v>143</v>
      </c>
      <c r="T606" s="33" t="s">
        <v>1799</v>
      </c>
      <c r="U606" s="38"/>
      <c r="V606" s="39">
        <v>6304</v>
      </c>
      <c r="W606" s="39"/>
      <c r="X606" s="39"/>
      <c r="Y606" s="39"/>
      <c r="Z606" s="39"/>
      <c r="AA606" s="39"/>
      <c r="AB606" s="39"/>
      <c r="AC606" s="39"/>
      <c r="AD606" s="39"/>
      <c r="AE606" s="39"/>
      <c r="AF606" s="39"/>
      <c r="AG606" s="39"/>
      <c r="AH606" s="33"/>
      <c r="AI606" s="33"/>
      <c r="AJ606" s="33"/>
    </row>
    <row r="607" spans="1:36" s="40" customFormat="1" ht="57.5" hidden="1" x14ac:dyDescent="0.25">
      <c r="A607" s="32">
        <v>53610</v>
      </c>
      <c r="B607" s="33" t="s">
        <v>178</v>
      </c>
      <c r="C607" s="34">
        <v>8677</v>
      </c>
      <c r="D607" s="34"/>
      <c r="E607" s="33" t="s">
        <v>556</v>
      </c>
      <c r="F607" s="33" t="s">
        <v>3159</v>
      </c>
      <c r="G607" s="33" t="s">
        <v>556</v>
      </c>
      <c r="H607" s="36" t="s">
        <v>4198</v>
      </c>
      <c r="I607" s="37" t="e">
        <f t="shared" si="9"/>
        <v>#VALUE!</v>
      </c>
      <c r="J607" s="33"/>
      <c r="K607" s="33"/>
      <c r="L607" s="33"/>
      <c r="M607" s="32">
        <v>200226</v>
      </c>
      <c r="N607" s="33" t="s">
        <v>78</v>
      </c>
      <c r="O607" s="32">
        <v>1611</v>
      </c>
      <c r="P607" s="33" t="s">
        <v>143</v>
      </c>
      <c r="Q607" s="33" t="s">
        <v>143</v>
      </c>
      <c r="R607" s="33" t="s">
        <v>431</v>
      </c>
      <c r="S607" s="33" t="s">
        <v>143</v>
      </c>
      <c r="T607" s="33" t="s">
        <v>1929</v>
      </c>
      <c r="U607" s="38"/>
      <c r="V607" s="39">
        <v>8677</v>
      </c>
      <c r="W607" s="39"/>
      <c r="X607" s="39"/>
      <c r="Y607" s="39"/>
      <c r="Z607" s="39"/>
      <c r="AA607" s="39"/>
      <c r="AB607" s="39"/>
      <c r="AC607" s="39"/>
      <c r="AD607" s="39"/>
      <c r="AE607" s="39"/>
      <c r="AF607" s="39"/>
      <c r="AG607" s="39"/>
      <c r="AH607" s="33"/>
      <c r="AI607" s="33"/>
      <c r="AJ607" s="33"/>
    </row>
    <row r="608" spans="1:36" s="40" customFormat="1" ht="103.5" hidden="1" x14ac:dyDescent="0.25">
      <c r="A608" s="32">
        <v>53611</v>
      </c>
      <c r="B608" s="33" t="s">
        <v>2851</v>
      </c>
      <c r="C608" s="34">
        <v>119180</v>
      </c>
      <c r="D608" s="34">
        <v>114544</v>
      </c>
      <c r="E608" s="35" t="s">
        <v>2862</v>
      </c>
      <c r="F608" s="35" t="s">
        <v>3889</v>
      </c>
      <c r="G608" s="33" t="s">
        <v>2864</v>
      </c>
      <c r="H608" s="36" t="s">
        <v>4198</v>
      </c>
      <c r="I608" s="37" t="e">
        <f t="shared" si="9"/>
        <v>#VALUE!</v>
      </c>
      <c r="J608" s="33"/>
      <c r="K608" s="33"/>
      <c r="L608" s="33"/>
      <c r="M608" s="32">
        <v>720057</v>
      </c>
      <c r="N608" s="33" t="s">
        <v>116</v>
      </c>
      <c r="O608" s="32">
        <v>2112</v>
      </c>
      <c r="P608" s="33" t="s">
        <v>2860</v>
      </c>
      <c r="Q608" s="33" t="s">
        <v>143</v>
      </c>
      <c r="R608" s="33" t="s">
        <v>135</v>
      </c>
      <c r="S608" s="33" t="s">
        <v>150</v>
      </c>
      <c r="T608" s="33" t="s">
        <v>2861</v>
      </c>
      <c r="U608" s="38">
        <v>1</v>
      </c>
      <c r="V608" s="39">
        <v>85392</v>
      </c>
      <c r="W608" s="39">
        <v>19247</v>
      </c>
      <c r="X608" s="39">
        <v>9905</v>
      </c>
      <c r="Y608" s="39">
        <v>4636</v>
      </c>
      <c r="Z608" s="39"/>
      <c r="AA608" s="39"/>
      <c r="AB608" s="39"/>
      <c r="AC608" s="39"/>
      <c r="AD608" s="39"/>
      <c r="AE608" s="39"/>
      <c r="AF608" s="39"/>
      <c r="AG608" s="39"/>
      <c r="AH608" s="35"/>
      <c r="AI608" s="33"/>
      <c r="AJ608" s="33"/>
    </row>
    <row r="609" spans="1:36" s="40" customFormat="1" ht="92" hidden="1" x14ac:dyDescent="0.25">
      <c r="A609" s="32">
        <v>53612</v>
      </c>
      <c r="B609" s="33" t="s">
        <v>2851</v>
      </c>
      <c r="C609" s="34">
        <v>112460</v>
      </c>
      <c r="D609" s="34"/>
      <c r="E609" s="35" t="s">
        <v>2866</v>
      </c>
      <c r="F609" s="33" t="s">
        <v>3890</v>
      </c>
      <c r="G609" s="33" t="s">
        <v>2867</v>
      </c>
      <c r="H609" s="36" t="s">
        <v>4198</v>
      </c>
      <c r="I609" s="37" t="e">
        <f t="shared" si="9"/>
        <v>#VALUE!</v>
      </c>
      <c r="J609" s="33"/>
      <c r="K609" s="33"/>
      <c r="L609" s="33"/>
      <c r="M609" s="32">
        <v>720057</v>
      </c>
      <c r="N609" s="33" t="s">
        <v>116</v>
      </c>
      <c r="O609" s="32">
        <v>2112</v>
      </c>
      <c r="P609" s="33" t="s">
        <v>294</v>
      </c>
      <c r="Q609" s="33" t="s">
        <v>143</v>
      </c>
      <c r="R609" s="33" t="s">
        <v>135</v>
      </c>
      <c r="S609" s="33" t="s">
        <v>150</v>
      </c>
      <c r="T609" s="33" t="s">
        <v>2865</v>
      </c>
      <c r="U609" s="38">
        <v>1</v>
      </c>
      <c r="V609" s="39">
        <v>79766</v>
      </c>
      <c r="W609" s="39">
        <v>18304</v>
      </c>
      <c r="X609" s="39">
        <v>9754</v>
      </c>
      <c r="Y609" s="39">
        <v>4636</v>
      </c>
      <c r="Z609" s="39"/>
      <c r="AA609" s="39"/>
      <c r="AB609" s="39"/>
      <c r="AC609" s="39"/>
      <c r="AD609" s="39"/>
      <c r="AE609" s="39"/>
      <c r="AF609" s="39"/>
      <c r="AG609" s="39"/>
      <c r="AH609" s="33"/>
      <c r="AI609" s="33"/>
      <c r="AJ609" s="33"/>
    </row>
    <row r="610" spans="1:36" s="40" customFormat="1" ht="80.5" hidden="1" x14ac:dyDescent="0.25">
      <c r="A610" s="32">
        <v>53613</v>
      </c>
      <c r="B610" s="33" t="s">
        <v>625</v>
      </c>
      <c r="C610" s="34">
        <v>64794</v>
      </c>
      <c r="D610" s="34"/>
      <c r="E610" s="33" t="s">
        <v>3891</v>
      </c>
      <c r="F610" s="33" t="s">
        <v>3688</v>
      </c>
      <c r="G610" s="33" t="s">
        <v>3689</v>
      </c>
      <c r="H610" s="36" t="s">
        <v>4198</v>
      </c>
      <c r="I610" s="37" t="e">
        <f t="shared" si="9"/>
        <v>#VALUE!</v>
      </c>
      <c r="J610" s="33"/>
      <c r="K610" s="33"/>
      <c r="L610" s="33"/>
      <c r="M610" s="32">
        <v>100000</v>
      </c>
      <c r="N610" s="33" t="s">
        <v>0</v>
      </c>
      <c r="O610" s="32">
        <v>171413</v>
      </c>
      <c r="P610" s="33" t="s">
        <v>3690</v>
      </c>
      <c r="Q610" s="33" t="s">
        <v>143</v>
      </c>
      <c r="R610" s="33" t="s">
        <v>135</v>
      </c>
      <c r="S610" s="33" t="s">
        <v>143</v>
      </c>
      <c r="T610" s="33" t="s">
        <v>3892</v>
      </c>
      <c r="U610" s="38">
        <v>1</v>
      </c>
      <c r="V610" s="39">
        <v>40401</v>
      </c>
      <c r="W610" s="39">
        <v>13202</v>
      </c>
      <c r="X610" s="39">
        <v>8691</v>
      </c>
      <c r="Y610" s="39">
        <v>2500</v>
      </c>
      <c r="Z610" s="39"/>
      <c r="AA610" s="39"/>
      <c r="AB610" s="39"/>
      <c r="AC610" s="39"/>
      <c r="AD610" s="39"/>
      <c r="AE610" s="39"/>
      <c r="AF610" s="39"/>
      <c r="AG610" s="39"/>
      <c r="AH610" s="33"/>
      <c r="AI610" s="33"/>
      <c r="AJ610" s="33"/>
    </row>
    <row r="611" spans="1:36" s="40" customFormat="1" ht="80.5" hidden="1" x14ac:dyDescent="0.25">
      <c r="A611" s="32">
        <v>53614</v>
      </c>
      <c r="B611" s="33" t="s">
        <v>2851</v>
      </c>
      <c r="C611" s="34">
        <v>181006</v>
      </c>
      <c r="D611" s="34"/>
      <c r="E611" s="35" t="s">
        <v>3893</v>
      </c>
      <c r="F611" s="33" t="s">
        <v>3894</v>
      </c>
      <c r="G611" s="33" t="s">
        <v>3895</v>
      </c>
      <c r="H611" s="36" t="s">
        <v>4198</v>
      </c>
      <c r="I611" s="37" t="e">
        <f t="shared" si="9"/>
        <v>#VALUE!</v>
      </c>
      <c r="J611" s="33"/>
      <c r="K611" s="33"/>
      <c r="L611" s="33"/>
      <c r="M611" s="32">
        <v>720057</v>
      </c>
      <c r="N611" s="33" t="s">
        <v>116</v>
      </c>
      <c r="O611" s="32">
        <v>2112</v>
      </c>
      <c r="P611" s="33" t="s">
        <v>273</v>
      </c>
      <c r="Q611" s="33" t="s">
        <v>143</v>
      </c>
      <c r="R611" s="33" t="s">
        <v>135</v>
      </c>
      <c r="S611" s="33" t="s">
        <v>150</v>
      </c>
      <c r="T611" s="33" t="s">
        <v>3896</v>
      </c>
      <c r="U611" s="38">
        <v>1</v>
      </c>
      <c r="V611" s="39">
        <v>137065</v>
      </c>
      <c r="W611" s="39">
        <v>28004</v>
      </c>
      <c r="X611" s="39">
        <v>11301</v>
      </c>
      <c r="Y611" s="39">
        <v>4636</v>
      </c>
      <c r="Z611" s="39"/>
      <c r="AA611" s="39"/>
      <c r="AB611" s="39"/>
      <c r="AC611" s="39"/>
      <c r="AD611" s="39"/>
      <c r="AE611" s="39"/>
      <c r="AF611" s="39"/>
      <c r="AG611" s="39"/>
      <c r="AH611" s="33"/>
      <c r="AI611" s="33"/>
      <c r="AJ611" s="33"/>
    </row>
    <row r="612" spans="1:36" s="40" customFormat="1" ht="138" hidden="1" x14ac:dyDescent="0.25">
      <c r="A612" s="32">
        <v>53615</v>
      </c>
      <c r="B612" s="33" t="s">
        <v>2851</v>
      </c>
      <c r="C612" s="34">
        <v>229420</v>
      </c>
      <c r="D612" s="34"/>
      <c r="E612" s="35" t="s">
        <v>3897</v>
      </c>
      <c r="F612" s="35" t="s">
        <v>3898</v>
      </c>
      <c r="G612" s="35" t="s">
        <v>3899</v>
      </c>
      <c r="H612" s="36" t="s">
        <v>4198</v>
      </c>
      <c r="I612" s="37" t="e">
        <f t="shared" si="9"/>
        <v>#VALUE!</v>
      </c>
      <c r="J612" s="35"/>
      <c r="K612" s="35"/>
      <c r="L612" s="35"/>
      <c r="M612" s="32">
        <v>720057</v>
      </c>
      <c r="N612" s="33" t="s">
        <v>116</v>
      </c>
      <c r="O612" s="32">
        <v>2112</v>
      </c>
      <c r="P612" s="33" t="s">
        <v>208</v>
      </c>
      <c r="Q612" s="33" t="s">
        <v>143</v>
      </c>
      <c r="R612" s="33" t="s">
        <v>135</v>
      </c>
      <c r="S612" s="33" t="s">
        <v>150</v>
      </c>
      <c r="T612" s="33" t="s">
        <v>3900</v>
      </c>
      <c r="U612" s="38">
        <v>2</v>
      </c>
      <c r="V612" s="39">
        <v>161721</v>
      </c>
      <c r="W612" s="39">
        <v>38861</v>
      </c>
      <c r="X612" s="39">
        <v>19566</v>
      </c>
      <c r="Y612" s="39">
        <v>9272</v>
      </c>
      <c r="Z612" s="39"/>
      <c r="AA612" s="39"/>
      <c r="AB612" s="39"/>
      <c r="AC612" s="39"/>
      <c r="AD612" s="39"/>
      <c r="AE612" s="39"/>
      <c r="AF612" s="39"/>
      <c r="AG612" s="39"/>
      <c r="AH612" s="33"/>
      <c r="AI612" s="33"/>
      <c r="AJ612" s="33"/>
    </row>
    <row r="613" spans="1:36" s="40" customFormat="1" ht="161" hidden="1" x14ac:dyDescent="0.25">
      <c r="A613" s="32">
        <v>53616</v>
      </c>
      <c r="B613" s="33" t="s">
        <v>2851</v>
      </c>
      <c r="C613" s="34">
        <v>255115</v>
      </c>
      <c r="D613" s="34">
        <v>245843</v>
      </c>
      <c r="E613" s="35" t="s">
        <v>2870</v>
      </c>
      <c r="F613" s="35" t="s">
        <v>3901</v>
      </c>
      <c r="G613" s="35" t="s">
        <v>2871</v>
      </c>
      <c r="H613" s="36" t="s">
        <v>4198</v>
      </c>
      <c r="I613" s="37" t="e">
        <f t="shared" si="9"/>
        <v>#VALUE!</v>
      </c>
      <c r="J613" s="35"/>
      <c r="K613" s="35"/>
      <c r="L613" s="35"/>
      <c r="M613" s="32">
        <v>720057</v>
      </c>
      <c r="N613" s="33" t="s">
        <v>116</v>
      </c>
      <c r="O613" s="32">
        <v>2112</v>
      </c>
      <c r="P613" s="33" t="s">
        <v>2868</v>
      </c>
      <c r="Q613" s="33" t="s">
        <v>143</v>
      </c>
      <c r="R613" s="33" t="s">
        <v>135</v>
      </c>
      <c r="S613" s="33" t="s">
        <v>150</v>
      </c>
      <c r="T613" s="33" t="s">
        <v>2869</v>
      </c>
      <c r="U613" s="38">
        <v>2</v>
      </c>
      <c r="V613" s="39">
        <v>183928</v>
      </c>
      <c r="W613" s="39">
        <v>41750</v>
      </c>
      <c r="X613" s="39">
        <v>20165</v>
      </c>
      <c r="Y613" s="39">
        <v>9272</v>
      </c>
      <c r="Z613" s="39"/>
      <c r="AA613" s="39"/>
      <c r="AB613" s="39"/>
      <c r="AC613" s="39"/>
      <c r="AD613" s="39"/>
      <c r="AE613" s="39"/>
      <c r="AF613" s="39"/>
      <c r="AG613" s="39"/>
      <c r="AH613" s="33"/>
      <c r="AI613" s="33"/>
      <c r="AJ613" s="33"/>
    </row>
    <row r="614" spans="1:36" s="40" customFormat="1" ht="115" hidden="1" x14ac:dyDescent="0.25">
      <c r="A614" s="32">
        <v>53618</v>
      </c>
      <c r="B614" s="33" t="s">
        <v>2851</v>
      </c>
      <c r="C614" s="34">
        <v>158676</v>
      </c>
      <c r="D614" s="34"/>
      <c r="E614" s="35" t="s">
        <v>3902</v>
      </c>
      <c r="F614" s="35" t="s">
        <v>3903</v>
      </c>
      <c r="G614" s="33" t="s">
        <v>3904</v>
      </c>
      <c r="H614" s="36" t="s">
        <v>4198</v>
      </c>
      <c r="I614" s="37" t="e">
        <f t="shared" si="9"/>
        <v>#VALUE!</v>
      </c>
      <c r="J614" s="33"/>
      <c r="K614" s="33"/>
      <c r="L614" s="33"/>
      <c r="M614" s="32">
        <v>720057</v>
      </c>
      <c r="N614" s="33" t="s">
        <v>116</v>
      </c>
      <c r="O614" s="32">
        <v>2112</v>
      </c>
      <c r="P614" s="33" t="s">
        <v>3359</v>
      </c>
      <c r="Q614" s="33" t="s">
        <v>143</v>
      </c>
      <c r="R614" s="33" t="s">
        <v>135</v>
      </c>
      <c r="S614" s="33" t="s">
        <v>150</v>
      </c>
      <c r="T614" s="33" t="s">
        <v>3905</v>
      </c>
      <c r="U614" s="38">
        <v>2</v>
      </c>
      <c r="V614" s="39">
        <v>101575</v>
      </c>
      <c r="W614" s="39">
        <v>29887</v>
      </c>
      <c r="X614" s="39">
        <v>17942</v>
      </c>
      <c r="Y614" s="39">
        <v>9272</v>
      </c>
      <c r="Z614" s="39"/>
      <c r="AA614" s="39"/>
      <c r="AB614" s="39"/>
      <c r="AC614" s="39"/>
      <c r="AD614" s="39"/>
      <c r="AE614" s="39"/>
      <c r="AF614" s="39"/>
      <c r="AG614" s="39"/>
      <c r="AH614" s="33"/>
      <c r="AI614" s="33"/>
      <c r="AJ614" s="33"/>
    </row>
    <row r="615" spans="1:36" s="40" customFormat="1" ht="80.5" hidden="1" x14ac:dyDescent="0.25">
      <c r="A615" s="32">
        <v>53620</v>
      </c>
      <c r="B615" s="33" t="s">
        <v>2851</v>
      </c>
      <c r="C615" s="34">
        <v>100885</v>
      </c>
      <c r="D615" s="34"/>
      <c r="E615" s="33" t="s">
        <v>3906</v>
      </c>
      <c r="F615" s="33" t="s">
        <v>3907</v>
      </c>
      <c r="G615" s="33" t="s">
        <v>3908</v>
      </c>
      <c r="H615" s="36" t="s">
        <v>4198</v>
      </c>
      <c r="I615" s="37" t="e">
        <f t="shared" si="9"/>
        <v>#VALUE!</v>
      </c>
      <c r="J615" s="33"/>
      <c r="K615" s="33"/>
      <c r="L615" s="33"/>
      <c r="M615" s="32">
        <v>720057</v>
      </c>
      <c r="N615" s="33" t="s">
        <v>116</v>
      </c>
      <c r="O615" s="32">
        <v>2112</v>
      </c>
      <c r="P615" s="33" t="s">
        <v>305</v>
      </c>
      <c r="Q615" s="33" t="s">
        <v>143</v>
      </c>
      <c r="R615" s="33" t="s">
        <v>135</v>
      </c>
      <c r="S615" s="33" t="s">
        <v>150</v>
      </c>
      <c r="T615" s="33" t="s">
        <v>3909</v>
      </c>
      <c r="U615" s="38">
        <v>1</v>
      </c>
      <c r="V615" s="39">
        <v>69163</v>
      </c>
      <c r="W615" s="39">
        <v>17618</v>
      </c>
      <c r="X615" s="39">
        <v>9468</v>
      </c>
      <c r="Y615" s="39">
        <v>4636</v>
      </c>
      <c r="Z615" s="39"/>
      <c r="AA615" s="39"/>
      <c r="AB615" s="39"/>
      <c r="AC615" s="39"/>
      <c r="AD615" s="39"/>
      <c r="AE615" s="39"/>
      <c r="AF615" s="39"/>
      <c r="AG615" s="39"/>
      <c r="AH615" s="33"/>
      <c r="AI615" s="33"/>
      <c r="AJ615" s="33"/>
    </row>
    <row r="616" spans="1:36" s="40" customFormat="1" ht="126.5" hidden="1" x14ac:dyDescent="0.25">
      <c r="A616" s="32">
        <v>53621</v>
      </c>
      <c r="B616" s="33" t="s">
        <v>2851</v>
      </c>
      <c r="C616" s="34">
        <v>358596</v>
      </c>
      <c r="D616" s="34">
        <v>115443</v>
      </c>
      <c r="E616" s="35" t="s">
        <v>3910</v>
      </c>
      <c r="F616" s="35" t="s">
        <v>3911</v>
      </c>
      <c r="G616" s="33" t="s">
        <v>3912</v>
      </c>
      <c r="H616" s="36" t="s">
        <v>4198</v>
      </c>
      <c r="I616" s="37" t="e">
        <f t="shared" si="9"/>
        <v>#VALUE!</v>
      </c>
      <c r="J616" s="33"/>
      <c r="K616" s="33"/>
      <c r="L616" s="33"/>
      <c r="M616" s="32">
        <v>720057</v>
      </c>
      <c r="N616" s="33" t="s">
        <v>116</v>
      </c>
      <c r="O616" s="32">
        <v>2112</v>
      </c>
      <c r="P616" s="33" t="s">
        <v>3192</v>
      </c>
      <c r="Q616" s="33" t="s">
        <v>143</v>
      </c>
      <c r="R616" s="33" t="s">
        <v>135</v>
      </c>
      <c r="S616" s="33" t="s">
        <v>150</v>
      </c>
      <c r="T616" s="33" t="s">
        <v>3913</v>
      </c>
      <c r="U616" s="38">
        <v>3</v>
      </c>
      <c r="V616" s="39">
        <v>256176</v>
      </c>
      <c r="W616" s="39">
        <v>58797</v>
      </c>
      <c r="X616" s="39">
        <v>29715</v>
      </c>
      <c r="Y616" s="39">
        <v>13908</v>
      </c>
      <c r="Z616" s="39"/>
      <c r="AA616" s="39"/>
      <c r="AB616" s="39"/>
      <c r="AC616" s="39"/>
      <c r="AD616" s="39"/>
      <c r="AE616" s="39"/>
      <c r="AF616" s="39"/>
      <c r="AG616" s="39"/>
      <c r="AH616" s="33"/>
      <c r="AI616" s="33"/>
      <c r="AJ616" s="33"/>
    </row>
    <row r="617" spans="1:36" s="40" customFormat="1" ht="126.5" hidden="1" x14ac:dyDescent="0.25">
      <c r="A617" s="32">
        <v>53624</v>
      </c>
      <c r="B617" s="33" t="s">
        <v>2851</v>
      </c>
      <c r="C617" s="34">
        <v>255149</v>
      </c>
      <c r="D617" s="34">
        <v>245877</v>
      </c>
      <c r="E617" s="35" t="s">
        <v>3914</v>
      </c>
      <c r="F617" s="35" t="s">
        <v>3915</v>
      </c>
      <c r="G617" s="35" t="s">
        <v>3916</v>
      </c>
      <c r="H617" s="36" t="s">
        <v>4198</v>
      </c>
      <c r="I617" s="37" t="e">
        <f t="shared" si="9"/>
        <v>#VALUE!</v>
      </c>
      <c r="J617" s="35"/>
      <c r="K617" s="35"/>
      <c r="L617" s="35"/>
      <c r="M617" s="32">
        <v>720057</v>
      </c>
      <c r="N617" s="33" t="s">
        <v>116</v>
      </c>
      <c r="O617" s="32">
        <v>2112</v>
      </c>
      <c r="P617" s="33" t="s">
        <v>3695</v>
      </c>
      <c r="Q617" s="33" t="s">
        <v>143</v>
      </c>
      <c r="R617" s="33" t="s">
        <v>135</v>
      </c>
      <c r="S617" s="33" t="s">
        <v>150</v>
      </c>
      <c r="T617" s="33" t="s">
        <v>3917</v>
      </c>
      <c r="U617" s="38">
        <v>2</v>
      </c>
      <c r="V617" s="39">
        <v>183928</v>
      </c>
      <c r="W617" s="39">
        <v>41784</v>
      </c>
      <c r="X617" s="39">
        <v>20165</v>
      </c>
      <c r="Y617" s="39">
        <v>9272</v>
      </c>
      <c r="Z617" s="39"/>
      <c r="AA617" s="39"/>
      <c r="AB617" s="39"/>
      <c r="AC617" s="39"/>
      <c r="AD617" s="39"/>
      <c r="AE617" s="39"/>
      <c r="AF617" s="39"/>
      <c r="AG617" s="39"/>
      <c r="AH617" s="33"/>
      <c r="AI617" s="33"/>
      <c r="AJ617" s="33"/>
    </row>
    <row r="618" spans="1:36" s="40" customFormat="1" ht="172.5" hidden="1" x14ac:dyDescent="0.25">
      <c r="A618" s="32">
        <v>53625</v>
      </c>
      <c r="B618" s="33" t="s">
        <v>2851</v>
      </c>
      <c r="C618" s="34">
        <v>118118</v>
      </c>
      <c r="D618" s="34"/>
      <c r="E618" s="35" t="s">
        <v>2874</v>
      </c>
      <c r="F618" s="35" t="s">
        <v>3918</v>
      </c>
      <c r="G618" s="35" t="s">
        <v>2876</v>
      </c>
      <c r="H618" s="36" t="s">
        <v>4198</v>
      </c>
      <c r="I618" s="37" t="e">
        <f t="shared" si="9"/>
        <v>#VALUE!</v>
      </c>
      <c r="J618" s="35"/>
      <c r="K618" s="35"/>
      <c r="L618" s="35"/>
      <c r="M618" s="32">
        <v>720057</v>
      </c>
      <c r="N618" s="33" t="s">
        <v>116</v>
      </c>
      <c r="O618" s="32">
        <v>2112</v>
      </c>
      <c r="P618" s="33" t="s">
        <v>2872</v>
      </c>
      <c r="Q618" s="33" t="s">
        <v>143</v>
      </c>
      <c r="R618" s="33" t="s">
        <v>135</v>
      </c>
      <c r="S618" s="33" t="s">
        <v>150</v>
      </c>
      <c r="T618" s="33" t="s">
        <v>2873</v>
      </c>
      <c r="U618" s="38">
        <v>1</v>
      </c>
      <c r="V618" s="39">
        <v>83881</v>
      </c>
      <c r="W618" s="39">
        <v>19736</v>
      </c>
      <c r="X618" s="39">
        <v>9865</v>
      </c>
      <c r="Y618" s="39">
        <v>4636</v>
      </c>
      <c r="Z618" s="39"/>
      <c r="AA618" s="39"/>
      <c r="AB618" s="39"/>
      <c r="AC618" s="39"/>
      <c r="AD618" s="39"/>
      <c r="AE618" s="39"/>
      <c r="AF618" s="39"/>
      <c r="AG618" s="39"/>
      <c r="AH618" s="33"/>
      <c r="AI618" s="33"/>
      <c r="AJ618" s="33"/>
    </row>
    <row r="619" spans="1:36" s="40" customFormat="1" ht="126.5" hidden="1" x14ac:dyDescent="0.25">
      <c r="A619" s="32">
        <v>53626</v>
      </c>
      <c r="B619" s="33" t="s">
        <v>2851</v>
      </c>
      <c r="C619" s="34">
        <v>112091</v>
      </c>
      <c r="D619" s="34"/>
      <c r="E619" s="35" t="s">
        <v>3919</v>
      </c>
      <c r="F619" s="35" t="s">
        <v>3920</v>
      </c>
      <c r="G619" s="35" t="s">
        <v>3921</v>
      </c>
      <c r="H619" s="36" t="s">
        <v>4198</v>
      </c>
      <c r="I619" s="37" t="e">
        <f t="shared" si="9"/>
        <v>#VALUE!</v>
      </c>
      <c r="J619" s="35"/>
      <c r="K619" s="35"/>
      <c r="L619" s="35"/>
      <c r="M619" s="32">
        <v>720057</v>
      </c>
      <c r="N619" s="33" t="s">
        <v>116</v>
      </c>
      <c r="O619" s="32">
        <v>2112</v>
      </c>
      <c r="P619" s="33" t="s">
        <v>3337</v>
      </c>
      <c r="Q619" s="33" t="s">
        <v>143</v>
      </c>
      <c r="R619" s="33" t="s">
        <v>135</v>
      </c>
      <c r="S619" s="33" t="s">
        <v>150</v>
      </c>
      <c r="T619" s="33" t="s">
        <v>3922</v>
      </c>
      <c r="U619" s="38">
        <v>1</v>
      </c>
      <c r="V619" s="39">
        <v>78794</v>
      </c>
      <c r="W619" s="39">
        <v>18933</v>
      </c>
      <c r="X619" s="39">
        <v>9728</v>
      </c>
      <c r="Y619" s="39">
        <v>4636</v>
      </c>
      <c r="Z619" s="39"/>
      <c r="AA619" s="39"/>
      <c r="AB619" s="39"/>
      <c r="AC619" s="39"/>
      <c r="AD619" s="39"/>
      <c r="AE619" s="39"/>
      <c r="AF619" s="39"/>
      <c r="AG619" s="39"/>
      <c r="AH619" s="33"/>
      <c r="AI619" s="33"/>
      <c r="AJ619" s="33"/>
    </row>
    <row r="620" spans="1:36" s="40" customFormat="1" ht="126.5" hidden="1" x14ac:dyDescent="0.25">
      <c r="A620" s="32">
        <v>53627</v>
      </c>
      <c r="B620" s="33" t="s">
        <v>2851</v>
      </c>
      <c r="C620" s="34">
        <v>108940</v>
      </c>
      <c r="D620" s="34"/>
      <c r="E620" s="35" t="s">
        <v>2878</v>
      </c>
      <c r="F620" s="33" t="s">
        <v>3923</v>
      </c>
      <c r="G620" s="33" t="s">
        <v>2880</v>
      </c>
      <c r="H620" s="36" t="s">
        <v>4198</v>
      </c>
      <c r="I620" s="37" t="e">
        <f t="shared" si="9"/>
        <v>#VALUE!</v>
      </c>
      <c r="J620" s="33"/>
      <c r="K620" s="33"/>
      <c r="L620" s="33"/>
      <c r="M620" s="32">
        <v>720057</v>
      </c>
      <c r="N620" s="33" t="s">
        <v>116</v>
      </c>
      <c r="O620" s="32">
        <v>2112</v>
      </c>
      <c r="P620" s="33" t="s">
        <v>873</v>
      </c>
      <c r="Q620" s="33" t="s">
        <v>143</v>
      </c>
      <c r="R620" s="33" t="s">
        <v>135</v>
      </c>
      <c r="S620" s="33" t="s">
        <v>150</v>
      </c>
      <c r="T620" s="33" t="s">
        <v>2877</v>
      </c>
      <c r="U620" s="38">
        <v>1</v>
      </c>
      <c r="V620" s="39">
        <v>76136</v>
      </c>
      <c r="W620" s="39">
        <v>18513</v>
      </c>
      <c r="X620" s="39">
        <v>9655</v>
      </c>
      <c r="Y620" s="39">
        <v>4636</v>
      </c>
      <c r="Z620" s="39"/>
      <c r="AA620" s="39"/>
      <c r="AB620" s="39"/>
      <c r="AC620" s="39"/>
      <c r="AD620" s="39"/>
      <c r="AE620" s="39"/>
      <c r="AF620" s="39"/>
      <c r="AG620" s="39"/>
      <c r="AH620" s="33"/>
      <c r="AI620" s="33"/>
      <c r="AJ620" s="33"/>
    </row>
    <row r="621" spans="1:36" s="40" customFormat="1" ht="92" hidden="1" x14ac:dyDescent="0.25">
      <c r="A621" s="32">
        <v>53628</v>
      </c>
      <c r="B621" s="33" t="s">
        <v>2851</v>
      </c>
      <c r="C621" s="34">
        <v>79695</v>
      </c>
      <c r="D621" s="34"/>
      <c r="E621" s="35" t="s">
        <v>3924</v>
      </c>
      <c r="F621" s="33" t="s">
        <v>3925</v>
      </c>
      <c r="G621" s="33" t="s">
        <v>3926</v>
      </c>
      <c r="H621" s="36" t="s">
        <v>4198</v>
      </c>
      <c r="I621" s="37" t="e">
        <f t="shared" si="9"/>
        <v>#VALUE!</v>
      </c>
      <c r="J621" s="33"/>
      <c r="K621" s="33"/>
      <c r="L621" s="33"/>
      <c r="M621" s="32">
        <v>720057</v>
      </c>
      <c r="N621" s="33" t="s">
        <v>116</v>
      </c>
      <c r="O621" s="32">
        <v>2112</v>
      </c>
      <c r="P621" s="33" t="s">
        <v>3183</v>
      </c>
      <c r="Q621" s="33" t="s">
        <v>143</v>
      </c>
      <c r="R621" s="33" t="s">
        <v>135</v>
      </c>
      <c r="S621" s="33" t="s">
        <v>150</v>
      </c>
      <c r="T621" s="33" t="s">
        <v>3927</v>
      </c>
      <c r="U621" s="38">
        <v>1</v>
      </c>
      <c r="V621" s="39">
        <v>51085</v>
      </c>
      <c r="W621" s="39">
        <v>14994</v>
      </c>
      <c r="X621" s="39">
        <v>8980</v>
      </c>
      <c r="Y621" s="39">
        <v>4636</v>
      </c>
      <c r="Z621" s="39"/>
      <c r="AA621" s="39"/>
      <c r="AB621" s="39"/>
      <c r="AC621" s="39"/>
      <c r="AD621" s="39"/>
      <c r="AE621" s="39"/>
      <c r="AF621" s="39"/>
      <c r="AG621" s="39"/>
      <c r="AH621" s="33"/>
      <c r="AI621" s="33"/>
      <c r="AJ621" s="33"/>
    </row>
    <row r="622" spans="1:36" s="40" customFormat="1" ht="126.5" hidden="1" x14ac:dyDescent="0.25">
      <c r="A622" s="32">
        <v>53629</v>
      </c>
      <c r="B622" s="33" t="s">
        <v>2851</v>
      </c>
      <c r="C622" s="34">
        <v>119532</v>
      </c>
      <c r="D622" s="34">
        <v>114896</v>
      </c>
      <c r="E622" s="35" t="s">
        <v>3928</v>
      </c>
      <c r="F622" s="35" t="s">
        <v>3929</v>
      </c>
      <c r="G622" s="33" t="s">
        <v>3930</v>
      </c>
      <c r="H622" s="36" t="s">
        <v>4198</v>
      </c>
      <c r="I622" s="37" t="e">
        <f t="shared" si="9"/>
        <v>#VALUE!</v>
      </c>
      <c r="J622" s="33"/>
      <c r="K622" s="33"/>
      <c r="L622" s="33"/>
      <c r="M622" s="32">
        <v>720057</v>
      </c>
      <c r="N622" s="33" t="s">
        <v>116</v>
      </c>
      <c r="O622" s="32">
        <v>2112</v>
      </c>
      <c r="P622" s="33" t="s">
        <v>3332</v>
      </c>
      <c r="Q622" s="33" t="s">
        <v>143</v>
      </c>
      <c r="R622" s="33" t="s">
        <v>135</v>
      </c>
      <c r="S622" s="33" t="s">
        <v>150</v>
      </c>
      <c r="T622" s="33" t="s">
        <v>3931</v>
      </c>
      <c r="U622" s="38">
        <v>1</v>
      </c>
      <c r="V622" s="39">
        <v>85392</v>
      </c>
      <c r="W622" s="39">
        <v>19599</v>
      </c>
      <c r="X622" s="39">
        <v>9905</v>
      </c>
      <c r="Y622" s="39">
        <v>4636</v>
      </c>
      <c r="Z622" s="39"/>
      <c r="AA622" s="39"/>
      <c r="AB622" s="39"/>
      <c r="AC622" s="39"/>
      <c r="AD622" s="39"/>
      <c r="AE622" s="39"/>
      <c r="AF622" s="39"/>
      <c r="AG622" s="39"/>
      <c r="AH622" s="33"/>
      <c r="AI622" s="33"/>
      <c r="AJ622" s="33"/>
    </row>
    <row r="623" spans="1:36" s="40" customFormat="1" ht="115" hidden="1" x14ac:dyDescent="0.25">
      <c r="A623" s="32">
        <v>53630</v>
      </c>
      <c r="B623" s="33" t="s">
        <v>2851</v>
      </c>
      <c r="C623" s="34">
        <v>83568</v>
      </c>
      <c r="D623" s="34"/>
      <c r="E623" s="35" t="s">
        <v>3932</v>
      </c>
      <c r="F623" s="33" t="s">
        <v>3933</v>
      </c>
      <c r="G623" s="33" t="s">
        <v>3934</v>
      </c>
      <c r="H623" s="36" t="s">
        <v>4198</v>
      </c>
      <c r="I623" s="37" t="e">
        <f t="shared" si="9"/>
        <v>#VALUE!</v>
      </c>
      <c r="J623" s="33"/>
      <c r="K623" s="33"/>
      <c r="L623" s="33"/>
      <c r="M623" s="32">
        <v>720057</v>
      </c>
      <c r="N623" s="33" t="s">
        <v>116</v>
      </c>
      <c r="O623" s="32">
        <v>2112</v>
      </c>
      <c r="P623" s="33" t="s">
        <v>353</v>
      </c>
      <c r="Q623" s="33" t="s">
        <v>143</v>
      </c>
      <c r="R623" s="33" t="s">
        <v>135</v>
      </c>
      <c r="S623" s="33" t="s">
        <v>150</v>
      </c>
      <c r="T623" s="33" t="s">
        <v>3935</v>
      </c>
      <c r="U623" s="38">
        <v>1</v>
      </c>
      <c r="V623" s="39">
        <v>54331</v>
      </c>
      <c r="W623" s="39">
        <v>15534</v>
      </c>
      <c r="X623" s="39">
        <v>9067</v>
      </c>
      <c r="Y623" s="39">
        <v>4636</v>
      </c>
      <c r="Z623" s="39"/>
      <c r="AA623" s="39"/>
      <c r="AB623" s="39"/>
      <c r="AC623" s="39"/>
      <c r="AD623" s="39"/>
      <c r="AE623" s="39"/>
      <c r="AF623" s="39"/>
      <c r="AG623" s="39"/>
      <c r="AH623" s="35"/>
      <c r="AI623" s="33"/>
      <c r="AJ623" s="33"/>
    </row>
    <row r="624" spans="1:36" s="40" customFormat="1" ht="57.5" hidden="1" x14ac:dyDescent="0.25">
      <c r="A624" s="32">
        <v>53631</v>
      </c>
      <c r="B624" s="33" t="s">
        <v>538</v>
      </c>
      <c r="C624" s="34">
        <v>5026</v>
      </c>
      <c r="D624" s="34"/>
      <c r="E624" s="33" t="s">
        <v>556</v>
      </c>
      <c r="F624" s="33" t="s">
        <v>3159</v>
      </c>
      <c r="G624" s="33" t="s">
        <v>556</v>
      </c>
      <c r="H624" s="36">
        <v>0</v>
      </c>
      <c r="I624" s="37">
        <f t="shared" si="9"/>
        <v>0</v>
      </c>
      <c r="J624" s="33"/>
      <c r="K624" s="33"/>
      <c r="L624" s="33"/>
      <c r="M624" s="32">
        <v>200373</v>
      </c>
      <c r="N624" s="33" t="s">
        <v>83</v>
      </c>
      <c r="O624" s="32">
        <v>1912</v>
      </c>
      <c r="P624" s="33" t="s">
        <v>143</v>
      </c>
      <c r="Q624" s="33" t="s">
        <v>143</v>
      </c>
      <c r="R624" s="33" t="s">
        <v>431</v>
      </c>
      <c r="S624" s="33" t="s">
        <v>143</v>
      </c>
      <c r="T624" s="33" t="s">
        <v>2098</v>
      </c>
      <c r="U624" s="38"/>
      <c r="V624" s="39">
        <v>5026</v>
      </c>
      <c r="W624" s="39"/>
      <c r="X624" s="39"/>
      <c r="Y624" s="39"/>
      <c r="Z624" s="39"/>
      <c r="AA624" s="39"/>
      <c r="AB624" s="39"/>
      <c r="AC624" s="39"/>
      <c r="AD624" s="39"/>
      <c r="AE624" s="39"/>
      <c r="AF624" s="39"/>
      <c r="AG624" s="39"/>
      <c r="AH624" s="33"/>
      <c r="AI624" s="33"/>
      <c r="AJ624" s="33"/>
    </row>
    <row r="625" spans="1:36" s="40" customFormat="1" ht="57.5" hidden="1" x14ac:dyDescent="0.25">
      <c r="A625" s="32">
        <v>53632</v>
      </c>
      <c r="B625" s="33" t="s">
        <v>1007</v>
      </c>
      <c r="C625" s="34">
        <v>11685</v>
      </c>
      <c r="D625" s="34"/>
      <c r="E625" s="33" t="s">
        <v>556</v>
      </c>
      <c r="F625" s="33" t="s">
        <v>3159</v>
      </c>
      <c r="G625" s="33" t="s">
        <v>556</v>
      </c>
      <c r="H625" s="36">
        <v>0</v>
      </c>
      <c r="I625" s="37">
        <f t="shared" si="9"/>
        <v>0</v>
      </c>
      <c r="J625" s="33"/>
      <c r="K625" s="33"/>
      <c r="L625" s="33"/>
      <c r="M625" s="32">
        <v>100000</v>
      </c>
      <c r="N625" s="33" t="s">
        <v>0</v>
      </c>
      <c r="O625" s="32">
        <v>1001</v>
      </c>
      <c r="P625" s="33" t="s">
        <v>143</v>
      </c>
      <c r="Q625" s="33" t="s">
        <v>143</v>
      </c>
      <c r="R625" s="33" t="s">
        <v>431</v>
      </c>
      <c r="S625" s="33" t="s">
        <v>143</v>
      </c>
      <c r="T625" s="33" t="s">
        <v>1008</v>
      </c>
      <c r="U625" s="38"/>
      <c r="V625" s="39">
        <v>11685</v>
      </c>
      <c r="W625" s="39"/>
      <c r="X625" s="39"/>
      <c r="Y625" s="39"/>
      <c r="Z625" s="39"/>
      <c r="AA625" s="39"/>
      <c r="AB625" s="39"/>
      <c r="AC625" s="39"/>
      <c r="AD625" s="39"/>
      <c r="AE625" s="39"/>
      <c r="AF625" s="39"/>
      <c r="AG625" s="39"/>
      <c r="AH625" s="33"/>
      <c r="AI625" s="33"/>
      <c r="AJ625" s="33"/>
    </row>
    <row r="626" spans="1:36" s="40" customFormat="1" ht="149.5" hidden="1" x14ac:dyDescent="0.25">
      <c r="A626" s="32">
        <v>53633</v>
      </c>
      <c r="B626" s="33" t="s">
        <v>994</v>
      </c>
      <c r="C626" s="34">
        <v>1428603</v>
      </c>
      <c r="D626" s="34"/>
      <c r="E626" s="35" t="s">
        <v>1010</v>
      </c>
      <c r="F626" s="33" t="s">
        <v>3936</v>
      </c>
      <c r="G626" s="35" t="s">
        <v>1012</v>
      </c>
      <c r="H626" s="36">
        <v>0</v>
      </c>
      <c r="I626" s="37">
        <f t="shared" si="9"/>
        <v>0</v>
      </c>
      <c r="J626" s="35"/>
      <c r="K626" s="35"/>
      <c r="L626" s="35"/>
      <c r="M626" s="32">
        <v>100000</v>
      </c>
      <c r="N626" s="33" t="s">
        <v>0</v>
      </c>
      <c r="O626" s="32">
        <v>1514</v>
      </c>
      <c r="P626" s="33" t="s">
        <v>167</v>
      </c>
      <c r="Q626" s="33" t="s">
        <v>143</v>
      </c>
      <c r="R626" s="33" t="s">
        <v>135</v>
      </c>
      <c r="S626" s="33" t="s">
        <v>143</v>
      </c>
      <c r="T626" s="33" t="s">
        <v>1009</v>
      </c>
      <c r="U626" s="38"/>
      <c r="V626" s="39"/>
      <c r="W626" s="39"/>
      <c r="X626" s="39"/>
      <c r="Y626" s="39"/>
      <c r="Z626" s="39">
        <v>1428603</v>
      </c>
      <c r="AA626" s="39"/>
      <c r="AB626" s="39"/>
      <c r="AC626" s="39"/>
      <c r="AD626" s="39"/>
      <c r="AE626" s="39"/>
      <c r="AF626" s="39"/>
      <c r="AG626" s="39"/>
      <c r="AH626" s="33"/>
      <c r="AI626" s="33"/>
      <c r="AJ626" s="33"/>
    </row>
    <row r="627" spans="1:36" s="40" customFormat="1" ht="57.5" hidden="1" x14ac:dyDescent="0.25">
      <c r="A627" s="32">
        <v>53634</v>
      </c>
      <c r="B627" s="33" t="s">
        <v>1013</v>
      </c>
      <c r="C627" s="34">
        <v>20149</v>
      </c>
      <c r="D627" s="34"/>
      <c r="E627" s="33" t="s">
        <v>556</v>
      </c>
      <c r="F627" s="33" t="s">
        <v>3159</v>
      </c>
      <c r="G627" s="33" t="s">
        <v>556</v>
      </c>
      <c r="H627" s="36">
        <v>0</v>
      </c>
      <c r="I627" s="37">
        <f t="shared" si="9"/>
        <v>0</v>
      </c>
      <c r="J627" s="33"/>
      <c r="K627" s="33"/>
      <c r="L627" s="33"/>
      <c r="M627" s="32">
        <v>100000</v>
      </c>
      <c r="N627" s="33" t="s">
        <v>0</v>
      </c>
      <c r="O627" s="32">
        <v>1151</v>
      </c>
      <c r="P627" s="33" t="s">
        <v>143</v>
      </c>
      <c r="Q627" s="33" t="s">
        <v>143</v>
      </c>
      <c r="R627" s="33" t="s">
        <v>431</v>
      </c>
      <c r="S627" s="33" t="s">
        <v>143</v>
      </c>
      <c r="T627" s="33" t="s">
        <v>1014</v>
      </c>
      <c r="U627" s="38"/>
      <c r="V627" s="39">
        <v>20149</v>
      </c>
      <c r="W627" s="39"/>
      <c r="X627" s="39"/>
      <c r="Y627" s="39"/>
      <c r="Z627" s="39"/>
      <c r="AA627" s="39"/>
      <c r="AB627" s="39"/>
      <c r="AC627" s="39"/>
      <c r="AD627" s="39"/>
      <c r="AE627" s="39"/>
      <c r="AF627" s="39"/>
      <c r="AG627" s="39"/>
      <c r="AH627" s="33"/>
      <c r="AI627" s="33"/>
      <c r="AJ627" s="33"/>
    </row>
    <row r="628" spans="1:36" s="40" customFormat="1" ht="57.5" hidden="1" x14ac:dyDescent="0.25">
      <c r="A628" s="32">
        <v>53635</v>
      </c>
      <c r="B628" s="33" t="s">
        <v>1016</v>
      </c>
      <c r="C628" s="41">
        <v>-20329</v>
      </c>
      <c r="D628" s="34"/>
      <c r="E628" s="33" t="s">
        <v>556</v>
      </c>
      <c r="F628" s="33" t="s">
        <v>3159</v>
      </c>
      <c r="G628" s="33" t="s">
        <v>556</v>
      </c>
      <c r="H628" s="36">
        <v>0</v>
      </c>
      <c r="I628" s="37">
        <f t="shared" si="9"/>
        <v>0</v>
      </c>
      <c r="J628" s="33"/>
      <c r="K628" s="33"/>
      <c r="L628" s="33"/>
      <c r="M628" s="32">
        <v>100000</v>
      </c>
      <c r="N628" s="33" t="s">
        <v>0</v>
      </c>
      <c r="O628" s="32">
        <v>1153</v>
      </c>
      <c r="P628" s="33" t="s">
        <v>143</v>
      </c>
      <c r="Q628" s="33" t="s">
        <v>143</v>
      </c>
      <c r="R628" s="33" t="s">
        <v>431</v>
      </c>
      <c r="S628" s="33" t="s">
        <v>143</v>
      </c>
      <c r="T628" s="33" t="s">
        <v>1017</v>
      </c>
      <c r="U628" s="38"/>
      <c r="V628" s="42">
        <v>-20329</v>
      </c>
      <c r="W628" s="39"/>
      <c r="X628" s="39"/>
      <c r="Y628" s="39"/>
      <c r="Z628" s="39"/>
      <c r="AA628" s="39"/>
      <c r="AB628" s="39"/>
      <c r="AC628" s="39"/>
      <c r="AD628" s="39"/>
      <c r="AE628" s="39"/>
      <c r="AF628" s="39"/>
      <c r="AG628" s="39"/>
      <c r="AH628" s="33"/>
      <c r="AI628" s="33"/>
      <c r="AJ628" s="33"/>
    </row>
    <row r="629" spans="1:36" s="40" customFormat="1" ht="57.5" hidden="1" x14ac:dyDescent="0.25">
      <c r="A629" s="32">
        <v>53636</v>
      </c>
      <c r="B629" s="33" t="s">
        <v>319</v>
      </c>
      <c r="C629" s="34">
        <v>39626</v>
      </c>
      <c r="D629" s="34"/>
      <c r="E629" s="33" t="s">
        <v>556</v>
      </c>
      <c r="F629" s="33" t="s">
        <v>3159</v>
      </c>
      <c r="G629" s="33" t="s">
        <v>556</v>
      </c>
      <c r="H629" s="36">
        <v>0</v>
      </c>
      <c r="I629" s="37">
        <f t="shared" si="9"/>
        <v>0</v>
      </c>
      <c r="J629" s="33"/>
      <c r="K629" s="33"/>
      <c r="L629" s="33"/>
      <c r="M629" s="32">
        <v>100000</v>
      </c>
      <c r="N629" s="33" t="s">
        <v>0</v>
      </c>
      <c r="O629" s="32">
        <v>1212</v>
      </c>
      <c r="P629" s="33" t="s">
        <v>143</v>
      </c>
      <c r="Q629" s="33" t="s">
        <v>143</v>
      </c>
      <c r="R629" s="33" t="s">
        <v>431</v>
      </c>
      <c r="S629" s="33" t="s">
        <v>143</v>
      </c>
      <c r="T629" s="33" t="s">
        <v>1018</v>
      </c>
      <c r="U629" s="38"/>
      <c r="V629" s="39">
        <v>39626</v>
      </c>
      <c r="W629" s="39"/>
      <c r="X629" s="39"/>
      <c r="Y629" s="39"/>
      <c r="Z629" s="39"/>
      <c r="AA629" s="39"/>
      <c r="AB629" s="39"/>
      <c r="AC629" s="39"/>
      <c r="AD629" s="39"/>
      <c r="AE629" s="39"/>
      <c r="AF629" s="39"/>
      <c r="AG629" s="39"/>
      <c r="AH629" s="33"/>
      <c r="AI629" s="33"/>
      <c r="AJ629" s="33"/>
    </row>
    <row r="630" spans="1:36" s="40" customFormat="1" ht="264.5" hidden="1" x14ac:dyDescent="0.25">
      <c r="A630" s="32">
        <v>53637</v>
      </c>
      <c r="B630" s="33" t="s">
        <v>994</v>
      </c>
      <c r="C630" s="34">
        <v>350000</v>
      </c>
      <c r="D630" s="34"/>
      <c r="E630" s="35" t="s">
        <v>1020</v>
      </c>
      <c r="F630" s="33" t="s">
        <v>3937</v>
      </c>
      <c r="G630" s="35" t="s">
        <v>1022</v>
      </c>
      <c r="H630" s="36">
        <v>0</v>
      </c>
      <c r="I630" s="37">
        <f t="shared" si="9"/>
        <v>0</v>
      </c>
      <c r="J630" s="35"/>
      <c r="K630" s="35"/>
      <c r="L630" s="35"/>
      <c r="M630" s="32">
        <v>100000</v>
      </c>
      <c r="N630" s="33" t="s">
        <v>0</v>
      </c>
      <c r="O630" s="32">
        <v>1514</v>
      </c>
      <c r="P630" s="33" t="s">
        <v>155</v>
      </c>
      <c r="Q630" s="33" t="s">
        <v>143</v>
      </c>
      <c r="R630" s="33" t="s">
        <v>135</v>
      </c>
      <c r="S630" s="33" t="s">
        <v>143</v>
      </c>
      <c r="T630" s="33" t="s">
        <v>1019</v>
      </c>
      <c r="U630" s="38"/>
      <c r="V630" s="39"/>
      <c r="W630" s="39"/>
      <c r="X630" s="39"/>
      <c r="Y630" s="39"/>
      <c r="Z630" s="39">
        <v>350000</v>
      </c>
      <c r="AA630" s="39"/>
      <c r="AB630" s="39"/>
      <c r="AC630" s="39"/>
      <c r="AD630" s="39"/>
      <c r="AE630" s="39"/>
      <c r="AF630" s="39"/>
      <c r="AG630" s="39"/>
      <c r="AH630" s="33"/>
      <c r="AI630" s="33"/>
      <c r="AJ630" s="33"/>
    </row>
    <row r="631" spans="1:36" s="40" customFormat="1" ht="57.5" hidden="1" x14ac:dyDescent="0.25">
      <c r="A631" s="32">
        <v>53638</v>
      </c>
      <c r="B631" s="33" t="s">
        <v>347</v>
      </c>
      <c r="C631" s="34">
        <v>35639</v>
      </c>
      <c r="D631" s="34"/>
      <c r="E631" s="33" t="s">
        <v>556</v>
      </c>
      <c r="F631" s="33" t="s">
        <v>3159</v>
      </c>
      <c r="G631" s="33" t="s">
        <v>556</v>
      </c>
      <c r="H631" s="36">
        <v>0</v>
      </c>
      <c r="I631" s="37">
        <f t="shared" si="9"/>
        <v>0</v>
      </c>
      <c r="J631" s="33"/>
      <c r="K631" s="33"/>
      <c r="L631" s="33"/>
      <c r="M631" s="32">
        <v>100000</v>
      </c>
      <c r="N631" s="33" t="s">
        <v>0</v>
      </c>
      <c r="O631" s="32">
        <v>1313</v>
      </c>
      <c r="P631" s="33" t="s">
        <v>143</v>
      </c>
      <c r="Q631" s="33" t="s">
        <v>143</v>
      </c>
      <c r="R631" s="33" t="s">
        <v>431</v>
      </c>
      <c r="S631" s="33" t="s">
        <v>143</v>
      </c>
      <c r="T631" s="33" t="s">
        <v>1023</v>
      </c>
      <c r="U631" s="38"/>
      <c r="V631" s="39">
        <v>35639</v>
      </c>
      <c r="W631" s="39"/>
      <c r="X631" s="39"/>
      <c r="Y631" s="39"/>
      <c r="Z631" s="39"/>
      <c r="AA631" s="39"/>
      <c r="AB631" s="39"/>
      <c r="AC631" s="39"/>
      <c r="AD631" s="39"/>
      <c r="AE631" s="39"/>
      <c r="AF631" s="39"/>
      <c r="AG631" s="39"/>
      <c r="AH631" s="33"/>
      <c r="AI631" s="33"/>
      <c r="AJ631" s="33"/>
    </row>
    <row r="632" spans="1:36" s="40" customFormat="1" ht="57.5" hidden="1" x14ac:dyDescent="0.25">
      <c r="A632" s="32">
        <v>53639</v>
      </c>
      <c r="B632" s="33" t="s">
        <v>994</v>
      </c>
      <c r="C632" s="34">
        <v>40827</v>
      </c>
      <c r="D632" s="34"/>
      <c r="E632" s="33" t="s">
        <v>556</v>
      </c>
      <c r="F632" s="33" t="s">
        <v>3159</v>
      </c>
      <c r="G632" s="33" t="s">
        <v>556</v>
      </c>
      <c r="H632" s="36">
        <v>0</v>
      </c>
      <c r="I632" s="37">
        <f t="shared" si="9"/>
        <v>0</v>
      </c>
      <c r="J632" s="33"/>
      <c r="K632" s="33"/>
      <c r="L632" s="33"/>
      <c r="M632" s="32">
        <v>100000</v>
      </c>
      <c r="N632" s="33" t="s">
        <v>0</v>
      </c>
      <c r="O632" s="32">
        <v>1514</v>
      </c>
      <c r="P632" s="33" t="s">
        <v>143</v>
      </c>
      <c r="Q632" s="33" t="s">
        <v>143</v>
      </c>
      <c r="R632" s="33" t="s">
        <v>431</v>
      </c>
      <c r="S632" s="33" t="s">
        <v>143</v>
      </c>
      <c r="T632" s="33" t="s">
        <v>1024</v>
      </c>
      <c r="U632" s="38"/>
      <c r="V632" s="39">
        <v>40827</v>
      </c>
      <c r="W632" s="39"/>
      <c r="X632" s="39"/>
      <c r="Y632" s="39"/>
      <c r="Z632" s="39"/>
      <c r="AA632" s="39"/>
      <c r="AB632" s="39"/>
      <c r="AC632" s="39"/>
      <c r="AD632" s="39"/>
      <c r="AE632" s="39"/>
      <c r="AF632" s="39"/>
      <c r="AG632" s="39"/>
      <c r="AH632" s="33"/>
      <c r="AI632" s="33"/>
      <c r="AJ632" s="33"/>
    </row>
    <row r="633" spans="1:36" s="40" customFormat="1" ht="57.5" hidden="1" x14ac:dyDescent="0.25">
      <c r="A633" s="32">
        <v>53640</v>
      </c>
      <c r="B633" s="33" t="s">
        <v>602</v>
      </c>
      <c r="C633" s="34">
        <v>16660</v>
      </c>
      <c r="D633" s="34"/>
      <c r="E633" s="33" t="s">
        <v>556</v>
      </c>
      <c r="F633" s="33" t="s">
        <v>3159</v>
      </c>
      <c r="G633" s="33" t="s">
        <v>556</v>
      </c>
      <c r="H633" s="36">
        <v>0</v>
      </c>
      <c r="I633" s="37">
        <f t="shared" si="9"/>
        <v>0</v>
      </c>
      <c r="J633" s="33"/>
      <c r="K633" s="33"/>
      <c r="L633" s="33"/>
      <c r="M633" s="32">
        <v>100000</v>
      </c>
      <c r="N633" s="33" t="s">
        <v>0</v>
      </c>
      <c r="O633" s="32">
        <v>1516</v>
      </c>
      <c r="P633" s="33" t="s">
        <v>143</v>
      </c>
      <c r="Q633" s="33" t="s">
        <v>143</v>
      </c>
      <c r="R633" s="33" t="s">
        <v>431</v>
      </c>
      <c r="S633" s="33" t="s">
        <v>143</v>
      </c>
      <c r="T633" s="33" t="s">
        <v>1025</v>
      </c>
      <c r="U633" s="38"/>
      <c r="V633" s="39">
        <v>16660</v>
      </c>
      <c r="W633" s="39"/>
      <c r="X633" s="39"/>
      <c r="Y633" s="39"/>
      <c r="Z633" s="39"/>
      <c r="AA633" s="39"/>
      <c r="AB633" s="39"/>
      <c r="AC633" s="39"/>
      <c r="AD633" s="39"/>
      <c r="AE633" s="39"/>
      <c r="AF633" s="39"/>
      <c r="AG633" s="39"/>
      <c r="AH633" s="33"/>
      <c r="AI633" s="33"/>
      <c r="AJ633" s="33"/>
    </row>
    <row r="634" spans="1:36" s="40" customFormat="1" ht="57.5" hidden="1" x14ac:dyDescent="0.25">
      <c r="A634" s="32">
        <v>53641</v>
      </c>
      <c r="B634" s="33" t="s">
        <v>463</v>
      </c>
      <c r="C634" s="34">
        <v>29963</v>
      </c>
      <c r="D634" s="34"/>
      <c r="E634" s="33" t="s">
        <v>556</v>
      </c>
      <c r="F634" s="33" t="s">
        <v>3159</v>
      </c>
      <c r="G634" s="33" t="s">
        <v>556</v>
      </c>
      <c r="H634" s="36">
        <v>0</v>
      </c>
      <c r="I634" s="37">
        <f t="shared" si="9"/>
        <v>0</v>
      </c>
      <c r="J634" s="33"/>
      <c r="K634" s="33"/>
      <c r="L634" s="33"/>
      <c r="M634" s="32">
        <v>100000</v>
      </c>
      <c r="N634" s="33" t="s">
        <v>0</v>
      </c>
      <c r="O634" s="32">
        <v>1613</v>
      </c>
      <c r="P634" s="33" t="s">
        <v>143</v>
      </c>
      <c r="Q634" s="33" t="s">
        <v>143</v>
      </c>
      <c r="R634" s="33" t="s">
        <v>431</v>
      </c>
      <c r="S634" s="33" t="s">
        <v>143</v>
      </c>
      <c r="T634" s="33" t="s">
        <v>1026</v>
      </c>
      <c r="U634" s="38"/>
      <c r="V634" s="39">
        <v>29963</v>
      </c>
      <c r="W634" s="39"/>
      <c r="X634" s="39"/>
      <c r="Y634" s="39"/>
      <c r="Z634" s="39"/>
      <c r="AA634" s="39"/>
      <c r="AB634" s="39"/>
      <c r="AC634" s="39"/>
      <c r="AD634" s="39"/>
      <c r="AE634" s="39"/>
      <c r="AF634" s="39"/>
      <c r="AG634" s="39"/>
      <c r="AH634" s="33"/>
      <c r="AI634" s="33"/>
      <c r="AJ634" s="33"/>
    </row>
    <row r="635" spans="1:36" s="40" customFormat="1" ht="57.5" hidden="1" x14ac:dyDescent="0.25">
      <c r="A635" s="32">
        <v>53642</v>
      </c>
      <c r="B635" s="33" t="s">
        <v>132</v>
      </c>
      <c r="C635" s="41">
        <v>-24093</v>
      </c>
      <c r="D635" s="34"/>
      <c r="E635" s="33" t="s">
        <v>556</v>
      </c>
      <c r="F635" s="33" t="s">
        <v>3159</v>
      </c>
      <c r="G635" s="33" t="s">
        <v>556</v>
      </c>
      <c r="H635" s="36" t="s">
        <v>4198</v>
      </c>
      <c r="I635" s="37" t="e">
        <f t="shared" si="9"/>
        <v>#VALUE!</v>
      </c>
      <c r="J635" s="33"/>
      <c r="K635" s="33"/>
      <c r="L635" s="33"/>
      <c r="M635" s="32">
        <v>100000</v>
      </c>
      <c r="N635" s="33" t="s">
        <v>0</v>
      </c>
      <c r="O635" s="32">
        <v>1619</v>
      </c>
      <c r="P635" s="33" t="s">
        <v>143</v>
      </c>
      <c r="Q635" s="33" t="s">
        <v>143</v>
      </c>
      <c r="R635" s="33" t="s">
        <v>431</v>
      </c>
      <c r="S635" s="33" t="s">
        <v>143</v>
      </c>
      <c r="T635" s="33" t="s">
        <v>1027</v>
      </c>
      <c r="U635" s="38"/>
      <c r="V635" s="42">
        <v>-24093</v>
      </c>
      <c r="W635" s="39"/>
      <c r="X635" s="39"/>
      <c r="Y635" s="39"/>
      <c r="Z635" s="39"/>
      <c r="AA635" s="39"/>
      <c r="AB635" s="39"/>
      <c r="AC635" s="39"/>
      <c r="AD635" s="39"/>
      <c r="AE635" s="39"/>
      <c r="AF635" s="39"/>
      <c r="AG635" s="39"/>
      <c r="AH635" s="33"/>
      <c r="AI635" s="33"/>
      <c r="AJ635" s="33"/>
    </row>
    <row r="636" spans="1:36" s="40" customFormat="1" ht="57.5" hidden="1" x14ac:dyDescent="0.25">
      <c r="A636" s="32">
        <v>53643</v>
      </c>
      <c r="B636" s="33" t="s">
        <v>899</v>
      </c>
      <c r="C636" s="34">
        <v>24749</v>
      </c>
      <c r="D636" s="34"/>
      <c r="E636" s="33" t="s">
        <v>556</v>
      </c>
      <c r="F636" s="33" t="s">
        <v>3159</v>
      </c>
      <c r="G636" s="33" t="s">
        <v>556</v>
      </c>
      <c r="H636" s="36">
        <v>0</v>
      </c>
      <c r="I636" s="37">
        <f t="shared" si="9"/>
        <v>0</v>
      </c>
      <c r="J636" s="33"/>
      <c r="K636" s="33"/>
      <c r="L636" s="33"/>
      <c r="M636" s="32">
        <v>100000</v>
      </c>
      <c r="N636" s="33" t="s">
        <v>0</v>
      </c>
      <c r="O636" s="32">
        <v>1621</v>
      </c>
      <c r="P636" s="33" t="s">
        <v>143</v>
      </c>
      <c r="Q636" s="33" t="s">
        <v>143</v>
      </c>
      <c r="R636" s="33" t="s">
        <v>431</v>
      </c>
      <c r="S636" s="33" t="s">
        <v>143</v>
      </c>
      <c r="T636" s="33" t="s">
        <v>1028</v>
      </c>
      <c r="U636" s="38"/>
      <c r="V636" s="39">
        <v>24749</v>
      </c>
      <c r="W636" s="39"/>
      <c r="X636" s="39"/>
      <c r="Y636" s="39"/>
      <c r="Z636" s="39"/>
      <c r="AA636" s="39"/>
      <c r="AB636" s="39"/>
      <c r="AC636" s="39"/>
      <c r="AD636" s="39"/>
      <c r="AE636" s="39"/>
      <c r="AF636" s="39"/>
      <c r="AG636" s="39"/>
      <c r="AH636" s="33"/>
      <c r="AI636" s="33"/>
      <c r="AJ636" s="33"/>
    </row>
    <row r="637" spans="1:36" s="40" customFormat="1" ht="92" hidden="1" x14ac:dyDescent="0.25">
      <c r="A637" s="32">
        <v>53646</v>
      </c>
      <c r="B637" s="33" t="s">
        <v>2851</v>
      </c>
      <c r="C637" s="34">
        <v>75108</v>
      </c>
      <c r="D637" s="34"/>
      <c r="E637" s="35" t="s">
        <v>3938</v>
      </c>
      <c r="F637" s="35" t="s">
        <v>3939</v>
      </c>
      <c r="G637" s="35" t="s">
        <v>3940</v>
      </c>
      <c r="H637" s="36" t="s">
        <v>4198</v>
      </c>
      <c r="I637" s="37" t="e">
        <f t="shared" si="9"/>
        <v>#VALUE!</v>
      </c>
      <c r="J637" s="35"/>
      <c r="K637" s="35"/>
      <c r="L637" s="35"/>
      <c r="M637" s="32">
        <v>720057</v>
      </c>
      <c r="N637" s="33" t="s">
        <v>116</v>
      </c>
      <c r="O637" s="32">
        <v>2112</v>
      </c>
      <c r="P637" s="33" t="s">
        <v>3367</v>
      </c>
      <c r="Q637" s="33" t="s">
        <v>143</v>
      </c>
      <c r="R637" s="33" t="s">
        <v>135</v>
      </c>
      <c r="S637" s="33" t="s">
        <v>150</v>
      </c>
      <c r="T637" s="33" t="s">
        <v>3941</v>
      </c>
      <c r="U637" s="38">
        <v>1</v>
      </c>
      <c r="V637" s="39">
        <v>47244</v>
      </c>
      <c r="W637" s="39">
        <v>14353</v>
      </c>
      <c r="X637" s="39">
        <v>8875</v>
      </c>
      <c r="Y637" s="39">
        <v>4636</v>
      </c>
      <c r="Z637" s="39"/>
      <c r="AA637" s="39"/>
      <c r="AB637" s="39"/>
      <c r="AC637" s="39"/>
      <c r="AD637" s="39"/>
      <c r="AE637" s="39"/>
      <c r="AF637" s="39"/>
      <c r="AG637" s="39"/>
      <c r="AH637" s="33"/>
      <c r="AI637" s="33"/>
      <c r="AJ637" s="33"/>
    </row>
    <row r="638" spans="1:36" s="40" customFormat="1" ht="92" hidden="1" x14ac:dyDescent="0.25">
      <c r="A638" s="32">
        <v>53647</v>
      </c>
      <c r="B638" s="33" t="s">
        <v>2851</v>
      </c>
      <c r="C638" s="34">
        <v>75108</v>
      </c>
      <c r="D638" s="34"/>
      <c r="E638" s="35" t="s">
        <v>3942</v>
      </c>
      <c r="F638" s="35" t="s">
        <v>3943</v>
      </c>
      <c r="G638" s="33" t="s">
        <v>3944</v>
      </c>
      <c r="H638" s="36" t="s">
        <v>4198</v>
      </c>
      <c r="I638" s="37" t="e">
        <f t="shared" si="9"/>
        <v>#VALUE!</v>
      </c>
      <c r="J638" s="33"/>
      <c r="K638" s="33"/>
      <c r="L638" s="33"/>
      <c r="M638" s="32">
        <v>720057</v>
      </c>
      <c r="N638" s="33" t="s">
        <v>116</v>
      </c>
      <c r="O638" s="32">
        <v>2112</v>
      </c>
      <c r="P638" s="33" t="s">
        <v>3371</v>
      </c>
      <c r="Q638" s="33" t="s">
        <v>143</v>
      </c>
      <c r="R638" s="33" t="s">
        <v>135</v>
      </c>
      <c r="S638" s="33" t="s">
        <v>150</v>
      </c>
      <c r="T638" s="33" t="s">
        <v>3945</v>
      </c>
      <c r="U638" s="38">
        <v>1</v>
      </c>
      <c r="V638" s="39">
        <v>47244</v>
      </c>
      <c r="W638" s="39">
        <v>14353</v>
      </c>
      <c r="X638" s="39">
        <v>8875</v>
      </c>
      <c r="Y638" s="39">
        <v>4636</v>
      </c>
      <c r="Z638" s="39"/>
      <c r="AA638" s="39"/>
      <c r="AB638" s="39"/>
      <c r="AC638" s="39"/>
      <c r="AD638" s="39"/>
      <c r="AE638" s="39"/>
      <c r="AF638" s="39"/>
      <c r="AG638" s="39"/>
      <c r="AH638" s="33"/>
      <c r="AI638" s="33"/>
      <c r="AJ638" s="33"/>
    </row>
    <row r="639" spans="1:36" s="40" customFormat="1" ht="161" hidden="1" x14ac:dyDescent="0.25">
      <c r="A639" s="32">
        <v>53650</v>
      </c>
      <c r="B639" s="33" t="s">
        <v>615</v>
      </c>
      <c r="C639" s="34">
        <v>212539</v>
      </c>
      <c r="D639" s="34"/>
      <c r="E639" s="35" t="s">
        <v>1030</v>
      </c>
      <c r="F639" s="33" t="s">
        <v>3946</v>
      </c>
      <c r="G639" s="33" t="s">
        <v>1032</v>
      </c>
      <c r="H639" s="36">
        <v>0</v>
      </c>
      <c r="I639" s="37">
        <f t="shared" si="9"/>
        <v>0</v>
      </c>
      <c r="J639" s="33"/>
      <c r="K639" s="33"/>
      <c r="L639" s="33"/>
      <c r="M639" s="32">
        <v>100000</v>
      </c>
      <c r="N639" s="33" t="s">
        <v>0</v>
      </c>
      <c r="O639" s="32">
        <v>1517</v>
      </c>
      <c r="P639" s="33" t="s">
        <v>161</v>
      </c>
      <c r="Q639" s="33" t="s">
        <v>143</v>
      </c>
      <c r="R639" s="33" t="s">
        <v>135</v>
      </c>
      <c r="S639" s="33" t="s">
        <v>143</v>
      </c>
      <c r="T639" s="33" t="s">
        <v>1029</v>
      </c>
      <c r="U639" s="38">
        <v>2</v>
      </c>
      <c r="V639" s="39">
        <v>155588</v>
      </c>
      <c r="W639" s="39">
        <v>37550</v>
      </c>
      <c r="X639" s="39">
        <v>19401</v>
      </c>
      <c r="Y639" s="39"/>
      <c r="Z639" s="39"/>
      <c r="AA639" s="39"/>
      <c r="AB639" s="39"/>
      <c r="AC639" s="39"/>
      <c r="AD639" s="39"/>
      <c r="AE639" s="39"/>
      <c r="AF639" s="39"/>
      <c r="AG639" s="39"/>
      <c r="AH639" s="33"/>
      <c r="AI639" s="33"/>
      <c r="AJ639" s="33"/>
    </row>
    <row r="640" spans="1:36" s="40" customFormat="1" ht="80.5" hidden="1" x14ac:dyDescent="0.25">
      <c r="A640" s="32">
        <v>53651</v>
      </c>
      <c r="B640" s="33" t="s">
        <v>2851</v>
      </c>
      <c r="C640" s="34">
        <v>173348</v>
      </c>
      <c r="D640" s="34">
        <v>168712</v>
      </c>
      <c r="E640" s="35" t="s">
        <v>3947</v>
      </c>
      <c r="F640" s="33" t="s">
        <v>3948</v>
      </c>
      <c r="G640" s="33" t="s">
        <v>3949</v>
      </c>
      <c r="H640" s="36" t="s">
        <v>4198</v>
      </c>
      <c r="I640" s="37" t="e">
        <f t="shared" si="9"/>
        <v>#VALUE!</v>
      </c>
      <c r="J640" s="33"/>
      <c r="K640" s="33"/>
      <c r="L640" s="33"/>
      <c r="M640" s="32">
        <v>720057</v>
      </c>
      <c r="N640" s="33" t="s">
        <v>116</v>
      </c>
      <c r="O640" s="32">
        <v>2112</v>
      </c>
      <c r="P640" s="33" t="s">
        <v>3690</v>
      </c>
      <c r="Q640" s="33" t="s">
        <v>143</v>
      </c>
      <c r="R640" s="33" t="s">
        <v>135</v>
      </c>
      <c r="S640" s="33" t="s">
        <v>150</v>
      </c>
      <c r="T640" s="33" t="s">
        <v>3950</v>
      </c>
      <c r="U640" s="38">
        <v>1</v>
      </c>
      <c r="V640" s="39">
        <v>130724</v>
      </c>
      <c r="W640" s="39">
        <v>26858</v>
      </c>
      <c r="X640" s="39">
        <v>11130</v>
      </c>
      <c r="Y640" s="39">
        <v>4636</v>
      </c>
      <c r="Z640" s="39"/>
      <c r="AA640" s="39"/>
      <c r="AB640" s="39"/>
      <c r="AC640" s="39"/>
      <c r="AD640" s="39"/>
      <c r="AE640" s="39"/>
      <c r="AF640" s="39"/>
      <c r="AG640" s="39"/>
      <c r="AH640" s="33"/>
      <c r="AI640" s="33"/>
      <c r="AJ640" s="33"/>
    </row>
    <row r="641" spans="1:36" s="40" customFormat="1" ht="115" hidden="1" x14ac:dyDescent="0.25">
      <c r="A641" s="32">
        <v>53652</v>
      </c>
      <c r="B641" s="33" t="s">
        <v>2851</v>
      </c>
      <c r="C641" s="34">
        <v>120138</v>
      </c>
      <c r="D641" s="34"/>
      <c r="E641" s="35" t="s">
        <v>2882</v>
      </c>
      <c r="F641" s="35" t="s">
        <v>3951</v>
      </c>
      <c r="G641" s="33" t="s">
        <v>2884</v>
      </c>
      <c r="H641" s="36" t="s">
        <v>4198</v>
      </c>
      <c r="I641" s="37" t="e">
        <f t="shared" si="9"/>
        <v>#VALUE!</v>
      </c>
      <c r="J641" s="33"/>
      <c r="K641" s="33"/>
      <c r="L641" s="33"/>
      <c r="M641" s="32">
        <v>720057</v>
      </c>
      <c r="N641" s="33" t="s">
        <v>116</v>
      </c>
      <c r="O641" s="32">
        <v>2112</v>
      </c>
      <c r="P641" s="33" t="s">
        <v>278</v>
      </c>
      <c r="Q641" s="33" t="s">
        <v>143</v>
      </c>
      <c r="R641" s="33" t="s">
        <v>135</v>
      </c>
      <c r="S641" s="33" t="s">
        <v>150</v>
      </c>
      <c r="T641" s="33" t="s">
        <v>2881</v>
      </c>
      <c r="U641" s="38">
        <v>1</v>
      </c>
      <c r="V641" s="39">
        <v>85585</v>
      </c>
      <c r="W641" s="39">
        <v>20006</v>
      </c>
      <c r="X641" s="39">
        <v>9911</v>
      </c>
      <c r="Y641" s="39">
        <v>4636</v>
      </c>
      <c r="Z641" s="39"/>
      <c r="AA641" s="39"/>
      <c r="AB641" s="39"/>
      <c r="AC641" s="39"/>
      <c r="AD641" s="39"/>
      <c r="AE641" s="39"/>
      <c r="AF641" s="39"/>
      <c r="AG641" s="39"/>
      <c r="AH641" s="33"/>
      <c r="AI641" s="33"/>
      <c r="AJ641" s="33"/>
    </row>
    <row r="642" spans="1:36" s="40" customFormat="1" ht="103.5" hidden="1" x14ac:dyDescent="0.25">
      <c r="A642" s="32">
        <v>53653</v>
      </c>
      <c r="B642" s="33" t="s">
        <v>2851</v>
      </c>
      <c r="C642" s="34">
        <v>109016</v>
      </c>
      <c r="D642" s="34"/>
      <c r="E642" s="35" t="s">
        <v>3952</v>
      </c>
      <c r="F642" s="33" t="s">
        <v>3953</v>
      </c>
      <c r="G642" s="33" t="s">
        <v>3954</v>
      </c>
      <c r="H642" s="36" t="s">
        <v>4198</v>
      </c>
      <c r="I642" s="37" t="e">
        <f t="shared" ref="I642:I705" si="10">SUM(C642*H642)</f>
        <v>#VALUE!</v>
      </c>
      <c r="J642" s="33"/>
      <c r="K642" s="33"/>
      <c r="L642" s="33"/>
      <c r="M642" s="32">
        <v>720057</v>
      </c>
      <c r="N642" s="33" t="s">
        <v>116</v>
      </c>
      <c r="O642" s="32">
        <v>2112</v>
      </c>
      <c r="P642" s="33" t="s">
        <v>3379</v>
      </c>
      <c r="Q642" s="33" t="s">
        <v>143</v>
      </c>
      <c r="R642" s="33" t="s">
        <v>135</v>
      </c>
      <c r="S642" s="33" t="s">
        <v>150</v>
      </c>
      <c r="T642" s="33" t="s">
        <v>3955</v>
      </c>
      <c r="U642" s="38">
        <v>1</v>
      </c>
      <c r="V642" s="39">
        <v>76136</v>
      </c>
      <c r="W642" s="39">
        <v>18589</v>
      </c>
      <c r="X642" s="39">
        <v>9655</v>
      </c>
      <c r="Y642" s="39">
        <v>4636</v>
      </c>
      <c r="Z642" s="39"/>
      <c r="AA642" s="39"/>
      <c r="AB642" s="39"/>
      <c r="AC642" s="39"/>
      <c r="AD642" s="39"/>
      <c r="AE642" s="39"/>
      <c r="AF642" s="39"/>
      <c r="AG642" s="39"/>
      <c r="AH642" s="33"/>
      <c r="AI642" s="33"/>
      <c r="AJ642" s="33"/>
    </row>
    <row r="643" spans="1:36" s="40" customFormat="1" ht="149.5" hidden="1" x14ac:dyDescent="0.25">
      <c r="A643" s="32">
        <v>53654</v>
      </c>
      <c r="B643" s="33" t="s">
        <v>2851</v>
      </c>
      <c r="C643" s="34">
        <v>100885</v>
      </c>
      <c r="D643" s="34"/>
      <c r="E643" s="35" t="s">
        <v>3956</v>
      </c>
      <c r="F643" s="35" t="s">
        <v>3957</v>
      </c>
      <c r="G643" s="35" t="s">
        <v>3958</v>
      </c>
      <c r="H643" s="36" t="s">
        <v>4198</v>
      </c>
      <c r="I643" s="37" t="e">
        <f t="shared" si="10"/>
        <v>#VALUE!</v>
      </c>
      <c r="J643" s="35"/>
      <c r="K643" s="35"/>
      <c r="L643" s="35"/>
      <c r="M643" s="32">
        <v>720057</v>
      </c>
      <c r="N643" s="33" t="s">
        <v>116</v>
      </c>
      <c r="O643" s="32">
        <v>2112</v>
      </c>
      <c r="P643" s="33" t="s">
        <v>3296</v>
      </c>
      <c r="Q643" s="33" t="s">
        <v>143</v>
      </c>
      <c r="R643" s="33" t="s">
        <v>135</v>
      </c>
      <c r="S643" s="33" t="s">
        <v>150</v>
      </c>
      <c r="T643" s="33" t="s">
        <v>3959</v>
      </c>
      <c r="U643" s="38">
        <v>1</v>
      </c>
      <c r="V643" s="39">
        <v>69163</v>
      </c>
      <c r="W643" s="39">
        <v>17618</v>
      </c>
      <c r="X643" s="39">
        <v>9468</v>
      </c>
      <c r="Y643" s="39">
        <v>4636</v>
      </c>
      <c r="Z643" s="39"/>
      <c r="AA643" s="39"/>
      <c r="AB643" s="39"/>
      <c r="AC643" s="39"/>
      <c r="AD643" s="39"/>
      <c r="AE643" s="39"/>
      <c r="AF643" s="39"/>
      <c r="AG643" s="39"/>
      <c r="AH643" s="33"/>
      <c r="AI643" s="33"/>
      <c r="AJ643" s="33"/>
    </row>
    <row r="644" spans="1:36" s="40" customFormat="1" ht="149.5" hidden="1" x14ac:dyDescent="0.25">
      <c r="A644" s="32">
        <v>53655</v>
      </c>
      <c r="B644" s="33" t="s">
        <v>2851</v>
      </c>
      <c r="C644" s="34">
        <v>162950</v>
      </c>
      <c r="D644" s="34"/>
      <c r="E644" s="35" t="s">
        <v>2886</v>
      </c>
      <c r="F644" s="33" t="s">
        <v>3960</v>
      </c>
      <c r="G644" s="33" t="s">
        <v>2888</v>
      </c>
      <c r="H644" s="36" t="s">
        <v>4198</v>
      </c>
      <c r="I644" s="37" t="e">
        <f t="shared" si="10"/>
        <v>#VALUE!</v>
      </c>
      <c r="J644" s="33"/>
      <c r="K644" s="33"/>
      <c r="L644" s="33"/>
      <c r="M644" s="32">
        <v>720057</v>
      </c>
      <c r="N644" s="33" t="s">
        <v>116</v>
      </c>
      <c r="O644" s="32">
        <v>2112</v>
      </c>
      <c r="P644" s="33" t="s">
        <v>133</v>
      </c>
      <c r="Q644" s="33" t="s">
        <v>143</v>
      </c>
      <c r="R644" s="33" t="s">
        <v>135</v>
      </c>
      <c r="S644" s="33" t="s">
        <v>150</v>
      </c>
      <c r="T644" s="33" t="s">
        <v>2885</v>
      </c>
      <c r="U644" s="38">
        <v>1</v>
      </c>
      <c r="V644" s="39">
        <v>121918</v>
      </c>
      <c r="W644" s="39">
        <v>25504</v>
      </c>
      <c r="X644" s="39">
        <v>10892</v>
      </c>
      <c r="Y644" s="39">
        <v>4636</v>
      </c>
      <c r="Z644" s="39"/>
      <c r="AA644" s="39"/>
      <c r="AB644" s="39"/>
      <c r="AC644" s="39"/>
      <c r="AD644" s="39"/>
      <c r="AE644" s="39"/>
      <c r="AF644" s="39"/>
      <c r="AG644" s="39"/>
      <c r="AH644" s="33"/>
      <c r="AI644" s="33"/>
      <c r="AJ644" s="33"/>
    </row>
    <row r="645" spans="1:36" s="40" customFormat="1" ht="115" hidden="1" x14ac:dyDescent="0.25">
      <c r="A645" s="32">
        <v>53656</v>
      </c>
      <c r="B645" s="33" t="s">
        <v>2851</v>
      </c>
      <c r="C645" s="34">
        <v>106938</v>
      </c>
      <c r="D645" s="34"/>
      <c r="E645" s="35" t="s">
        <v>3961</v>
      </c>
      <c r="F645" s="35" t="s">
        <v>3962</v>
      </c>
      <c r="G645" s="33" t="s">
        <v>3963</v>
      </c>
      <c r="H645" s="36" t="s">
        <v>4198</v>
      </c>
      <c r="I645" s="37" t="e">
        <f t="shared" si="10"/>
        <v>#VALUE!</v>
      </c>
      <c r="J645" s="33"/>
      <c r="K645" s="33"/>
      <c r="L645" s="33"/>
      <c r="M645" s="32">
        <v>720057</v>
      </c>
      <c r="N645" s="33" t="s">
        <v>116</v>
      </c>
      <c r="O645" s="32">
        <v>2112</v>
      </c>
      <c r="P645" s="33" t="s">
        <v>3383</v>
      </c>
      <c r="Q645" s="33" t="s">
        <v>143</v>
      </c>
      <c r="R645" s="33" t="s">
        <v>135</v>
      </c>
      <c r="S645" s="33" t="s">
        <v>150</v>
      </c>
      <c r="T645" s="33" t="s">
        <v>3964</v>
      </c>
      <c r="U645" s="38">
        <v>1</v>
      </c>
      <c r="V645" s="39">
        <v>74164</v>
      </c>
      <c r="W645" s="39">
        <v>18536</v>
      </c>
      <c r="X645" s="39">
        <v>9602</v>
      </c>
      <c r="Y645" s="39">
        <v>4636</v>
      </c>
      <c r="Z645" s="39"/>
      <c r="AA645" s="39"/>
      <c r="AB645" s="39"/>
      <c r="AC645" s="39"/>
      <c r="AD645" s="39"/>
      <c r="AE645" s="39"/>
      <c r="AF645" s="39"/>
      <c r="AG645" s="39"/>
      <c r="AH645" s="33"/>
      <c r="AI645" s="33"/>
      <c r="AJ645" s="33"/>
    </row>
    <row r="646" spans="1:36" s="40" customFormat="1" ht="92" hidden="1" x14ac:dyDescent="0.25">
      <c r="A646" s="32">
        <v>53657</v>
      </c>
      <c r="B646" s="33" t="s">
        <v>2851</v>
      </c>
      <c r="C646" s="34">
        <v>204663</v>
      </c>
      <c r="D646" s="34"/>
      <c r="E646" s="35" t="s">
        <v>3965</v>
      </c>
      <c r="F646" s="33" t="s">
        <v>3966</v>
      </c>
      <c r="G646" s="33" t="s">
        <v>2892</v>
      </c>
      <c r="H646" s="36" t="s">
        <v>4198</v>
      </c>
      <c r="I646" s="37" t="e">
        <f t="shared" si="10"/>
        <v>#VALUE!</v>
      </c>
      <c r="J646" s="33"/>
      <c r="K646" s="33"/>
      <c r="L646" s="33"/>
      <c r="M646" s="32">
        <v>720057</v>
      </c>
      <c r="N646" s="33" t="s">
        <v>116</v>
      </c>
      <c r="O646" s="32">
        <v>2112</v>
      </c>
      <c r="P646" s="33" t="s">
        <v>167</v>
      </c>
      <c r="Q646" s="33" t="s">
        <v>143</v>
      </c>
      <c r="R646" s="33" t="s">
        <v>135</v>
      </c>
      <c r="S646" s="33" t="s">
        <v>150</v>
      </c>
      <c r="T646" s="33" t="s">
        <v>2889</v>
      </c>
      <c r="U646" s="38">
        <v>1</v>
      </c>
      <c r="V646" s="39">
        <v>157178</v>
      </c>
      <c r="W646" s="39">
        <v>31005</v>
      </c>
      <c r="X646" s="39">
        <v>11844</v>
      </c>
      <c r="Y646" s="39">
        <v>4636</v>
      </c>
      <c r="Z646" s="39"/>
      <c r="AA646" s="39"/>
      <c r="AB646" s="39"/>
      <c r="AC646" s="39"/>
      <c r="AD646" s="39"/>
      <c r="AE646" s="39"/>
      <c r="AF646" s="39"/>
      <c r="AG646" s="39"/>
      <c r="AH646" s="33"/>
      <c r="AI646" s="33"/>
      <c r="AJ646" s="33"/>
    </row>
    <row r="647" spans="1:36" s="40" customFormat="1" ht="115" hidden="1" x14ac:dyDescent="0.25">
      <c r="A647" s="32">
        <v>53658</v>
      </c>
      <c r="B647" s="33" t="s">
        <v>2851</v>
      </c>
      <c r="C647" s="34">
        <v>100885</v>
      </c>
      <c r="D647" s="34"/>
      <c r="E647" s="35" t="s">
        <v>3967</v>
      </c>
      <c r="F647" s="33" t="s">
        <v>3968</v>
      </c>
      <c r="G647" s="33" t="s">
        <v>3969</v>
      </c>
      <c r="H647" s="36" t="s">
        <v>4198</v>
      </c>
      <c r="I647" s="37" t="e">
        <f t="shared" si="10"/>
        <v>#VALUE!</v>
      </c>
      <c r="J647" s="33"/>
      <c r="K647" s="33"/>
      <c r="L647" s="33"/>
      <c r="M647" s="32">
        <v>720057</v>
      </c>
      <c r="N647" s="33" t="s">
        <v>116</v>
      </c>
      <c r="O647" s="32">
        <v>2112</v>
      </c>
      <c r="P647" s="33" t="s">
        <v>468</v>
      </c>
      <c r="Q647" s="33" t="s">
        <v>143</v>
      </c>
      <c r="R647" s="33" t="s">
        <v>135</v>
      </c>
      <c r="S647" s="33" t="s">
        <v>150</v>
      </c>
      <c r="T647" s="33" t="s">
        <v>3959</v>
      </c>
      <c r="U647" s="38">
        <v>1</v>
      </c>
      <c r="V647" s="39">
        <v>69163</v>
      </c>
      <c r="W647" s="39">
        <v>17618</v>
      </c>
      <c r="X647" s="39">
        <v>9468</v>
      </c>
      <c r="Y647" s="39">
        <v>4636</v>
      </c>
      <c r="Z647" s="39"/>
      <c r="AA647" s="39"/>
      <c r="AB647" s="39"/>
      <c r="AC647" s="39"/>
      <c r="AD647" s="39"/>
      <c r="AE647" s="39"/>
      <c r="AF647" s="39"/>
      <c r="AG647" s="39"/>
      <c r="AH647" s="33"/>
      <c r="AI647" s="33"/>
      <c r="AJ647" s="33"/>
    </row>
    <row r="648" spans="1:36" s="40" customFormat="1" ht="80.5" hidden="1" x14ac:dyDescent="0.25">
      <c r="A648" s="32">
        <v>53659</v>
      </c>
      <c r="B648" s="33" t="s">
        <v>2851</v>
      </c>
      <c r="C648" s="34">
        <v>210167</v>
      </c>
      <c r="D648" s="34"/>
      <c r="E648" s="35" t="s">
        <v>2895</v>
      </c>
      <c r="F648" s="33" t="s">
        <v>3970</v>
      </c>
      <c r="G648" s="33" t="s">
        <v>3971</v>
      </c>
      <c r="H648" s="36" t="s">
        <v>4198</v>
      </c>
      <c r="I648" s="37" t="e">
        <f t="shared" si="10"/>
        <v>#VALUE!</v>
      </c>
      <c r="J648" s="33"/>
      <c r="K648" s="33"/>
      <c r="L648" s="33"/>
      <c r="M648" s="32">
        <v>720057</v>
      </c>
      <c r="N648" s="33" t="s">
        <v>116</v>
      </c>
      <c r="O648" s="32">
        <v>2112</v>
      </c>
      <c r="P648" s="33" t="s">
        <v>2893</v>
      </c>
      <c r="Q648" s="33" t="s">
        <v>143</v>
      </c>
      <c r="R648" s="33" t="s">
        <v>135</v>
      </c>
      <c r="S648" s="33" t="s">
        <v>150</v>
      </c>
      <c r="T648" s="33" t="s">
        <v>2894</v>
      </c>
      <c r="U648" s="38">
        <v>2</v>
      </c>
      <c r="V648" s="39">
        <v>145299</v>
      </c>
      <c r="W648" s="39">
        <v>36473</v>
      </c>
      <c r="X648" s="39">
        <v>19123</v>
      </c>
      <c r="Y648" s="39">
        <v>9272</v>
      </c>
      <c r="Z648" s="39"/>
      <c r="AA648" s="39"/>
      <c r="AB648" s="39"/>
      <c r="AC648" s="39"/>
      <c r="AD648" s="39"/>
      <c r="AE648" s="39"/>
      <c r="AF648" s="39"/>
      <c r="AG648" s="39"/>
      <c r="AH648" s="33"/>
      <c r="AI648" s="33"/>
      <c r="AJ648" s="33"/>
    </row>
    <row r="649" spans="1:36" s="40" customFormat="1" ht="126.5" hidden="1" x14ac:dyDescent="0.25">
      <c r="A649" s="32">
        <v>53660</v>
      </c>
      <c r="B649" s="33" t="s">
        <v>2851</v>
      </c>
      <c r="C649" s="34">
        <v>112091</v>
      </c>
      <c r="D649" s="34"/>
      <c r="E649" s="35" t="s">
        <v>3972</v>
      </c>
      <c r="F649" s="33" t="s">
        <v>3973</v>
      </c>
      <c r="G649" s="33" t="s">
        <v>3974</v>
      </c>
      <c r="H649" s="36" t="s">
        <v>4198</v>
      </c>
      <c r="I649" s="37" t="e">
        <f t="shared" si="10"/>
        <v>#VALUE!</v>
      </c>
      <c r="J649" s="33"/>
      <c r="K649" s="33"/>
      <c r="L649" s="33"/>
      <c r="M649" s="32">
        <v>720057</v>
      </c>
      <c r="N649" s="33" t="s">
        <v>116</v>
      </c>
      <c r="O649" s="32">
        <v>2112</v>
      </c>
      <c r="P649" s="33" t="s">
        <v>3327</v>
      </c>
      <c r="Q649" s="33" t="s">
        <v>143</v>
      </c>
      <c r="R649" s="33" t="s">
        <v>135</v>
      </c>
      <c r="S649" s="33" t="s">
        <v>150</v>
      </c>
      <c r="T649" s="33" t="s">
        <v>3975</v>
      </c>
      <c r="U649" s="38">
        <v>1</v>
      </c>
      <c r="V649" s="39">
        <v>78794</v>
      </c>
      <c r="W649" s="39">
        <v>18933</v>
      </c>
      <c r="X649" s="39">
        <v>9728</v>
      </c>
      <c r="Y649" s="39">
        <v>4636</v>
      </c>
      <c r="Z649" s="39"/>
      <c r="AA649" s="39"/>
      <c r="AB649" s="39"/>
      <c r="AC649" s="39"/>
      <c r="AD649" s="39"/>
      <c r="AE649" s="39"/>
      <c r="AF649" s="39"/>
      <c r="AG649" s="39"/>
      <c r="AH649" s="33"/>
      <c r="AI649" s="33"/>
      <c r="AJ649" s="33"/>
    </row>
    <row r="650" spans="1:36" s="40" customFormat="1" ht="207" hidden="1" x14ac:dyDescent="0.25">
      <c r="A650" s="32">
        <v>53661</v>
      </c>
      <c r="B650" s="33" t="s">
        <v>2851</v>
      </c>
      <c r="C650" s="34">
        <v>109016</v>
      </c>
      <c r="D650" s="34"/>
      <c r="E650" s="35" t="s">
        <v>2900</v>
      </c>
      <c r="F650" s="33" t="s">
        <v>3976</v>
      </c>
      <c r="G650" s="33" t="s">
        <v>2901</v>
      </c>
      <c r="H650" s="36" t="s">
        <v>4198</v>
      </c>
      <c r="I650" s="37" t="e">
        <f t="shared" si="10"/>
        <v>#VALUE!</v>
      </c>
      <c r="J650" s="33"/>
      <c r="K650" s="33"/>
      <c r="L650" s="33"/>
      <c r="M650" s="32">
        <v>720057</v>
      </c>
      <c r="N650" s="33" t="s">
        <v>116</v>
      </c>
      <c r="O650" s="32">
        <v>2112</v>
      </c>
      <c r="P650" s="33" t="s">
        <v>2898</v>
      </c>
      <c r="Q650" s="33" t="s">
        <v>143</v>
      </c>
      <c r="R650" s="33" t="s">
        <v>135</v>
      </c>
      <c r="S650" s="33" t="s">
        <v>150</v>
      </c>
      <c r="T650" s="33" t="s">
        <v>2899</v>
      </c>
      <c r="U650" s="38">
        <v>1</v>
      </c>
      <c r="V650" s="39">
        <v>76136</v>
      </c>
      <c r="W650" s="39">
        <v>18589</v>
      </c>
      <c r="X650" s="39">
        <v>9655</v>
      </c>
      <c r="Y650" s="39">
        <v>4636</v>
      </c>
      <c r="Z650" s="39"/>
      <c r="AA650" s="39"/>
      <c r="AB650" s="39"/>
      <c r="AC650" s="39"/>
      <c r="AD650" s="39"/>
      <c r="AE650" s="39"/>
      <c r="AF650" s="39"/>
      <c r="AG650" s="39"/>
      <c r="AH650" s="33"/>
      <c r="AI650" s="33"/>
      <c r="AJ650" s="33"/>
    </row>
    <row r="651" spans="1:36" s="40" customFormat="1" ht="138" hidden="1" x14ac:dyDescent="0.25">
      <c r="A651" s="32">
        <v>53662</v>
      </c>
      <c r="B651" s="33" t="s">
        <v>2851</v>
      </c>
      <c r="C651" s="34">
        <v>113242</v>
      </c>
      <c r="D651" s="34"/>
      <c r="E651" s="35" t="s">
        <v>3977</v>
      </c>
      <c r="F651" s="35" t="s">
        <v>3978</v>
      </c>
      <c r="G651" s="35" t="s">
        <v>3979</v>
      </c>
      <c r="H651" s="36" t="s">
        <v>4198</v>
      </c>
      <c r="I651" s="37" t="e">
        <f t="shared" si="10"/>
        <v>#VALUE!</v>
      </c>
      <c r="J651" s="35"/>
      <c r="K651" s="35"/>
      <c r="L651" s="35"/>
      <c r="M651" s="32">
        <v>720057</v>
      </c>
      <c r="N651" s="33" t="s">
        <v>116</v>
      </c>
      <c r="O651" s="32">
        <v>2112</v>
      </c>
      <c r="P651" s="33" t="s">
        <v>299</v>
      </c>
      <c r="Q651" s="33" t="s">
        <v>143</v>
      </c>
      <c r="R651" s="33" t="s">
        <v>135</v>
      </c>
      <c r="S651" s="33" t="s">
        <v>150</v>
      </c>
      <c r="T651" s="33" t="s">
        <v>3980</v>
      </c>
      <c r="U651" s="38">
        <v>1</v>
      </c>
      <c r="V651" s="39">
        <v>79766</v>
      </c>
      <c r="W651" s="39">
        <v>19086</v>
      </c>
      <c r="X651" s="39">
        <v>9754</v>
      </c>
      <c r="Y651" s="39">
        <v>4636</v>
      </c>
      <c r="Z651" s="39"/>
      <c r="AA651" s="39"/>
      <c r="AB651" s="39"/>
      <c r="AC651" s="39"/>
      <c r="AD651" s="39"/>
      <c r="AE651" s="39"/>
      <c r="AF651" s="39"/>
      <c r="AG651" s="39"/>
      <c r="AH651" s="33"/>
      <c r="AI651" s="33"/>
      <c r="AJ651" s="33"/>
    </row>
    <row r="652" spans="1:36" s="40" customFormat="1" ht="149.5" hidden="1" x14ac:dyDescent="0.25">
      <c r="A652" s="32">
        <v>53663</v>
      </c>
      <c r="B652" s="33" t="s">
        <v>2851</v>
      </c>
      <c r="C652" s="34">
        <v>239064</v>
      </c>
      <c r="D652" s="34"/>
      <c r="E652" s="35" t="s">
        <v>3981</v>
      </c>
      <c r="F652" s="35" t="s">
        <v>3982</v>
      </c>
      <c r="G652" s="35" t="s">
        <v>3983</v>
      </c>
      <c r="H652" s="36" t="s">
        <v>4198</v>
      </c>
      <c r="I652" s="37" t="e">
        <f t="shared" si="10"/>
        <v>#VALUE!</v>
      </c>
      <c r="J652" s="35"/>
      <c r="K652" s="35"/>
      <c r="L652" s="35"/>
      <c r="M652" s="32">
        <v>720057</v>
      </c>
      <c r="N652" s="33" t="s">
        <v>116</v>
      </c>
      <c r="O652" s="32">
        <v>2112</v>
      </c>
      <c r="P652" s="33" t="s">
        <v>3300</v>
      </c>
      <c r="Q652" s="33" t="s">
        <v>143</v>
      </c>
      <c r="R652" s="33" t="s">
        <v>135</v>
      </c>
      <c r="S652" s="33" t="s">
        <v>150</v>
      </c>
      <c r="T652" s="33" t="s">
        <v>3984</v>
      </c>
      <c r="U652" s="38">
        <v>2</v>
      </c>
      <c r="V652" s="39">
        <v>170784</v>
      </c>
      <c r="W652" s="39">
        <v>39198</v>
      </c>
      <c r="X652" s="39">
        <v>19810</v>
      </c>
      <c r="Y652" s="39">
        <v>9272</v>
      </c>
      <c r="Z652" s="39"/>
      <c r="AA652" s="39"/>
      <c r="AB652" s="39"/>
      <c r="AC652" s="39"/>
      <c r="AD652" s="39"/>
      <c r="AE652" s="39"/>
      <c r="AF652" s="39"/>
      <c r="AG652" s="39"/>
      <c r="AH652" s="33"/>
      <c r="AI652" s="33"/>
      <c r="AJ652" s="33"/>
    </row>
    <row r="653" spans="1:36" s="40" customFormat="1" ht="138" hidden="1" x14ac:dyDescent="0.25">
      <c r="A653" s="32">
        <v>53664</v>
      </c>
      <c r="B653" s="33" t="s">
        <v>2851</v>
      </c>
      <c r="C653" s="34">
        <v>162950</v>
      </c>
      <c r="D653" s="34"/>
      <c r="E653" s="35" t="s">
        <v>2903</v>
      </c>
      <c r="F653" s="33" t="s">
        <v>3985</v>
      </c>
      <c r="G653" s="33" t="s">
        <v>2905</v>
      </c>
      <c r="H653" s="36" t="s">
        <v>4198</v>
      </c>
      <c r="I653" s="37" t="e">
        <f t="shared" si="10"/>
        <v>#VALUE!</v>
      </c>
      <c r="J653" s="33"/>
      <c r="K653" s="33"/>
      <c r="L653" s="33"/>
      <c r="M653" s="32">
        <v>720057</v>
      </c>
      <c r="N653" s="33" t="s">
        <v>116</v>
      </c>
      <c r="O653" s="32">
        <v>2112</v>
      </c>
      <c r="P653" s="33" t="s">
        <v>256</v>
      </c>
      <c r="Q653" s="33" t="s">
        <v>143</v>
      </c>
      <c r="R653" s="33" t="s">
        <v>135</v>
      </c>
      <c r="S653" s="33" t="s">
        <v>150</v>
      </c>
      <c r="T653" s="33" t="s">
        <v>2902</v>
      </c>
      <c r="U653" s="38">
        <v>1</v>
      </c>
      <c r="V653" s="39">
        <v>121918</v>
      </c>
      <c r="W653" s="39">
        <v>25504</v>
      </c>
      <c r="X653" s="39">
        <v>10892</v>
      </c>
      <c r="Y653" s="39">
        <v>4636</v>
      </c>
      <c r="Z653" s="39"/>
      <c r="AA653" s="39"/>
      <c r="AB653" s="39"/>
      <c r="AC653" s="39"/>
      <c r="AD653" s="39"/>
      <c r="AE653" s="39"/>
      <c r="AF653" s="39"/>
      <c r="AG653" s="39"/>
      <c r="AH653" s="33"/>
      <c r="AI653" s="33"/>
      <c r="AJ653" s="33"/>
    </row>
    <row r="654" spans="1:36" s="40" customFormat="1" ht="115" hidden="1" x14ac:dyDescent="0.25">
      <c r="A654" s="32">
        <v>53665</v>
      </c>
      <c r="B654" s="33" t="s">
        <v>2851</v>
      </c>
      <c r="C654" s="34">
        <v>75108</v>
      </c>
      <c r="D654" s="34"/>
      <c r="E654" s="35" t="s">
        <v>3986</v>
      </c>
      <c r="F654" s="35" t="s">
        <v>3987</v>
      </c>
      <c r="G654" s="33" t="s">
        <v>3988</v>
      </c>
      <c r="H654" s="36" t="s">
        <v>4198</v>
      </c>
      <c r="I654" s="37" t="e">
        <f t="shared" si="10"/>
        <v>#VALUE!</v>
      </c>
      <c r="J654" s="33"/>
      <c r="K654" s="33"/>
      <c r="L654" s="33"/>
      <c r="M654" s="32">
        <v>720057</v>
      </c>
      <c r="N654" s="33" t="s">
        <v>116</v>
      </c>
      <c r="O654" s="32">
        <v>2112</v>
      </c>
      <c r="P654" s="33" t="s">
        <v>3388</v>
      </c>
      <c r="Q654" s="33" t="s">
        <v>143</v>
      </c>
      <c r="R654" s="33" t="s">
        <v>135</v>
      </c>
      <c r="S654" s="33" t="s">
        <v>150</v>
      </c>
      <c r="T654" s="33" t="s">
        <v>3989</v>
      </c>
      <c r="U654" s="38">
        <v>1</v>
      </c>
      <c r="V654" s="39">
        <v>47244</v>
      </c>
      <c r="W654" s="39">
        <v>14353</v>
      </c>
      <c r="X654" s="39">
        <v>8875</v>
      </c>
      <c r="Y654" s="39">
        <v>4636</v>
      </c>
      <c r="Z654" s="39"/>
      <c r="AA654" s="39"/>
      <c r="AB654" s="39"/>
      <c r="AC654" s="39"/>
      <c r="AD654" s="39"/>
      <c r="AE654" s="39"/>
      <c r="AF654" s="39"/>
      <c r="AG654" s="39"/>
      <c r="AH654" s="33"/>
      <c r="AI654" s="33"/>
      <c r="AJ654" s="33"/>
    </row>
    <row r="655" spans="1:36" s="40" customFormat="1" ht="92" hidden="1" x14ac:dyDescent="0.25">
      <c r="A655" s="32">
        <v>53666</v>
      </c>
      <c r="B655" s="33" t="s">
        <v>2851</v>
      </c>
      <c r="C655" s="34">
        <v>296304</v>
      </c>
      <c r="D655" s="34"/>
      <c r="E655" s="35" t="s">
        <v>3990</v>
      </c>
      <c r="F655" s="33" t="s">
        <v>3991</v>
      </c>
      <c r="G655" s="33" t="s">
        <v>3992</v>
      </c>
      <c r="H655" s="36" t="s">
        <v>4198</v>
      </c>
      <c r="I655" s="37" t="e">
        <f t="shared" si="10"/>
        <v>#VALUE!</v>
      </c>
      <c r="J655" s="33"/>
      <c r="K655" s="33"/>
      <c r="L655" s="33"/>
      <c r="M655" s="32">
        <v>720057</v>
      </c>
      <c r="N655" s="33" t="s">
        <v>116</v>
      </c>
      <c r="O655" s="32">
        <v>2112</v>
      </c>
      <c r="P655" s="33" t="s">
        <v>2039</v>
      </c>
      <c r="Q655" s="33" t="s">
        <v>143</v>
      </c>
      <c r="R655" s="33" t="s">
        <v>135</v>
      </c>
      <c r="S655" s="33" t="s">
        <v>150</v>
      </c>
      <c r="T655" s="33" t="s">
        <v>3993</v>
      </c>
      <c r="U655" s="38">
        <v>3</v>
      </c>
      <c r="V655" s="39">
        <v>202482</v>
      </c>
      <c r="W655" s="39">
        <v>51645</v>
      </c>
      <c r="X655" s="39">
        <v>28269</v>
      </c>
      <c r="Y655" s="39">
        <v>13908</v>
      </c>
      <c r="Z655" s="39"/>
      <c r="AA655" s="39"/>
      <c r="AB655" s="39"/>
      <c r="AC655" s="39"/>
      <c r="AD655" s="39"/>
      <c r="AE655" s="39"/>
      <c r="AF655" s="39"/>
      <c r="AG655" s="39"/>
      <c r="AH655" s="33"/>
      <c r="AI655" s="33"/>
      <c r="AJ655" s="33"/>
    </row>
    <row r="656" spans="1:36" s="40" customFormat="1" ht="103.5" hidden="1" x14ac:dyDescent="0.25">
      <c r="A656" s="32">
        <v>53669</v>
      </c>
      <c r="B656" s="33" t="s">
        <v>2851</v>
      </c>
      <c r="C656" s="34">
        <v>231604</v>
      </c>
      <c r="D656" s="34">
        <v>117817</v>
      </c>
      <c r="E656" s="35" t="s">
        <v>3994</v>
      </c>
      <c r="F656" s="33" t="s">
        <v>3995</v>
      </c>
      <c r="G656" s="33" t="s">
        <v>3996</v>
      </c>
      <c r="H656" s="36" t="s">
        <v>4198</v>
      </c>
      <c r="I656" s="37" t="e">
        <f t="shared" si="10"/>
        <v>#VALUE!</v>
      </c>
      <c r="J656" s="33"/>
      <c r="K656" s="33"/>
      <c r="L656" s="33"/>
      <c r="M656" s="32">
        <v>720057</v>
      </c>
      <c r="N656" s="33" t="s">
        <v>116</v>
      </c>
      <c r="O656" s="32">
        <v>2112</v>
      </c>
      <c r="P656" s="33" t="s">
        <v>397</v>
      </c>
      <c r="Q656" s="33" t="s">
        <v>143</v>
      </c>
      <c r="R656" s="33" t="s">
        <v>135</v>
      </c>
      <c r="S656" s="33" t="s">
        <v>150</v>
      </c>
      <c r="T656" s="33" t="s">
        <v>3997</v>
      </c>
      <c r="U656" s="38">
        <v>2</v>
      </c>
      <c r="V656" s="39">
        <v>163565</v>
      </c>
      <c r="W656" s="39">
        <v>39152</v>
      </c>
      <c r="X656" s="39">
        <v>19615</v>
      </c>
      <c r="Y656" s="39">
        <v>9272</v>
      </c>
      <c r="Z656" s="39"/>
      <c r="AA656" s="39"/>
      <c r="AB656" s="39"/>
      <c r="AC656" s="39"/>
      <c r="AD656" s="39"/>
      <c r="AE656" s="39"/>
      <c r="AF656" s="39"/>
      <c r="AG656" s="39"/>
      <c r="AH656" s="33"/>
      <c r="AI656" s="33"/>
      <c r="AJ656" s="33"/>
    </row>
    <row r="657" spans="1:36" s="40" customFormat="1" ht="103.5" hidden="1" x14ac:dyDescent="0.25">
      <c r="A657" s="32">
        <v>53671</v>
      </c>
      <c r="B657" s="33" t="s">
        <v>2851</v>
      </c>
      <c r="C657" s="34">
        <v>135051</v>
      </c>
      <c r="D657" s="34">
        <v>130415</v>
      </c>
      <c r="E657" s="35" t="s">
        <v>3998</v>
      </c>
      <c r="F657" s="33" t="s">
        <v>3999</v>
      </c>
      <c r="G657" s="33" t="s">
        <v>4000</v>
      </c>
      <c r="H657" s="36" t="s">
        <v>4198</v>
      </c>
      <c r="I657" s="37" t="e">
        <f t="shared" si="10"/>
        <v>#VALUE!</v>
      </c>
      <c r="J657" s="33"/>
      <c r="K657" s="33"/>
      <c r="L657" s="33"/>
      <c r="M657" s="32">
        <v>720057</v>
      </c>
      <c r="N657" s="33" t="s">
        <v>116</v>
      </c>
      <c r="O657" s="32">
        <v>2112</v>
      </c>
      <c r="P657" s="33" t="s">
        <v>417</v>
      </c>
      <c r="Q657" s="33" t="s">
        <v>143</v>
      </c>
      <c r="R657" s="33" t="s">
        <v>135</v>
      </c>
      <c r="S657" s="33" t="s">
        <v>150</v>
      </c>
      <c r="T657" s="33" t="s">
        <v>4001</v>
      </c>
      <c r="U657" s="38">
        <v>1</v>
      </c>
      <c r="V657" s="39">
        <v>98536</v>
      </c>
      <c r="W657" s="39">
        <v>21619</v>
      </c>
      <c r="X657" s="39">
        <v>10260</v>
      </c>
      <c r="Y657" s="39">
        <v>4636</v>
      </c>
      <c r="Z657" s="39"/>
      <c r="AA657" s="39"/>
      <c r="AB657" s="39"/>
      <c r="AC657" s="39"/>
      <c r="AD657" s="39"/>
      <c r="AE657" s="39"/>
      <c r="AF657" s="39"/>
      <c r="AG657" s="39"/>
      <c r="AH657" s="33"/>
      <c r="AI657" s="33"/>
      <c r="AJ657" s="33"/>
    </row>
    <row r="658" spans="1:36" s="40" customFormat="1" ht="92" hidden="1" x14ac:dyDescent="0.25">
      <c r="A658" s="32">
        <v>53672</v>
      </c>
      <c r="B658" s="33" t="s">
        <v>2851</v>
      </c>
      <c r="C658" s="34">
        <v>135583</v>
      </c>
      <c r="D658" s="34">
        <v>130947</v>
      </c>
      <c r="E658" s="35" t="s">
        <v>4002</v>
      </c>
      <c r="F658" s="33" t="s">
        <v>4003</v>
      </c>
      <c r="G658" s="33" t="s">
        <v>4004</v>
      </c>
      <c r="H658" s="36" t="s">
        <v>4198</v>
      </c>
      <c r="I658" s="37" t="e">
        <f t="shared" si="10"/>
        <v>#VALUE!</v>
      </c>
      <c r="J658" s="33"/>
      <c r="K658" s="33"/>
      <c r="L658" s="33"/>
      <c r="M658" s="32">
        <v>720057</v>
      </c>
      <c r="N658" s="33" t="s">
        <v>116</v>
      </c>
      <c r="O658" s="32">
        <v>2112</v>
      </c>
      <c r="P658" s="33" t="s">
        <v>3178</v>
      </c>
      <c r="Q658" s="33" t="s">
        <v>143</v>
      </c>
      <c r="R658" s="33" t="s">
        <v>135</v>
      </c>
      <c r="S658" s="33" t="s">
        <v>150</v>
      </c>
      <c r="T658" s="33" t="s">
        <v>4005</v>
      </c>
      <c r="U658" s="38">
        <v>1</v>
      </c>
      <c r="V658" s="39">
        <v>98536</v>
      </c>
      <c r="W658" s="39">
        <v>22151</v>
      </c>
      <c r="X658" s="39">
        <v>10260</v>
      </c>
      <c r="Y658" s="39">
        <v>4636</v>
      </c>
      <c r="Z658" s="39"/>
      <c r="AA658" s="39"/>
      <c r="AB658" s="39"/>
      <c r="AC658" s="39"/>
      <c r="AD658" s="39"/>
      <c r="AE658" s="39"/>
      <c r="AF658" s="39"/>
      <c r="AG658" s="39"/>
      <c r="AH658" s="33"/>
      <c r="AI658" s="33"/>
      <c r="AJ658" s="33"/>
    </row>
    <row r="659" spans="1:36" s="40" customFormat="1" ht="115" hidden="1" x14ac:dyDescent="0.25">
      <c r="A659" s="32">
        <v>53673</v>
      </c>
      <c r="B659" s="33" t="s">
        <v>2851</v>
      </c>
      <c r="C659" s="34">
        <v>575929</v>
      </c>
      <c r="D659" s="34"/>
      <c r="E659" s="35" t="s">
        <v>4006</v>
      </c>
      <c r="F659" s="35" t="s">
        <v>4007</v>
      </c>
      <c r="G659" s="35" t="s">
        <v>4008</v>
      </c>
      <c r="H659" s="36" t="s">
        <v>4198</v>
      </c>
      <c r="I659" s="37" t="e">
        <f t="shared" si="10"/>
        <v>#VALUE!</v>
      </c>
      <c r="J659" s="35"/>
      <c r="K659" s="35"/>
      <c r="L659" s="35"/>
      <c r="M659" s="32">
        <v>720057</v>
      </c>
      <c r="N659" s="33" t="s">
        <v>116</v>
      </c>
      <c r="O659" s="32">
        <v>2112</v>
      </c>
      <c r="P659" s="33" t="s">
        <v>412</v>
      </c>
      <c r="Q659" s="33" t="s">
        <v>143</v>
      </c>
      <c r="R659" s="33" t="s">
        <v>135</v>
      </c>
      <c r="S659" s="33" t="s">
        <v>150</v>
      </c>
      <c r="T659" s="33" t="s">
        <v>4009</v>
      </c>
      <c r="U659" s="38">
        <v>5</v>
      </c>
      <c r="V659" s="39">
        <v>406420</v>
      </c>
      <c r="W659" s="39">
        <v>97358</v>
      </c>
      <c r="X659" s="39">
        <v>48971</v>
      </c>
      <c r="Y659" s="39">
        <v>23180</v>
      </c>
      <c r="Z659" s="39"/>
      <c r="AA659" s="39"/>
      <c r="AB659" s="39"/>
      <c r="AC659" s="39"/>
      <c r="AD659" s="39"/>
      <c r="AE659" s="39"/>
      <c r="AF659" s="39"/>
      <c r="AG659" s="39"/>
      <c r="AH659" s="33"/>
      <c r="AI659" s="33"/>
      <c r="AJ659" s="33"/>
    </row>
    <row r="660" spans="1:36" s="40" customFormat="1" ht="103.5" hidden="1" x14ac:dyDescent="0.25">
      <c r="A660" s="32">
        <v>53674</v>
      </c>
      <c r="B660" s="33" t="s">
        <v>2851</v>
      </c>
      <c r="C660" s="34">
        <v>333408</v>
      </c>
      <c r="D660" s="34">
        <v>114896</v>
      </c>
      <c r="E660" s="35" t="s">
        <v>4010</v>
      </c>
      <c r="F660" s="35" t="s">
        <v>4011</v>
      </c>
      <c r="G660" s="33" t="s">
        <v>4012</v>
      </c>
      <c r="H660" s="36" t="s">
        <v>4198</v>
      </c>
      <c r="I660" s="37" t="e">
        <f t="shared" si="10"/>
        <v>#VALUE!</v>
      </c>
      <c r="J660" s="33"/>
      <c r="K660" s="33"/>
      <c r="L660" s="33"/>
      <c r="M660" s="32">
        <v>720057</v>
      </c>
      <c r="N660" s="33" t="s">
        <v>116</v>
      </c>
      <c r="O660" s="32">
        <v>2112</v>
      </c>
      <c r="P660" s="33" t="s">
        <v>730</v>
      </c>
      <c r="Q660" s="33" t="s">
        <v>143</v>
      </c>
      <c r="R660" s="33" t="s">
        <v>135</v>
      </c>
      <c r="S660" s="33" t="s">
        <v>150</v>
      </c>
      <c r="T660" s="33" t="s">
        <v>4013</v>
      </c>
      <c r="U660" s="38">
        <v>3</v>
      </c>
      <c r="V660" s="39">
        <v>233720</v>
      </c>
      <c r="W660" s="39">
        <v>56671</v>
      </c>
      <c r="X660" s="39">
        <v>29109</v>
      </c>
      <c r="Y660" s="39">
        <v>13908</v>
      </c>
      <c r="Z660" s="39"/>
      <c r="AA660" s="39"/>
      <c r="AB660" s="39"/>
      <c r="AC660" s="39"/>
      <c r="AD660" s="39"/>
      <c r="AE660" s="39"/>
      <c r="AF660" s="39"/>
      <c r="AG660" s="39"/>
      <c r="AH660" s="35"/>
      <c r="AI660" s="33"/>
      <c r="AJ660" s="33"/>
    </row>
    <row r="661" spans="1:36" s="40" customFormat="1" ht="103.5" hidden="1" x14ac:dyDescent="0.25">
      <c r="A661" s="32">
        <v>53675</v>
      </c>
      <c r="B661" s="33" t="s">
        <v>2851</v>
      </c>
      <c r="C661" s="34">
        <v>473408</v>
      </c>
      <c r="D661" s="34">
        <v>360739</v>
      </c>
      <c r="E661" s="35" t="s">
        <v>4014</v>
      </c>
      <c r="F661" s="35" t="s">
        <v>4015</v>
      </c>
      <c r="G661" s="35" t="s">
        <v>4016</v>
      </c>
      <c r="H661" s="36" t="s">
        <v>4198</v>
      </c>
      <c r="I661" s="37" t="e">
        <f t="shared" si="10"/>
        <v>#VALUE!</v>
      </c>
      <c r="J661" s="35"/>
      <c r="K661" s="35"/>
      <c r="L661" s="35"/>
      <c r="M661" s="32">
        <v>720057</v>
      </c>
      <c r="N661" s="33" t="s">
        <v>116</v>
      </c>
      <c r="O661" s="32">
        <v>2112</v>
      </c>
      <c r="P661" s="33" t="s">
        <v>1993</v>
      </c>
      <c r="Q661" s="33" t="s">
        <v>143</v>
      </c>
      <c r="R661" s="33" t="s">
        <v>135</v>
      </c>
      <c r="S661" s="33" t="s">
        <v>150</v>
      </c>
      <c r="T661" s="33" t="s">
        <v>4017</v>
      </c>
      <c r="U661" s="38">
        <v>4</v>
      </c>
      <c r="V661" s="39">
        <v>336611</v>
      </c>
      <c r="W661" s="39">
        <v>78766</v>
      </c>
      <c r="X661" s="39">
        <v>39487</v>
      </c>
      <c r="Y661" s="39">
        <v>18544</v>
      </c>
      <c r="Z661" s="39"/>
      <c r="AA661" s="39"/>
      <c r="AB661" s="39"/>
      <c r="AC661" s="39"/>
      <c r="AD661" s="39"/>
      <c r="AE661" s="39"/>
      <c r="AF661" s="39"/>
      <c r="AG661" s="39"/>
      <c r="AH661" s="33"/>
      <c r="AI661" s="33"/>
      <c r="AJ661" s="33"/>
    </row>
    <row r="662" spans="1:36" s="40" customFormat="1" ht="149.5" hidden="1" x14ac:dyDescent="0.25">
      <c r="A662" s="32">
        <v>53676</v>
      </c>
      <c r="B662" s="33" t="s">
        <v>2851</v>
      </c>
      <c r="C662" s="34">
        <v>1846681</v>
      </c>
      <c r="D662" s="34"/>
      <c r="E662" s="35" t="s">
        <v>4018</v>
      </c>
      <c r="F662" s="33" t="s">
        <v>4019</v>
      </c>
      <c r="G662" s="33" t="s">
        <v>4020</v>
      </c>
      <c r="H662" s="36" t="s">
        <v>4198</v>
      </c>
      <c r="I662" s="37" t="e">
        <f t="shared" si="10"/>
        <v>#VALUE!</v>
      </c>
      <c r="J662" s="33"/>
      <c r="K662" s="33"/>
      <c r="L662" s="33"/>
      <c r="M662" s="32">
        <v>720057</v>
      </c>
      <c r="N662" s="33" t="s">
        <v>116</v>
      </c>
      <c r="O662" s="32">
        <v>2112</v>
      </c>
      <c r="P662" s="33" t="s">
        <v>202</v>
      </c>
      <c r="Q662" s="33" t="s">
        <v>143</v>
      </c>
      <c r="R662" s="33" t="s">
        <v>135</v>
      </c>
      <c r="S662" s="33" t="s">
        <v>150</v>
      </c>
      <c r="T662" s="33" t="s">
        <v>4021</v>
      </c>
      <c r="U662" s="38">
        <v>16</v>
      </c>
      <c r="V662" s="39">
        <v>1305554</v>
      </c>
      <c r="W662" s="39">
        <v>310106</v>
      </c>
      <c r="X662" s="39">
        <v>156845</v>
      </c>
      <c r="Y662" s="39">
        <v>74176</v>
      </c>
      <c r="Z662" s="39"/>
      <c r="AA662" s="39"/>
      <c r="AB662" s="39"/>
      <c r="AC662" s="39"/>
      <c r="AD662" s="39"/>
      <c r="AE662" s="39"/>
      <c r="AF662" s="39"/>
      <c r="AG662" s="39"/>
      <c r="AH662" s="33"/>
      <c r="AI662" s="33"/>
      <c r="AJ662" s="33"/>
    </row>
    <row r="663" spans="1:36" s="40" customFormat="1" ht="57.5" hidden="1" x14ac:dyDescent="0.25">
      <c r="A663" s="32">
        <v>53678</v>
      </c>
      <c r="B663" s="33" t="s">
        <v>1007</v>
      </c>
      <c r="C663" s="34">
        <v>36000</v>
      </c>
      <c r="D663" s="34"/>
      <c r="E663" s="33" t="s">
        <v>1034</v>
      </c>
      <c r="F663" s="33" t="s">
        <v>1034</v>
      </c>
      <c r="G663" s="33" t="s">
        <v>1034</v>
      </c>
      <c r="H663" s="36">
        <v>0</v>
      </c>
      <c r="I663" s="37">
        <f t="shared" si="10"/>
        <v>0</v>
      </c>
      <c r="J663" s="33"/>
      <c r="K663" s="33"/>
      <c r="L663" s="33"/>
      <c r="M663" s="32">
        <v>100000</v>
      </c>
      <c r="N663" s="33" t="s">
        <v>0</v>
      </c>
      <c r="O663" s="32">
        <v>1001</v>
      </c>
      <c r="P663" s="33" t="s">
        <v>161</v>
      </c>
      <c r="Q663" s="33" t="s">
        <v>143</v>
      </c>
      <c r="R663" s="33" t="s">
        <v>135</v>
      </c>
      <c r="S663" s="33" t="s">
        <v>143</v>
      </c>
      <c r="T663" s="33" t="s">
        <v>1033</v>
      </c>
      <c r="U663" s="38"/>
      <c r="V663" s="39">
        <v>36000</v>
      </c>
      <c r="W663" s="39"/>
      <c r="X663" s="39"/>
      <c r="Y663" s="39"/>
      <c r="Z663" s="39"/>
      <c r="AA663" s="39"/>
      <c r="AB663" s="39"/>
      <c r="AC663" s="39"/>
      <c r="AD663" s="39"/>
      <c r="AE663" s="39"/>
      <c r="AF663" s="39"/>
      <c r="AG663" s="39"/>
      <c r="AH663" s="33"/>
      <c r="AI663" s="33"/>
      <c r="AJ663" s="33"/>
    </row>
    <row r="664" spans="1:36" s="40" customFormat="1" ht="92" hidden="1" x14ac:dyDescent="0.25">
      <c r="A664" s="32">
        <v>53680</v>
      </c>
      <c r="B664" s="33" t="s">
        <v>2851</v>
      </c>
      <c r="C664" s="34">
        <v>1351839</v>
      </c>
      <c r="D664" s="34">
        <v>759243</v>
      </c>
      <c r="E664" s="35" t="s">
        <v>2907</v>
      </c>
      <c r="F664" s="35" t="s">
        <v>4022</v>
      </c>
      <c r="G664" s="33" t="s">
        <v>2909</v>
      </c>
      <c r="H664" s="36" t="s">
        <v>4198</v>
      </c>
      <c r="I664" s="37" t="e">
        <f t="shared" si="10"/>
        <v>#VALUE!</v>
      </c>
      <c r="J664" s="33"/>
      <c r="K664" s="33"/>
      <c r="L664" s="33"/>
      <c r="M664" s="32">
        <v>720057</v>
      </c>
      <c r="N664" s="33" t="s">
        <v>116</v>
      </c>
      <c r="O664" s="32">
        <v>2112</v>
      </c>
      <c r="P664" s="33" t="s">
        <v>142</v>
      </c>
      <c r="Q664" s="33" t="s">
        <v>143</v>
      </c>
      <c r="R664" s="33" t="s">
        <v>135</v>
      </c>
      <c r="S664" s="33" t="s">
        <v>150</v>
      </c>
      <c r="T664" s="33" t="s">
        <v>2906</v>
      </c>
      <c r="U664" s="38">
        <v>11</v>
      </c>
      <c r="V664" s="39">
        <v>967793</v>
      </c>
      <c r="W664" s="39">
        <v>223323</v>
      </c>
      <c r="X664" s="39">
        <v>109727</v>
      </c>
      <c r="Y664" s="39">
        <v>50996</v>
      </c>
      <c r="Z664" s="39"/>
      <c r="AA664" s="39"/>
      <c r="AB664" s="39"/>
      <c r="AC664" s="39"/>
      <c r="AD664" s="39"/>
      <c r="AE664" s="39"/>
      <c r="AF664" s="39"/>
      <c r="AG664" s="39"/>
      <c r="AH664" s="33"/>
      <c r="AI664" s="33"/>
      <c r="AJ664" s="33"/>
    </row>
    <row r="665" spans="1:36" s="40" customFormat="1" ht="80.5" hidden="1" x14ac:dyDescent="0.25">
      <c r="A665" s="32">
        <v>53682</v>
      </c>
      <c r="B665" s="33" t="s">
        <v>2851</v>
      </c>
      <c r="C665" s="34">
        <v>173500</v>
      </c>
      <c r="D665" s="34"/>
      <c r="E665" s="35" t="s">
        <v>4023</v>
      </c>
      <c r="F665" s="33" t="s">
        <v>4024</v>
      </c>
      <c r="G665" s="33" t="s">
        <v>4025</v>
      </c>
      <c r="H665" s="36" t="s">
        <v>4198</v>
      </c>
      <c r="I665" s="37" t="e">
        <f t="shared" si="10"/>
        <v>#VALUE!</v>
      </c>
      <c r="J665" s="33"/>
      <c r="K665" s="33"/>
      <c r="L665" s="33"/>
      <c r="M665" s="32">
        <v>720057</v>
      </c>
      <c r="N665" s="33" t="s">
        <v>116</v>
      </c>
      <c r="O665" s="32">
        <v>2112</v>
      </c>
      <c r="P665" s="33" t="s">
        <v>450</v>
      </c>
      <c r="Q665" s="33" t="s">
        <v>143</v>
      </c>
      <c r="R665" s="33" t="s">
        <v>135</v>
      </c>
      <c r="S665" s="33" t="s">
        <v>150</v>
      </c>
      <c r="T665" s="33" t="s">
        <v>4026</v>
      </c>
      <c r="U665" s="38"/>
      <c r="V665" s="39"/>
      <c r="W665" s="39"/>
      <c r="X665" s="39"/>
      <c r="Y665" s="39"/>
      <c r="Z665" s="39"/>
      <c r="AA665" s="39"/>
      <c r="AB665" s="39"/>
      <c r="AC665" s="39"/>
      <c r="AD665" s="39"/>
      <c r="AE665" s="39">
        <v>173500</v>
      </c>
      <c r="AF665" s="39"/>
      <c r="AG665" s="39"/>
      <c r="AH665" s="33"/>
      <c r="AI665" s="33"/>
      <c r="AJ665" s="33"/>
    </row>
    <row r="666" spans="1:36" s="40" customFormat="1" ht="69" hidden="1" x14ac:dyDescent="0.25">
      <c r="A666" s="32">
        <v>53684</v>
      </c>
      <c r="B666" s="33" t="s">
        <v>2851</v>
      </c>
      <c r="C666" s="34">
        <v>77741</v>
      </c>
      <c r="D666" s="34"/>
      <c r="E666" s="33" t="s">
        <v>4027</v>
      </c>
      <c r="F666" s="33" t="s">
        <v>4028</v>
      </c>
      <c r="G666" s="33" t="s">
        <v>4027</v>
      </c>
      <c r="H666" s="36" t="s">
        <v>4198</v>
      </c>
      <c r="I666" s="37" t="e">
        <f t="shared" si="10"/>
        <v>#VALUE!</v>
      </c>
      <c r="J666" s="33"/>
      <c r="K666" s="33"/>
      <c r="L666" s="33"/>
      <c r="M666" s="32">
        <v>720057</v>
      </c>
      <c r="N666" s="33" t="s">
        <v>116</v>
      </c>
      <c r="O666" s="32">
        <v>2112</v>
      </c>
      <c r="P666" s="33" t="s">
        <v>786</v>
      </c>
      <c r="Q666" s="33" t="s">
        <v>143</v>
      </c>
      <c r="R666" s="33" t="s">
        <v>135</v>
      </c>
      <c r="S666" s="33" t="s">
        <v>150</v>
      </c>
      <c r="T666" s="33" t="s">
        <v>4029</v>
      </c>
      <c r="U666" s="38"/>
      <c r="V666" s="39"/>
      <c r="W666" s="39"/>
      <c r="X666" s="39"/>
      <c r="Y666" s="39"/>
      <c r="Z666" s="39"/>
      <c r="AA666" s="39"/>
      <c r="AB666" s="39"/>
      <c r="AC666" s="39"/>
      <c r="AD666" s="39"/>
      <c r="AE666" s="39">
        <v>77741</v>
      </c>
      <c r="AF666" s="39"/>
      <c r="AG666" s="39"/>
      <c r="AH666" s="33"/>
      <c r="AI666" s="33"/>
      <c r="AJ666" s="33"/>
    </row>
    <row r="667" spans="1:36" s="40" customFormat="1" ht="126.5" hidden="1" x14ac:dyDescent="0.25">
      <c r="A667" s="32">
        <v>53685</v>
      </c>
      <c r="B667" s="33" t="s">
        <v>2851</v>
      </c>
      <c r="C667" s="34">
        <v>30000</v>
      </c>
      <c r="D667" s="34"/>
      <c r="E667" s="35" t="s">
        <v>4030</v>
      </c>
      <c r="F667" s="33" t="s">
        <v>4031</v>
      </c>
      <c r="G667" s="35" t="s">
        <v>4032</v>
      </c>
      <c r="H667" s="36" t="s">
        <v>4198</v>
      </c>
      <c r="I667" s="37" t="e">
        <f t="shared" si="10"/>
        <v>#VALUE!</v>
      </c>
      <c r="J667" s="35"/>
      <c r="K667" s="35"/>
      <c r="L667" s="35"/>
      <c r="M667" s="32">
        <v>720057</v>
      </c>
      <c r="N667" s="33" t="s">
        <v>116</v>
      </c>
      <c r="O667" s="32">
        <v>2112</v>
      </c>
      <c r="P667" s="33" t="s">
        <v>3392</v>
      </c>
      <c r="Q667" s="33" t="s">
        <v>143</v>
      </c>
      <c r="R667" s="33" t="s">
        <v>135</v>
      </c>
      <c r="S667" s="33" t="s">
        <v>150</v>
      </c>
      <c r="T667" s="33" t="s">
        <v>4033</v>
      </c>
      <c r="U667" s="38"/>
      <c r="V667" s="39"/>
      <c r="W667" s="39"/>
      <c r="X667" s="39"/>
      <c r="Y667" s="39"/>
      <c r="Z667" s="39"/>
      <c r="AA667" s="39">
        <v>30000</v>
      </c>
      <c r="AB667" s="39"/>
      <c r="AC667" s="39"/>
      <c r="AD667" s="39"/>
      <c r="AE667" s="39"/>
      <c r="AF667" s="39"/>
      <c r="AG667" s="39"/>
      <c r="AH667" s="33"/>
      <c r="AI667" s="33"/>
      <c r="AJ667" s="33"/>
    </row>
    <row r="668" spans="1:36" s="40" customFormat="1" ht="115" hidden="1" x14ac:dyDescent="0.25">
      <c r="A668" s="32">
        <v>53686</v>
      </c>
      <c r="B668" s="33" t="s">
        <v>2851</v>
      </c>
      <c r="C668" s="34">
        <v>54600</v>
      </c>
      <c r="D668" s="34"/>
      <c r="E668" s="35" t="s">
        <v>4034</v>
      </c>
      <c r="F668" s="33" t="s">
        <v>4035</v>
      </c>
      <c r="G668" s="33" t="s">
        <v>4036</v>
      </c>
      <c r="H668" s="36" t="s">
        <v>4198</v>
      </c>
      <c r="I668" s="37" t="e">
        <f t="shared" si="10"/>
        <v>#VALUE!</v>
      </c>
      <c r="J668" s="33"/>
      <c r="K668" s="33"/>
      <c r="L668" s="33"/>
      <c r="M668" s="32">
        <v>720057</v>
      </c>
      <c r="N668" s="33" t="s">
        <v>116</v>
      </c>
      <c r="O668" s="32">
        <v>2112</v>
      </c>
      <c r="P668" s="33" t="s">
        <v>3403</v>
      </c>
      <c r="Q668" s="33" t="s">
        <v>143</v>
      </c>
      <c r="R668" s="33" t="s">
        <v>135</v>
      </c>
      <c r="S668" s="33" t="s">
        <v>150</v>
      </c>
      <c r="T668" s="33" t="s">
        <v>4037</v>
      </c>
      <c r="U668" s="38"/>
      <c r="V668" s="39"/>
      <c r="W668" s="39"/>
      <c r="X668" s="39"/>
      <c r="Y668" s="39"/>
      <c r="Z668" s="39"/>
      <c r="AA668" s="39">
        <v>54600</v>
      </c>
      <c r="AB668" s="39"/>
      <c r="AC668" s="39"/>
      <c r="AD668" s="39"/>
      <c r="AE668" s="39"/>
      <c r="AF668" s="39"/>
      <c r="AG668" s="39"/>
      <c r="AH668" s="33"/>
      <c r="AI668" s="33"/>
      <c r="AJ668" s="33"/>
    </row>
    <row r="669" spans="1:36" s="40" customFormat="1" ht="103.5" hidden="1" x14ac:dyDescent="0.25">
      <c r="A669" s="32">
        <v>53687</v>
      </c>
      <c r="B669" s="33" t="s">
        <v>2851</v>
      </c>
      <c r="C669" s="34">
        <v>60000</v>
      </c>
      <c r="D669" s="34"/>
      <c r="E669" s="35" t="s">
        <v>4038</v>
      </c>
      <c r="F669" s="33" t="s">
        <v>4039</v>
      </c>
      <c r="G669" s="33" t="s">
        <v>4040</v>
      </c>
      <c r="H669" s="36" t="s">
        <v>4198</v>
      </c>
      <c r="I669" s="37" t="e">
        <f t="shared" si="10"/>
        <v>#VALUE!</v>
      </c>
      <c r="J669" s="33"/>
      <c r="K669" s="33"/>
      <c r="L669" s="33"/>
      <c r="M669" s="32">
        <v>720057</v>
      </c>
      <c r="N669" s="33" t="s">
        <v>116</v>
      </c>
      <c r="O669" s="32">
        <v>2112</v>
      </c>
      <c r="P669" s="33" t="s">
        <v>3407</v>
      </c>
      <c r="Q669" s="33" t="s">
        <v>143</v>
      </c>
      <c r="R669" s="33" t="s">
        <v>135</v>
      </c>
      <c r="S669" s="33" t="s">
        <v>150</v>
      </c>
      <c r="T669" s="33" t="s">
        <v>4041</v>
      </c>
      <c r="U669" s="38"/>
      <c r="V669" s="39"/>
      <c r="W669" s="39"/>
      <c r="X669" s="39"/>
      <c r="Y669" s="39"/>
      <c r="Z669" s="39"/>
      <c r="AA669" s="39">
        <v>60000</v>
      </c>
      <c r="AB669" s="39"/>
      <c r="AC669" s="39"/>
      <c r="AD669" s="39"/>
      <c r="AE669" s="39"/>
      <c r="AF669" s="39"/>
      <c r="AG669" s="39"/>
      <c r="AH669" s="33"/>
      <c r="AI669" s="35"/>
      <c r="AJ669" s="33"/>
    </row>
    <row r="670" spans="1:36" s="40" customFormat="1" ht="126.5" hidden="1" x14ac:dyDescent="0.25">
      <c r="A670" s="32">
        <v>53688</v>
      </c>
      <c r="B670" s="33" t="s">
        <v>2851</v>
      </c>
      <c r="C670" s="34">
        <v>25000</v>
      </c>
      <c r="D670" s="34"/>
      <c r="E670" s="35" t="s">
        <v>2912</v>
      </c>
      <c r="F670" s="33" t="s">
        <v>4042</v>
      </c>
      <c r="G670" s="33" t="s">
        <v>2913</v>
      </c>
      <c r="H670" s="36" t="s">
        <v>4198</v>
      </c>
      <c r="I670" s="37" t="e">
        <f t="shared" si="10"/>
        <v>#VALUE!</v>
      </c>
      <c r="J670" s="33"/>
      <c r="K670" s="33"/>
      <c r="L670" s="33"/>
      <c r="M670" s="32">
        <v>720057</v>
      </c>
      <c r="N670" s="33" t="s">
        <v>116</v>
      </c>
      <c r="O670" s="32">
        <v>2112</v>
      </c>
      <c r="P670" s="33" t="s">
        <v>2910</v>
      </c>
      <c r="Q670" s="33" t="s">
        <v>143</v>
      </c>
      <c r="R670" s="33" t="s">
        <v>135</v>
      </c>
      <c r="S670" s="33" t="s">
        <v>150</v>
      </c>
      <c r="T670" s="33" t="s">
        <v>2911</v>
      </c>
      <c r="U670" s="38"/>
      <c r="V670" s="39"/>
      <c r="W670" s="39"/>
      <c r="X670" s="39"/>
      <c r="Y670" s="39"/>
      <c r="Z670" s="39"/>
      <c r="AA670" s="39">
        <v>25000</v>
      </c>
      <c r="AB670" s="39"/>
      <c r="AC670" s="39"/>
      <c r="AD670" s="39"/>
      <c r="AE670" s="39"/>
      <c r="AF670" s="39"/>
      <c r="AG670" s="39"/>
      <c r="AH670" s="33"/>
      <c r="AI670" s="33"/>
      <c r="AJ670" s="33"/>
    </row>
    <row r="671" spans="1:36" s="40" customFormat="1" ht="138" hidden="1" x14ac:dyDescent="0.25">
      <c r="A671" s="32">
        <v>53689</v>
      </c>
      <c r="B671" s="33" t="s">
        <v>2851</v>
      </c>
      <c r="C671" s="34">
        <v>60000</v>
      </c>
      <c r="D671" s="34"/>
      <c r="E671" s="35" t="s">
        <v>4043</v>
      </c>
      <c r="F671" s="35" t="s">
        <v>4044</v>
      </c>
      <c r="G671" s="35" t="s">
        <v>4045</v>
      </c>
      <c r="H671" s="36" t="s">
        <v>4198</v>
      </c>
      <c r="I671" s="37" t="e">
        <f t="shared" si="10"/>
        <v>#VALUE!</v>
      </c>
      <c r="J671" s="35"/>
      <c r="K671" s="35"/>
      <c r="L671" s="35"/>
      <c r="M671" s="32">
        <v>720057</v>
      </c>
      <c r="N671" s="33" t="s">
        <v>116</v>
      </c>
      <c r="O671" s="32">
        <v>2112</v>
      </c>
      <c r="P671" s="33" t="s">
        <v>2910</v>
      </c>
      <c r="Q671" s="33" t="s">
        <v>143</v>
      </c>
      <c r="R671" s="33" t="s">
        <v>135</v>
      </c>
      <c r="S671" s="33" t="s">
        <v>150</v>
      </c>
      <c r="T671" s="33" t="s">
        <v>4046</v>
      </c>
      <c r="U671" s="38"/>
      <c r="V671" s="39"/>
      <c r="W671" s="39"/>
      <c r="X671" s="39"/>
      <c r="Y671" s="39"/>
      <c r="Z671" s="39"/>
      <c r="AA671" s="39">
        <v>60000</v>
      </c>
      <c r="AB671" s="39"/>
      <c r="AC671" s="39"/>
      <c r="AD671" s="39"/>
      <c r="AE671" s="39"/>
      <c r="AF671" s="39"/>
      <c r="AG671" s="39"/>
      <c r="AH671" s="33"/>
      <c r="AI671" s="35"/>
      <c r="AJ671" s="33"/>
    </row>
    <row r="672" spans="1:36" s="40" customFormat="1" ht="103.5" hidden="1" x14ac:dyDescent="0.25">
      <c r="A672" s="32">
        <v>53690</v>
      </c>
      <c r="B672" s="33" t="s">
        <v>2851</v>
      </c>
      <c r="C672" s="34">
        <v>30000</v>
      </c>
      <c r="D672" s="34"/>
      <c r="E672" s="35" t="s">
        <v>4047</v>
      </c>
      <c r="F672" s="33" t="s">
        <v>4048</v>
      </c>
      <c r="G672" s="33" t="s">
        <v>4049</v>
      </c>
      <c r="H672" s="36" t="s">
        <v>4198</v>
      </c>
      <c r="I672" s="37" t="e">
        <f t="shared" si="10"/>
        <v>#VALUE!</v>
      </c>
      <c r="J672" s="33"/>
      <c r="K672" s="33"/>
      <c r="L672" s="33"/>
      <c r="M672" s="32">
        <v>720057</v>
      </c>
      <c r="N672" s="33" t="s">
        <v>116</v>
      </c>
      <c r="O672" s="32">
        <v>2112</v>
      </c>
      <c r="P672" s="33" t="s">
        <v>2910</v>
      </c>
      <c r="Q672" s="33" t="s">
        <v>143</v>
      </c>
      <c r="R672" s="33" t="s">
        <v>135</v>
      </c>
      <c r="S672" s="33" t="s">
        <v>150</v>
      </c>
      <c r="T672" s="33" t="s">
        <v>4050</v>
      </c>
      <c r="U672" s="38"/>
      <c r="V672" s="39"/>
      <c r="W672" s="39"/>
      <c r="X672" s="39"/>
      <c r="Y672" s="39"/>
      <c r="Z672" s="39"/>
      <c r="AA672" s="39">
        <v>30000</v>
      </c>
      <c r="AB672" s="39"/>
      <c r="AC672" s="39"/>
      <c r="AD672" s="39"/>
      <c r="AE672" s="39"/>
      <c r="AF672" s="39"/>
      <c r="AG672" s="39"/>
      <c r="AH672" s="33"/>
      <c r="AI672" s="35"/>
      <c r="AJ672" s="33"/>
    </row>
    <row r="673" spans="1:36" s="40" customFormat="1" ht="115" hidden="1" x14ac:dyDescent="0.25">
      <c r="A673" s="32">
        <v>53691</v>
      </c>
      <c r="B673" s="33" t="s">
        <v>2851</v>
      </c>
      <c r="C673" s="34">
        <v>20000</v>
      </c>
      <c r="D673" s="34"/>
      <c r="E673" s="35" t="s">
        <v>4051</v>
      </c>
      <c r="F673" s="35" t="s">
        <v>4052</v>
      </c>
      <c r="G673" s="35" t="s">
        <v>4053</v>
      </c>
      <c r="H673" s="36" t="s">
        <v>4198</v>
      </c>
      <c r="I673" s="37" t="e">
        <f t="shared" si="10"/>
        <v>#VALUE!</v>
      </c>
      <c r="J673" s="35"/>
      <c r="K673" s="35"/>
      <c r="L673" s="35"/>
      <c r="M673" s="32">
        <v>720057</v>
      </c>
      <c r="N673" s="33" t="s">
        <v>116</v>
      </c>
      <c r="O673" s="32">
        <v>2112</v>
      </c>
      <c r="P673" s="33" t="s">
        <v>3411</v>
      </c>
      <c r="Q673" s="33" t="s">
        <v>143</v>
      </c>
      <c r="R673" s="33" t="s">
        <v>135</v>
      </c>
      <c r="S673" s="33" t="s">
        <v>150</v>
      </c>
      <c r="T673" s="33" t="s">
        <v>4054</v>
      </c>
      <c r="U673" s="38"/>
      <c r="V673" s="39"/>
      <c r="W673" s="39"/>
      <c r="X673" s="39"/>
      <c r="Y673" s="39"/>
      <c r="Z673" s="39"/>
      <c r="AA673" s="39"/>
      <c r="AB673" s="39"/>
      <c r="AC673" s="39"/>
      <c r="AD673" s="39"/>
      <c r="AE673" s="39">
        <v>20000</v>
      </c>
      <c r="AF673" s="39"/>
      <c r="AG673" s="39"/>
      <c r="AH673" s="33"/>
      <c r="AI673" s="33"/>
      <c r="AJ673" s="33"/>
    </row>
    <row r="674" spans="1:36" s="40" customFormat="1" ht="80.5" hidden="1" x14ac:dyDescent="0.25">
      <c r="A674" s="32">
        <v>53692</v>
      </c>
      <c r="B674" s="33" t="s">
        <v>2851</v>
      </c>
      <c r="C674" s="34">
        <v>60000</v>
      </c>
      <c r="D674" s="34"/>
      <c r="E674" s="35" t="s">
        <v>4055</v>
      </c>
      <c r="F674" s="33" t="s">
        <v>4056</v>
      </c>
      <c r="G674" s="33" t="s">
        <v>4057</v>
      </c>
      <c r="H674" s="36" t="s">
        <v>4198</v>
      </c>
      <c r="I674" s="37" t="e">
        <f t="shared" si="10"/>
        <v>#VALUE!</v>
      </c>
      <c r="J674" s="33"/>
      <c r="K674" s="33"/>
      <c r="L674" s="33"/>
      <c r="M674" s="32">
        <v>720057</v>
      </c>
      <c r="N674" s="33" t="s">
        <v>116</v>
      </c>
      <c r="O674" s="32">
        <v>2112</v>
      </c>
      <c r="P674" s="33" t="s">
        <v>3425</v>
      </c>
      <c r="Q674" s="33" t="s">
        <v>143</v>
      </c>
      <c r="R674" s="33" t="s">
        <v>135</v>
      </c>
      <c r="S674" s="33" t="s">
        <v>150</v>
      </c>
      <c r="T674" s="33" t="s">
        <v>4058</v>
      </c>
      <c r="U674" s="38"/>
      <c r="V674" s="39"/>
      <c r="W674" s="39"/>
      <c r="X674" s="39"/>
      <c r="Y674" s="39"/>
      <c r="Z674" s="39"/>
      <c r="AA674" s="39"/>
      <c r="AB674" s="39"/>
      <c r="AC674" s="39"/>
      <c r="AD674" s="39"/>
      <c r="AE674" s="39">
        <v>60000</v>
      </c>
      <c r="AF674" s="39"/>
      <c r="AG674" s="39"/>
      <c r="AH674" s="33"/>
      <c r="AI674" s="35"/>
      <c r="AJ674" s="33"/>
    </row>
    <row r="675" spans="1:36" s="40" customFormat="1" ht="80.5" hidden="1" x14ac:dyDescent="0.25">
      <c r="A675" s="32">
        <v>53693</v>
      </c>
      <c r="B675" s="33" t="s">
        <v>2851</v>
      </c>
      <c r="C675" s="34">
        <v>3500</v>
      </c>
      <c r="D675" s="34"/>
      <c r="E675" s="35" t="s">
        <v>4059</v>
      </c>
      <c r="F675" s="33" t="s">
        <v>4060</v>
      </c>
      <c r="G675" s="33" t="s">
        <v>4061</v>
      </c>
      <c r="H675" s="36" t="s">
        <v>4198</v>
      </c>
      <c r="I675" s="37" t="e">
        <f t="shared" si="10"/>
        <v>#VALUE!</v>
      </c>
      <c r="J675" s="33"/>
      <c r="K675" s="33"/>
      <c r="L675" s="33"/>
      <c r="M675" s="32">
        <v>720057</v>
      </c>
      <c r="N675" s="33" t="s">
        <v>116</v>
      </c>
      <c r="O675" s="32">
        <v>2112</v>
      </c>
      <c r="P675" s="33" t="s">
        <v>3429</v>
      </c>
      <c r="Q675" s="33" t="s">
        <v>143</v>
      </c>
      <c r="R675" s="33" t="s">
        <v>135</v>
      </c>
      <c r="S675" s="33" t="s">
        <v>150</v>
      </c>
      <c r="T675" s="33" t="s">
        <v>4062</v>
      </c>
      <c r="U675" s="38"/>
      <c r="V675" s="39"/>
      <c r="W675" s="39"/>
      <c r="X675" s="39"/>
      <c r="Y675" s="39"/>
      <c r="Z675" s="39"/>
      <c r="AA675" s="39">
        <v>3500</v>
      </c>
      <c r="AB675" s="39"/>
      <c r="AC675" s="39"/>
      <c r="AD675" s="39"/>
      <c r="AE675" s="39"/>
      <c r="AF675" s="39"/>
      <c r="AG675" s="39"/>
      <c r="AH675" s="33"/>
      <c r="AI675" s="33"/>
      <c r="AJ675" s="33"/>
    </row>
    <row r="676" spans="1:36" s="40" customFormat="1" ht="69" hidden="1" x14ac:dyDescent="0.25">
      <c r="A676" s="32">
        <v>53694</v>
      </c>
      <c r="B676" s="33" t="s">
        <v>2851</v>
      </c>
      <c r="C676" s="34">
        <v>42750</v>
      </c>
      <c r="D676" s="34"/>
      <c r="E676" s="35" t="s">
        <v>4063</v>
      </c>
      <c r="F676" s="33" t="s">
        <v>4064</v>
      </c>
      <c r="G676" s="33" t="s">
        <v>4065</v>
      </c>
      <c r="H676" s="36" t="s">
        <v>4198</v>
      </c>
      <c r="I676" s="37" t="e">
        <f t="shared" si="10"/>
        <v>#VALUE!</v>
      </c>
      <c r="J676" s="33"/>
      <c r="K676" s="33"/>
      <c r="L676" s="33"/>
      <c r="M676" s="32">
        <v>720057</v>
      </c>
      <c r="N676" s="33" t="s">
        <v>116</v>
      </c>
      <c r="O676" s="32">
        <v>2112</v>
      </c>
      <c r="P676" s="33" t="s">
        <v>3433</v>
      </c>
      <c r="Q676" s="33" t="s">
        <v>143</v>
      </c>
      <c r="R676" s="33" t="s">
        <v>135</v>
      </c>
      <c r="S676" s="33" t="s">
        <v>150</v>
      </c>
      <c r="T676" s="33" t="s">
        <v>4066</v>
      </c>
      <c r="U676" s="38"/>
      <c r="V676" s="39"/>
      <c r="W676" s="39"/>
      <c r="X676" s="39"/>
      <c r="Y676" s="39"/>
      <c r="Z676" s="39"/>
      <c r="AA676" s="39">
        <v>42750</v>
      </c>
      <c r="AB676" s="39"/>
      <c r="AC676" s="39"/>
      <c r="AD676" s="39"/>
      <c r="AE676" s="39"/>
      <c r="AF676" s="39"/>
      <c r="AG676" s="39"/>
      <c r="AH676" s="35"/>
      <c r="AI676" s="33"/>
      <c r="AJ676" s="33"/>
    </row>
    <row r="677" spans="1:36" s="40" customFormat="1" ht="103.5" hidden="1" x14ac:dyDescent="0.25">
      <c r="A677" s="32">
        <v>53695</v>
      </c>
      <c r="B677" s="33" t="s">
        <v>2851</v>
      </c>
      <c r="C677" s="34">
        <v>110000</v>
      </c>
      <c r="D677" s="34"/>
      <c r="E677" s="35" t="s">
        <v>4067</v>
      </c>
      <c r="F677" s="33" t="s">
        <v>4068</v>
      </c>
      <c r="G677" s="35" t="s">
        <v>4069</v>
      </c>
      <c r="H677" s="36" t="s">
        <v>4198</v>
      </c>
      <c r="I677" s="37" t="e">
        <f t="shared" si="10"/>
        <v>#VALUE!</v>
      </c>
      <c r="J677" s="35"/>
      <c r="K677" s="35"/>
      <c r="L677" s="35"/>
      <c r="M677" s="32">
        <v>720057</v>
      </c>
      <c r="N677" s="33" t="s">
        <v>116</v>
      </c>
      <c r="O677" s="32">
        <v>2112</v>
      </c>
      <c r="P677" s="33" t="s">
        <v>3437</v>
      </c>
      <c r="Q677" s="33" t="s">
        <v>143</v>
      </c>
      <c r="R677" s="33" t="s">
        <v>135</v>
      </c>
      <c r="S677" s="33" t="s">
        <v>150</v>
      </c>
      <c r="T677" s="33" t="s">
        <v>4070</v>
      </c>
      <c r="U677" s="38"/>
      <c r="V677" s="39"/>
      <c r="W677" s="39"/>
      <c r="X677" s="39"/>
      <c r="Y677" s="39"/>
      <c r="Z677" s="39"/>
      <c r="AA677" s="39">
        <v>110000</v>
      </c>
      <c r="AB677" s="39"/>
      <c r="AC677" s="39"/>
      <c r="AD677" s="39"/>
      <c r="AE677" s="39"/>
      <c r="AF677" s="39"/>
      <c r="AG677" s="39"/>
      <c r="AH677" s="35"/>
      <c r="AI677" s="33"/>
      <c r="AJ677" s="33"/>
    </row>
    <row r="678" spans="1:36" s="40" customFormat="1" ht="69" hidden="1" x14ac:dyDescent="0.25">
      <c r="A678" s="32">
        <v>53696</v>
      </c>
      <c r="B678" s="33" t="s">
        <v>638</v>
      </c>
      <c r="C678" s="34">
        <v>200000</v>
      </c>
      <c r="D678" s="34"/>
      <c r="E678" s="33" t="s">
        <v>2287</v>
      </c>
      <c r="F678" s="33" t="s">
        <v>4071</v>
      </c>
      <c r="G678" s="33" t="s">
        <v>2288</v>
      </c>
      <c r="H678" s="36" t="s">
        <v>4198</v>
      </c>
      <c r="I678" s="37" t="e">
        <f t="shared" si="10"/>
        <v>#VALUE!</v>
      </c>
      <c r="J678" s="33"/>
      <c r="K678" s="33"/>
      <c r="L678" s="33"/>
      <c r="M678" s="32">
        <v>700000</v>
      </c>
      <c r="N678" s="33" t="s">
        <v>104</v>
      </c>
      <c r="O678" s="32">
        <v>2000</v>
      </c>
      <c r="P678" s="33" t="s">
        <v>161</v>
      </c>
      <c r="Q678" s="33" t="s">
        <v>143</v>
      </c>
      <c r="R678" s="33" t="s">
        <v>135</v>
      </c>
      <c r="S678" s="33" t="s">
        <v>143</v>
      </c>
      <c r="T678" s="33" t="s">
        <v>2286</v>
      </c>
      <c r="U678" s="38"/>
      <c r="V678" s="39"/>
      <c r="W678" s="39"/>
      <c r="X678" s="39"/>
      <c r="Y678" s="39"/>
      <c r="Z678" s="39">
        <v>200000</v>
      </c>
      <c r="AA678" s="39"/>
      <c r="AB678" s="39"/>
      <c r="AC678" s="39"/>
      <c r="AD678" s="39"/>
      <c r="AE678" s="39"/>
      <c r="AF678" s="39"/>
      <c r="AG678" s="39"/>
      <c r="AH678" s="33"/>
      <c r="AI678" s="35"/>
      <c r="AJ678" s="33"/>
    </row>
    <row r="679" spans="1:36" s="40" customFormat="1" ht="92" hidden="1" x14ac:dyDescent="0.25">
      <c r="A679" s="32">
        <v>53697</v>
      </c>
      <c r="B679" s="33" t="s">
        <v>2851</v>
      </c>
      <c r="C679" s="34">
        <v>214980</v>
      </c>
      <c r="D679" s="34"/>
      <c r="E679" s="35" t="s">
        <v>4072</v>
      </c>
      <c r="F679" s="33" t="s">
        <v>4073</v>
      </c>
      <c r="G679" s="35" t="s">
        <v>4074</v>
      </c>
      <c r="H679" s="36" t="s">
        <v>4198</v>
      </c>
      <c r="I679" s="37" t="e">
        <f t="shared" si="10"/>
        <v>#VALUE!</v>
      </c>
      <c r="J679" s="35"/>
      <c r="K679" s="35"/>
      <c r="L679" s="35"/>
      <c r="M679" s="32">
        <v>720057</v>
      </c>
      <c r="N679" s="33" t="s">
        <v>116</v>
      </c>
      <c r="O679" s="32">
        <v>2112</v>
      </c>
      <c r="P679" s="33" t="s">
        <v>3316</v>
      </c>
      <c r="Q679" s="33" t="s">
        <v>143</v>
      </c>
      <c r="R679" s="33" t="s">
        <v>135</v>
      </c>
      <c r="S679" s="33" t="s">
        <v>150</v>
      </c>
      <c r="T679" s="33" t="s">
        <v>4075</v>
      </c>
      <c r="U679" s="38"/>
      <c r="V679" s="39"/>
      <c r="W679" s="39"/>
      <c r="X679" s="39"/>
      <c r="Y679" s="39"/>
      <c r="Z679" s="39"/>
      <c r="AA679" s="39">
        <v>214980</v>
      </c>
      <c r="AB679" s="39"/>
      <c r="AC679" s="39"/>
      <c r="AD679" s="39"/>
      <c r="AE679" s="39"/>
      <c r="AF679" s="39"/>
      <c r="AG679" s="39"/>
      <c r="AH679" s="33"/>
      <c r="AI679" s="33"/>
      <c r="AJ679" s="33"/>
    </row>
    <row r="680" spans="1:36" s="40" customFormat="1" ht="103.5" hidden="1" x14ac:dyDescent="0.25">
      <c r="A680" s="32">
        <v>53698</v>
      </c>
      <c r="B680" s="33" t="s">
        <v>2851</v>
      </c>
      <c r="C680" s="34">
        <v>23940</v>
      </c>
      <c r="D680" s="34"/>
      <c r="E680" s="35" t="s">
        <v>4076</v>
      </c>
      <c r="F680" s="33" t="s">
        <v>4077</v>
      </c>
      <c r="G680" s="33" t="s">
        <v>4078</v>
      </c>
      <c r="H680" s="36" t="s">
        <v>4198</v>
      </c>
      <c r="I680" s="37" t="e">
        <f t="shared" si="10"/>
        <v>#VALUE!</v>
      </c>
      <c r="J680" s="33"/>
      <c r="K680" s="33"/>
      <c r="L680" s="33"/>
      <c r="M680" s="32">
        <v>720057</v>
      </c>
      <c r="N680" s="33" t="s">
        <v>116</v>
      </c>
      <c r="O680" s="32">
        <v>2112</v>
      </c>
      <c r="P680" s="33" t="s">
        <v>3445</v>
      </c>
      <c r="Q680" s="33" t="s">
        <v>143</v>
      </c>
      <c r="R680" s="33" t="s">
        <v>135</v>
      </c>
      <c r="S680" s="33" t="s">
        <v>150</v>
      </c>
      <c r="T680" s="33" t="s">
        <v>4079</v>
      </c>
      <c r="U680" s="38"/>
      <c r="V680" s="39"/>
      <c r="W680" s="39"/>
      <c r="X680" s="39"/>
      <c r="Y680" s="39"/>
      <c r="Z680" s="39"/>
      <c r="AA680" s="39">
        <v>23940</v>
      </c>
      <c r="AB680" s="39"/>
      <c r="AC680" s="39"/>
      <c r="AD680" s="39"/>
      <c r="AE680" s="39"/>
      <c r="AF680" s="39"/>
      <c r="AG680" s="39"/>
      <c r="AH680" s="33"/>
      <c r="AI680" s="35"/>
      <c r="AJ680" s="33"/>
    </row>
    <row r="681" spans="1:36" s="40" customFormat="1" ht="69" hidden="1" x14ac:dyDescent="0.25">
      <c r="A681" s="32">
        <v>53699</v>
      </c>
      <c r="B681" s="33" t="s">
        <v>638</v>
      </c>
      <c r="C681" s="34">
        <v>920000</v>
      </c>
      <c r="D681" s="34"/>
      <c r="E681" s="33" t="s">
        <v>2457</v>
      </c>
      <c r="F681" s="33" t="s">
        <v>4080</v>
      </c>
      <c r="G681" s="33" t="s">
        <v>2459</v>
      </c>
      <c r="H681" s="36" t="s">
        <v>4198</v>
      </c>
      <c r="I681" s="37" t="e">
        <f t="shared" si="10"/>
        <v>#VALUE!</v>
      </c>
      <c r="J681" s="33"/>
      <c r="K681" s="33"/>
      <c r="L681" s="33"/>
      <c r="M681" s="32">
        <v>700011</v>
      </c>
      <c r="N681" s="33" t="s">
        <v>106</v>
      </c>
      <c r="O681" s="32">
        <v>2000</v>
      </c>
      <c r="P681" s="33" t="s">
        <v>133</v>
      </c>
      <c r="Q681" s="33" t="s">
        <v>143</v>
      </c>
      <c r="R681" s="33" t="s">
        <v>135</v>
      </c>
      <c r="S681" s="33" t="s">
        <v>143</v>
      </c>
      <c r="T681" s="33" t="s">
        <v>2456</v>
      </c>
      <c r="U681" s="38"/>
      <c r="V681" s="39"/>
      <c r="W681" s="39"/>
      <c r="X681" s="39"/>
      <c r="Y681" s="39"/>
      <c r="Z681" s="39">
        <v>920000</v>
      </c>
      <c r="AA681" s="39"/>
      <c r="AB681" s="39"/>
      <c r="AC681" s="39"/>
      <c r="AD681" s="39"/>
      <c r="AE681" s="39"/>
      <c r="AF681" s="39"/>
      <c r="AG681" s="39"/>
      <c r="AH681" s="33"/>
      <c r="AI681" s="35"/>
      <c r="AJ681" s="33"/>
    </row>
    <row r="682" spans="1:36" s="40" customFormat="1" ht="115" hidden="1" x14ac:dyDescent="0.25">
      <c r="A682" s="32">
        <v>53700</v>
      </c>
      <c r="B682" s="33" t="s">
        <v>2851</v>
      </c>
      <c r="C682" s="34">
        <v>3000</v>
      </c>
      <c r="D682" s="34"/>
      <c r="E682" s="35" t="s">
        <v>4081</v>
      </c>
      <c r="F682" s="33" t="s">
        <v>4082</v>
      </c>
      <c r="G682" s="35" t="s">
        <v>4083</v>
      </c>
      <c r="H682" s="36" t="s">
        <v>4198</v>
      </c>
      <c r="I682" s="37" t="e">
        <f t="shared" si="10"/>
        <v>#VALUE!</v>
      </c>
      <c r="J682" s="35"/>
      <c r="K682" s="35"/>
      <c r="L682" s="35"/>
      <c r="M682" s="32">
        <v>720057</v>
      </c>
      <c r="N682" s="33" t="s">
        <v>116</v>
      </c>
      <c r="O682" s="32">
        <v>2112</v>
      </c>
      <c r="P682" s="33" t="s">
        <v>3449</v>
      </c>
      <c r="Q682" s="33" t="s">
        <v>143</v>
      </c>
      <c r="R682" s="33" t="s">
        <v>135</v>
      </c>
      <c r="S682" s="33" t="s">
        <v>150</v>
      </c>
      <c r="T682" s="33" t="s">
        <v>4084</v>
      </c>
      <c r="U682" s="38"/>
      <c r="V682" s="39"/>
      <c r="W682" s="39"/>
      <c r="X682" s="39"/>
      <c r="Y682" s="39"/>
      <c r="Z682" s="39"/>
      <c r="AA682" s="39">
        <v>3000</v>
      </c>
      <c r="AB682" s="39"/>
      <c r="AC682" s="39"/>
      <c r="AD682" s="39"/>
      <c r="AE682" s="39"/>
      <c r="AF682" s="39"/>
      <c r="AG682" s="39"/>
      <c r="AH682" s="35"/>
      <c r="AI682" s="33"/>
      <c r="AJ682" s="33"/>
    </row>
    <row r="683" spans="1:36" s="40" customFormat="1" ht="92" hidden="1" x14ac:dyDescent="0.25">
      <c r="A683" s="32">
        <v>53701</v>
      </c>
      <c r="B683" s="33" t="s">
        <v>2851</v>
      </c>
      <c r="C683" s="34">
        <v>155167</v>
      </c>
      <c r="D683" s="34"/>
      <c r="E683" s="35" t="s">
        <v>2916</v>
      </c>
      <c r="F683" s="33" t="s">
        <v>4085</v>
      </c>
      <c r="G683" s="33" t="s">
        <v>2918</v>
      </c>
      <c r="H683" s="36" t="s">
        <v>4198</v>
      </c>
      <c r="I683" s="37" t="e">
        <f t="shared" si="10"/>
        <v>#VALUE!</v>
      </c>
      <c r="J683" s="33"/>
      <c r="K683" s="33"/>
      <c r="L683" s="33"/>
      <c r="M683" s="32">
        <v>720057</v>
      </c>
      <c r="N683" s="33" t="s">
        <v>116</v>
      </c>
      <c r="O683" s="32">
        <v>2112</v>
      </c>
      <c r="P683" s="33" t="s">
        <v>2914</v>
      </c>
      <c r="Q683" s="33" t="s">
        <v>143</v>
      </c>
      <c r="R683" s="33" t="s">
        <v>135</v>
      </c>
      <c r="S683" s="33" t="s">
        <v>150</v>
      </c>
      <c r="T683" s="33" t="s">
        <v>2915</v>
      </c>
      <c r="U683" s="38"/>
      <c r="V683" s="39"/>
      <c r="W683" s="39"/>
      <c r="X683" s="39"/>
      <c r="Y683" s="39"/>
      <c r="Z683" s="39"/>
      <c r="AA683" s="39">
        <v>155167</v>
      </c>
      <c r="AB683" s="39"/>
      <c r="AC683" s="39"/>
      <c r="AD683" s="39"/>
      <c r="AE683" s="39"/>
      <c r="AF683" s="39"/>
      <c r="AG683" s="39"/>
      <c r="AH683" s="33"/>
      <c r="AI683" s="35"/>
      <c r="AJ683" s="33"/>
    </row>
    <row r="684" spans="1:36" s="40" customFormat="1" ht="161" hidden="1" x14ac:dyDescent="0.25">
      <c r="A684" s="32">
        <v>53702</v>
      </c>
      <c r="B684" s="33" t="s">
        <v>2851</v>
      </c>
      <c r="C684" s="34">
        <v>148000</v>
      </c>
      <c r="D684" s="34"/>
      <c r="E684" s="35" t="s">
        <v>4086</v>
      </c>
      <c r="F684" s="35" t="s">
        <v>4087</v>
      </c>
      <c r="G684" s="35" t="s">
        <v>4088</v>
      </c>
      <c r="H684" s="36" t="s">
        <v>4198</v>
      </c>
      <c r="I684" s="37" t="e">
        <f t="shared" si="10"/>
        <v>#VALUE!</v>
      </c>
      <c r="J684" s="35"/>
      <c r="K684" s="35"/>
      <c r="L684" s="35"/>
      <c r="M684" s="32">
        <v>720057</v>
      </c>
      <c r="N684" s="33" t="s">
        <v>116</v>
      </c>
      <c r="O684" s="32">
        <v>2112</v>
      </c>
      <c r="P684" s="33" t="s">
        <v>3309</v>
      </c>
      <c r="Q684" s="33" t="s">
        <v>143</v>
      </c>
      <c r="R684" s="33" t="s">
        <v>135</v>
      </c>
      <c r="S684" s="33" t="s">
        <v>150</v>
      </c>
      <c r="T684" s="33" t="s">
        <v>4089</v>
      </c>
      <c r="U684" s="38"/>
      <c r="V684" s="39"/>
      <c r="W684" s="39"/>
      <c r="X684" s="39"/>
      <c r="Y684" s="39"/>
      <c r="Z684" s="39"/>
      <c r="AA684" s="39">
        <v>148000</v>
      </c>
      <c r="AB684" s="39"/>
      <c r="AC684" s="39"/>
      <c r="AD684" s="39"/>
      <c r="AE684" s="39"/>
      <c r="AF684" s="39"/>
      <c r="AG684" s="39"/>
      <c r="AH684" s="35"/>
      <c r="AI684" s="35"/>
      <c r="AJ684" s="33"/>
    </row>
    <row r="685" spans="1:36" s="40" customFormat="1" ht="80.5" hidden="1" x14ac:dyDescent="0.25">
      <c r="A685" s="32">
        <v>53703</v>
      </c>
      <c r="B685" s="33" t="s">
        <v>2851</v>
      </c>
      <c r="C685" s="34">
        <v>25000</v>
      </c>
      <c r="D685" s="34"/>
      <c r="E685" s="35" t="s">
        <v>4090</v>
      </c>
      <c r="F685" s="33" t="s">
        <v>4091</v>
      </c>
      <c r="G685" s="33" t="s">
        <v>4092</v>
      </c>
      <c r="H685" s="36" t="s">
        <v>4198</v>
      </c>
      <c r="I685" s="37" t="e">
        <f t="shared" si="10"/>
        <v>#VALUE!</v>
      </c>
      <c r="J685" s="33"/>
      <c r="K685" s="33"/>
      <c r="L685" s="33"/>
      <c r="M685" s="32">
        <v>720057</v>
      </c>
      <c r="N685" s="33" t="s">
        <v>116</v>
      </c>
      <c r="O685" s="32">
        <v>2112</v>
      </c>
      <c r="P685" s="33" t="s">
        <v>3453</v>
      </c>
      <c r="Q685" s="33" t="s">
        <v>143</v>
      </c>
      <c r="R685" s="33" t="s">
        <v>135</v>
      </c>
      <c r="S685" s="33" t="s">
        <v>150</v>
      </c>
      <c r="T685" s="33" t="s">
        <v>4093</v>
      </c>
      <c r="U685" s="38"/>
      <c r="V685" s="39"/>
      <c r="W685" s="39"/>
      <c r="X685" s="39"/>
      <c r="Y685" s="39"/>
      <c r="Z685" s="39"/>
      <c r="AA685" s="39">
        <v>25000</v>
      </c>
      <c r="AB685" s="39"/>
      <c r="AC685" s="39"/>
      <c r="AD685" s="39"/>
      <c r="AE685" s="39"/>
      <c r="AF685" s="39"/>
      <c r="AG685" s="39"/>
      <c r="AH685" s="33"/>
      <c r="AI685" s="35"/>
      <c r="AJ685" s="33"/>
    </row>
    <row r="686" spans="1:36" s="40" customFormat="1" ht="80.5" hidden="1" x14ac:dyDescent="0.25">
      <c r="A686" s="32">
        <v>53704</v>
      </c>
      <c r="B686" s="33" t="s">
        <v>2851</v>
      </c>
      <c r="C686" s="34">
        <v>9660</v>
      </c>
      <c r="D686" s="34"/>
      <c r="E686" s="35" t="s">
        <v>4094</v>
      </c>
      <c r="F686" s="33" t="s">
        <v>4095</v>
      </c>
      <c r="G686" s="33" t="s">
        <v>4096</v>
      </c>
      <c r="H686" s="36" t="s">
        <v>4198</v>
      </c>
      <c r="I686" s="37" t="e">
        <f t="shared" si="10"/>
        <v>#VALUE!</v>
      </c>
      <c r="J686" s="33"/>
      <c r="K686" s="33"/>
      <c r="L686" s="33"/>
      <c r="M686" s="32">
        <v>720057</v>
      </c>
      <c r="N686" s="33" t="s">
        <v>116</v>
      </c>
      <c r="O686" s="32">
        <v>2112</v>
      </c>
      <c r="P686" s="33" t="s">
        <v>3457</v>
      </c>
      <c r="Q686" s="33" t="s">
        <v>143</v>
      </c>
      <c r="R686" s="33" t="s">
        <v>135</v>
      </c>
      <c r="S686" s="33" t="s">
        <v>150</v>
      </c>
      <c r="T686" s="33" t="s">
        <v>4097</v>
      </c>
      <c r="U686" s="38"/>
      <c r="V686" s="39"/>
      <c r="W686" s="39"/>
      <c r="X686" s="39"/>
      <c r="Y686" s="39"/>
      <c r="Z686" s="39"/>
      <c r="AA686" s="39">
        <v>9660</v>
      </c>
      <c r="AB686" s="39"/>
      <c r="AC686" s="39"/>
      <c r="AD686" s="39"/>
      <c r="AE686" s="39"/>
      <c r="AF686" s="39"/>
      <c r="AG686" s="39"/>
      <c r="AH686" s="35"/>
      <c r="AI686" s="35"/>
      <c r="AJ686" s="33"/>
    </row>
    <row r="687" spans="1:36" s="40" customFormat="1" ht="103.5" hidden="1" x14ac:dyDescent="0.25">
      <c r="A687" s="32">
        <v>53705</v>
      </c>
      <c r="B687" s="33" t="s">
        <v>2851</v>
      </c>
      <c r="C687" s="34">
        <v>3375</v>
      </c>
      <c r="D687" s="34"/>
      <c r="E687" s="35" t="s">
        <v>4098</v>
      </c>
      <c r="F687" s="33" t="s">
        <v>4099</v>
      </c>
      <c r="G687" s="35" t="s">
        <v>4100</v>
      </c>
      <c r="H687" s="36" t="s">
        <v>4198</v>
      </c>
      <c r="I687" s="37" t="e">
        <f t="shared" si="10"/>
        <v>#VALUE!</v>
      </c>
      <c r="J687" s="35"/>
      <c r="K687" s="35"/>
      <c r="L687" s="35"/>
      <c r="M687" s="32">
        <v>720057</v>
      </c>
      <c r="N687" s="33" t="s">
        <v>116</v>
      </c>
      <c r="O687" s="32">
        <v>2112</v>
      </c>
      <c r="P687" s="33" t="s">
        <v>4101</v>
      </c>
      <c r="Q687" s="33" t="s">
        <v>143</v>
      </c>
      <c r="R687" s="33" t="s">
        <v>135</v>
      </c>
      <c r="S687" s="33" t="s">
        <v>150</v>
      </c>
      <c r="T687" s="33" t="s">
        <v>4102</v>
      </c>
      <c r="U687" s="38"/>
      <c r="V687" s="39"/>
      <c r="W687" s="39"/>
      <c r="X687" s="39"/>
      <c r="Y687" s="39"/>
      <c r="Z687" s="39"/>
      <c r="AA687" s="39">
        <v>3375</v>
      </c>
      <c r="AB687" s="39"/>
      <c r="AC687" s="39"/>
      <c r="AD687" s="39"/>
      <c r="AE687" s="39"/>
      <c r="AF687" s="39"/>
      <c r="AG687" s="39"/>
      <c r="AH687" s="35"/>
      <c r="AI687" s="35"/>
      <c r="AJ687" s="33"/>
    </row>
    <row r="688" spans="1:36" s="40" customFormat="1" ht="92" hidden="1" x14ac:dyDescent="0.25">
      <c r="A688" s="32">
        <v>53706</v>
      </c>
      <c r="B688" s="33" t="s">
        <v>2851</v>
      </c>
      <c r="C688" s="34">
        <v>39000</v>
      </c>
      <c r="D688" s="34"/>
      <c r="E688" s="35" t="s">
        <v>4103</v>
      </c>
      <c r="F688" s="33" t="s">
        <v>4104</v>
      </c>
      <c r="G688" s="35" t="s">
        <v>4105</v>
      </c>
      <c r="H688" s="36" t="s">
        <v>4198</v>
      </c>
      <c r="I688" s="37" t="e">
        <f t="shared" si="10"/>
        <v>#VALUE!</v>
      </c>
      <c r="J688" s="35"/>
      <c r="K688" s="35"/>
      <c r="L688" s="35"/>
      <c r="M688" s="32">
        <v>720057</v>
      </c>
      <c r="N688" s="33" t="s">
        <v>116</v>
      </c>
      <c r="O688" s="32">
        <v>2112</v>
      </c>
      <c r="P688" s="33" t="s">
        <v>4106</v>
      </c>
      <c r="Q688" s="33" t="s">
        <v>143</v>
      </c>
      <c r="R688" s="33" t="s">
        <v>135</v>
      </c>
      <c r="S688" s="33" t="s">
        <v>150</v>
      </c>
      <c r="T688" s="33" t="s">
        <v>4107</v>
      </c>
      <c r="U688" s="38"/>
      <c r="V688" s="39"/>
      <c r="W688" s="39"/>
      <c r="X688" s="39"/>
      <c r="Y688" s="39"/>
      <c r="Z688" s="39"/>
      <c r="AA688" s="39">
        <v>39000</v>
      </c>
      <c r="AB688" s="39"/>
      <c r="AC688" s="39"/>
      <c r="AD688" s="39"/>
      <c r="AE688" s="39"/>
      <c r="AF688" s="39"/>
      <c r="AG688" s="39"/>
      <c r="AH688" s="33"/>
      <c r="AI688" s="35"/>
      <c r="AJ688" s="33"/>
    </row>
    <row r="689" spans="1:36" s="40" customFormat="1" ht="253" hidden="1" x14ac:dyDescent="0.25">
      <c r="A689" s="32">
        <v>53707</v>
      </c>
      <c r="B689" s="33" t="s">
        <v>615</v>
      </c>
      <c r="C689" s="34">
        <v>203710</v>
      </c>
      <c r="D689" s="34"/>
      <c r="E689" s="35" t="s">
        <v>1037</v>
      </c>
      <c r="F689" s="33" t="s">
        <v>1039</v>
      </c>
      <c r="G689" s="33" t="s">
        <v>1039</v>
      </c>
      <c r="H689" s="36">
        <v>0</v>
      </c>
      <c r="I689" s="37">
        <f t="shared" si="10"/>
        <v>0</v>
      </c>
      <c r="J689" s="33"/>
      <c r="K689" s="33"/>
      <c r="L689" s="33"/>
      <c r="M689" s="32">
        <v>100000</v>
      </c>
      <c r="N689" s="33" t="s">
        <v>0</v>
      </c>
      <c r="O689" s="32">
        <v>1517</v>
      </c>
      <c r="P689" s="33" t="s">
        <v>142</v>
      </c>
      <c r="Q689" s="33" t="s">
        <v>143</v>
      </c>
      <c r="R689" s="33" t="s">
        <v>135</v>
      </c>
      <c r="S689" s="33" t="s">
        <v>143</v>
      </c>
      <c r="T689" s="33" t="s">
        <v>1036</v>
      </c>
      <c r="U689" s="38">
        <v>2</v>
      </c>
      <c r="V689" s="39">
        <v>148138</v>
      </c>
      <c r="W689" s="39">
        <v>36372</v>
      </c>
      <c r="X689" s="39">
        <v>19200</v>
      </c>
      <c r="Y689" s="39"/>
      <c r="Z689" s="39"/>
      <c r="AA689" s="39"/>
      <c r="AB689" s="39"/>
      <c r="AC689" s="39"/>
      <c r="AD689" s="39"/>
      <c r="AE689" s="39"/>
      <c r="AF689" s="39"/>
      <c r="AG689" s="39"/>
      <c r="AH689" s="33"/>
      <c r="AI689" s="35"/>
      <c r="AJ689" s="33"/>
    </row>
    <row r="690" spans="1:36" s="40" customFormat="1" ht="92" hidden="1" x14ac:dyDescent="0.25">
      <c r="A690" s="32">
        <v>53708</v>
      </c>
      <c r="B690" s="33" t="s">
        <v>2851</v>
      </c>
      <c r="C690" s="34">
        <v>204663</v>
      </c>
      <c r="D690" s="34"/>
      <c r="E690" s="35" t="s">
        <v>2920</v>
      </c>
      <c r="F690" s="35" t="s">
        <v>4108</v>
      </c>
      <c r="G690" s="35" t="s">
        <v>4109</v>
      </c>
      <c r="H690" s="36" t="s">
        <v>4198</v>
      </c>
      <c r="I690" s="37" t="e">
        <f t="shared" si="10"/>
        <v>#VALUE!</v>
      </c>
      <c r="J690" s="35"/>
      <c r="K690" s="35"/>
      <c r="L690" s="35"/>
      <c r="M690" s="32">
        <v>720057</v>
      </c>
      <c r="N690" s="33" t="s">
        <v>116</v>
      </c>
      <c r="O690" s="32">
        <v>2112</v>
      </c>
      <c r="P690" s="33" t="s">
        <v>155</v>
      </c>
      <c r="Q690" s="33" t="s">
        <v>143</v>
      </c>
      <c r="R690" s="33" t="s">
        <v>135</v>
      </c>
      <c r="S690" s="33" t="s">
        <v>150</v>
      </c>
      <c r="T690" s="33" t="s">
        <v>2919</v>
      </c>
      <c r="U690" s="38">
        <v>1</v>
      </c>
      <c r="V690" s="39">
        <v>157178</v>
      </c>
      <c r="W690" s="39">
        <v>31005</v>
      </c>
      <c r="X690" s="39">
        <v>11844</v>
      </c>
      <c r="Y690" s="39">
        <v>4636</v>
      </c>
      <c r="Z690" s="39"/>
      <c r="AA690" s="39"/>
      <c r="AB690" s="39"/>
      <c r="AC690" s="39"/>
      <c r="AD690" s="39"/>
      <c r="AE690" s="39"/>
      <c r="AF690" s="39"/>
      <c r="AG690" s="39"/>
      <c r="AH690" s="35"/>
      <c r="AI690" s="35"/>
      <c r="AJ690" s="33"/>
    </row>
    <row r="691" spans="1:36" s="40" customFormat="1" ht="276" hidden="1" x14ac:dyDescent="0.25">
      <c r="A691" s="32">
        <v>53709</v>
      </c>
      <c r="B691" s="33" t="s">
        <v>615</v>
      </c>
      <c r="C691" s="34">
        <v>212539</v>
      </c>
      <c r="D691" s="34"/>
      <c r="E691" s="35" t="s">
        <v>1041</v>
      </c>
      <c r="F691" s="33" t="s">
        <v>4110</v>
      </c>
      <c r="G691" s="35" t="s">
        <v>1042</v>
      </c>
      <c r="H691" s="36">
        <v>0</v>
      </c>
      <c r="I691" s="37">
        <f t="shared" si="10"/>
        <v>0</v>
      </c>
      <c r="J691" s="35"/>
      <c r="K691" s="35"/>
      <c r="L691" s="35"/>
      <c r="M691" s="32">
        <v>100000</v>
      </c>
      <c r="N691" s="33" t="s">
        <v>0</v>
      </c>
      <c r="O691" s="32">
        <v>1517</v>
      </c>
      <c r="P691" s="33" t="s">
        <v>167</v>
      </c>
      <c r="Q691" s="33" t="s">
        <v>143</v>
      </c>
      <c r="R691" s="33" t="s">
        <v>135</v>
      </c>
      <c r="S691" s="33" t="s">
        <v>143</v>
      </c>
      <c r="T691" s="33" t="s">
        <v>1040</v>
      </c>
      <c r="U691" s="38">
        <v>2</v>
      </c>
      <c r="V691" s="39">
        <v>155588</v>
      </c>
      <c r="W691" s="39">
        <v>37550</v>
      </c>
      <c r="X691" s="39">
        <v>19401</v>
      </c>
      <c r="Y691" s="39"/>
      <c r="Z691" s="39"/>
      <c r="AA691" s="39"/>
      <c r="AB691" s="39"/>
      <c r="AC691" s="39"/>
      <c r="AD691" s="39"/>
      <c r="AE691" s="39"/>
      <c r="AF691" s="39"/>
      <c r="AG691" s="39"/>
      <c r="AH691" s="33"/>
      <c r="AI691" s="33"/>
      <c r="AJ691" s="33"/>
    </row>
    <row r="692" spans="1:36" s="40" customFormat="1" ht="115" hidden="1" x14ac:dyDescent="0.25">
      <c r="A692" s="32">
        <v>53711</v>
      </c>
      <c r="B692" s="33" t="s">
        <v>1146</v>
      </c>
      <c r="C692" s="34">
        <v>105626</v>
      </c>
      <c r="D692" s="34"/>
      <c r="E692" s="35" t="s">
        <v>4111</v>
      </c>
      <c r="F692" s="33" t="s">
        <v>3398</v>
      </c>
      <c r="G692" s="35" t="s">
        <v>4112</v>
      </c>
      <c r="H692" s="36">
        <v>0</v>
      </c>
      <c r="I692" s="37">
        <f t="shared" si="10"/>
        <v>0</v>
      </c>
      <c r="J692" s="35"/>
      <c r="K692" s="35"/>
      <c r="L692" s="35"/>
      <c r="M692" s="32">
        <v>100000</v>
      </c>
      <c r="N692" s="33" t="s">
        <v>0</v>
      </c>
      <c r="O692" s="32">
        <v>1419</v>
      </c>
      <c r="P692" s="33" t="s">
        <v>142</v>
      </c>
      <c r="Q692" s="33" t="s">
        <v>143</v>
      </c>
      <c r="R692" s="33" t="s">
        <v>135</v>
      </c>
      <c r="S692" s="33" t="s">
        <v>143</v>
      </c>
      <c r="T692" s="33" t="s">
        <v>4113</v>
      </c>
      <c r="U692" s="38">
        <v>0.66666666699999999</v>
      </c>
      <c r="V692" s="39">
        <v>81279</v>
      </c>
      <c r="W692" s="39">
        <v>17085</v>
      </c>
      <c r="X692" s="39">
        <v>7262</v>
      </c>
      <c r="Y692" s="39"/>
      <c r="Z692" s="39"/>
      <c r="AA692" s="39"/>
      <c r="AB692" s="39"/>
      <c r="AC692" s="39"/>
      <c r="AD692" s="39"/>
      <c r="AE692" s="39"/>
      <c r="AF692" s="39"/>
      <c r="AG692" s="39"/>
      <c r="AH692" s="33"/>
      <c r="AI692" s="33"/>
      <c r="AJ692" s="33"/>
    </row>
    <row r="693" spans="1:36" s="40" customFormat="1" ht="115" hidden="1" x14ac:dyDescent="0.25">
      <c r="A693" s="32">
        <v>53713</v>
      </c>
      <c r="B693" s="33" t="s">
        <v>638</v>
      </c>
      <c r="C693" s="34">
        <v>53620</v>
      </c>
      <c r="D693" s="34"/>
      <c r="E693" s="35" t="s">
        <v>2290</v>
      </c>
      <c r="F693" s="35" t="s">
        <v>2291</v>
      </c>
      <c r="G693" s="33" t="s">
        <v>2292</v>
      </c>
      <c r="H693" s="36" t="s">
        <v>4198</v>
      </c>
      <c r="I693" s="37" t="e">
        <f t="shared" si="10"/>
        <v>#VALUE!</v>
      </c>
      <c r="J693" s="33"/>
      <c r="K693" s="33"/>
      <c r="L693" s="33"/>
      <c r="M693" s="32">
        <v>700000</v>
      </c>
      <c r="N693" s="33" t="s">
        <v>104</v>
      </c>
      <c r="O693" s="32">
        <v>2000</v>
      </c>
      <c r="P693" s="33" t="s">
        <v>161</v>
      </c>
      <c r="Q693" s="33" t="s">
        <v>143</v>
      </c>
      <c r="R693" s="33" t="s">
        <v>135</v>
      </c>
      <c r="S693" s="33" t="s">
        <v>143</v>
      </c>
      <c r="T693" s="33" t="s">
        <v>2289</v>
      </c>
      <c r="U693" s="38">
        <v>0.23</v>
      </c>
      <c r="V693" s="39">
        <v>42550</v>
      </c>
      <c r="W693" s="39">
        <v>8173</v>
      </c>
      <c r="X693" s="39">
        <v>2897</v>
      </c>
      <c r="Y693" s="39"/>
      <c r="Z693" s="39"/>
      <c r="AA693" s="39"/>
      <c r="AB693" s="39"/>
      <c r="AC693" s="39"/>
      <c r="AD693" s="39"/>
      <c r="AE693" s="39"/>
      <c r="AF693" s="39"/>
      <c r="AG693" s="39"/>
      <c r="AH693" s="33"/>
      <c r="AI693" s="33"/>
      <c r="AJ693" s="33"/>
    </row>
    <row r="694" spans="1:36" s="40" customFormat="1" ht="115" hidden="1" x14ac:dyDescent="0.25">
      <c r="A694" s="32">
        <v>53714</v>
      </c>
      <c r="B694" s="33" t="s">
        <v>638</v>
      </c>
      <c r="C694" s="34">
        <v>69938</v>
      </c>
      <c r="D694" s="34"/>
      <c r="E694" s="35" t="s">
        <v>2349</v>
      </c>
      <c r="F694" s="35" t="s">
        <v>4114</v>
      </c>
      <c r="G694" s="33" t="s">
        <v>2292</v>
      </c>
      <c r="H694" s="36" t="s">
        <v>4198</v>
      </c>
      <c r="I694" s="37" t="e">
        <f t="shared" si="10"/>
        <v>#VALUE!</v>
      </c>
      <c r="J694" s="33"/>
      <c r="K694" s="33"/>
      <c r="L694" s="33"/>
      <c r="M694" s="32">
        <v>700001</v>
      </c>
      <c r="N694" s="33" t="s">
        <v>105</v>
      </c>
      <c r="O694" s="32">
        <v>2000</v>
      </c>
      <c r="P694" s="33" t="s">
        <v>161</v>
      </c>
      <c r="Q694" s="33" t="s">
        <v>143</v>
      </c>
      <c r="R694" s="33" t="s">
        <v>135</v>
      </c>
      <c r="S694" s="33" t="s">
        <v>143</v>
      </c>
      <c r="T694" s="33" t="s">
        <v>2348</v>
      </c>
      <c r="U694" s="38">
        <v>0.3</v>
      </c>
      <c r="V694" s="39">
        <v>55500</v>
      </c>
      <c r="W694" s="39">
        <v>10659</v>
      </c>
      <c r="X694" s="39">
        <v>3779</v>
      </c>
      <c r="Y694" s="39"/>
      <c r="Z694" s="39"/>
      <c r="AA694" s="39"/>
      <c r="AB694" s="39"/>
      <c r="AC694" s="39"/>
      <c r="AD694" s="39"/>
      <c r="AE694" s="39"/>
      <c r="AF694" s="39"/>
      <c r="AG694" s="39"/>
      <c r="AH694" s="33"/>
      <c r="AI694" s="33"/>
      <c r="AJ694" s="33"/>
    </row>
    <row r="695" spans="1:36" s="40" customFormat="1" ht="115" hidden="1" x14ac:dyDescent="0.25">
      <c r="A695" s="32">
        <v>53715</v>
      </c>
      <c r="B695" s="33" t="s">
        <v>638</v>
      </c>
      <c r="C695" s="34">
        <v>109570</v>
      </c>
      <c r="D695" s="34"/>
      <c r="E695" s="35" t="s">
        <v>2461</v>
      </c>
      <c r="F695" s="35" t="s">
        <v>2291</v>
      </c>
      <c r="G695" s="33" t="s">
        <v>2292</v>
      </c>
      <c r="H695" s="36" t="s">
        <v>4198</v>
      </c>
      <c r="I695" s="37" t="e">
        <f t="shared" si="10"/>
        <v>#VALUE!</v>
      </c>
      <c r="J695" s="33"/>
      <c r="K695" s="33"/>
      <c r="L695" s="33"/>
      <c r="M695" s="32">
        <v>700011</v>
      </c>
      <c r="N695" s="33" t="s">
        <v>106</v>
      </c>
      <c r="O695" s="32">
        <v>2000</v>
      </c>
      <c r="P695" s="33" t="s">
        <v>161</v>
      </c>
      <c r="Q695" s="33" t="s">
        <v>143</v>
      </c>
      <c r="R695" s="33" t="s">
        <v>135</v>
      </c>
      <c r="S695" s="33" t="s">
        <v>143</v>
      </c>
      <c r="T695" s="33" t="s">
        <v>2460</v>
      </c>
      <c r="U695" s="38">
        <v>0.47</v>
      </c>
      <c r="V695" s="39">
        <v>86950</v>
      </c>
      <c r="W695" s="39">
        <v>16700</v>
      </c>
      <c r="X695" s="39">
        <v>5920</v>
      </c>
      <c r="Y695" s="39"/>
      <c r="Z695" s="39"/>
      <c r="AA695" s="39"/>
      <c r="AB695" s="39"/>
      <c r="AC695" s="39"/>
      <c r="AD695" s="39"/>
      <c r="AE695" s="39"/>
      <c r="AF695" s="39"/>
      <c r="AG695" s="39"/>
      <c r="AH695" s="33"/>
      <c r="AI695" s="35"/>
      <c r="AJ695" s="33"/>
    </row>
    <row r="696" spans="1:36" s="40" customFormat="1" ht="57.5" hidden="1" x14ac:dyDescent="0.25">
      <c r="A696" s="32">
        <v>53719</v>
      </c>
      <c r="B696" s="33" t="s">
        <v>178</v>
      </c>
      <c r="C696" s="34">
        <v>287438</v>
      </c>
      <c r="D696" s="34"/>
      <c r="E696" s="33" t="s">
        <v>556</v>
      </c>
      <c r="F696" s="33" t="s">
        <v>3159</v>
      </c>
      <c r="G696" s="33" t="s">
        <v>556</v>
      </c>
      <c r="H696" s="36" t="s">
        <v>4198</v>
      </c>
      <c r="I696" s="37" t="e">
        <f t="shared" si="10"/>
        <v>#VALUE!</v>
      </c>
      <c r="J696" s="33"/>
      <c r="K696" s="33"/>
      <c r="L696" s="33"/>
      <c r="M696" s="32">
        <v>700036</v>
      </c>
      <c r="N696" s="33" t="s">
        <v>108</v>
      </c>
      <c r="O696" s="32">
        <v>1611</v>
      </c>
      <c r="P696" s="33" t="s">
        <v>143</v>
      </c>
      <c r="Q696" s="33" t="s">
        <v>143</v>
      </c>
      <c r="R696" s="33" t="s">
        <v>431</v>
      </c>
      <c r="S696" s="33" t="s">
        <v>143</v>
      </c>
      <c r="T696" s="33" t="s">
        <v>2579</v>
      </c>
      <c r="U696" s="38"/>
      <c r="V696" s="39">
        <v>287438</v>
      </c>
      <c r="W696" s="39"/>
      <c r="X696" s="39"/>
      <c r="Y696" s="39"/>
      <c r="Z696" s="39"/>
      <c r="AA696" s="39"/>
      <c r="AB696" s="39"/>
      <c r="AC696" s="39"/>
      <c r="AD696" s="39"/>
      <c r="AE696" s="39"/>
      <c r="AF696" s="39"/>
      <c r="AG696" s="39"/>
      <c r="AH696" s="33"/>
      <c r="AI696" s="33"/>
      <c r="AJ696" s="33"/>
    </row>
    <row r="697" spans="1:36" s="40" customFormat="1" ht="80.5" hidden="1" x14ac:dyDescent="0.25">
      <c r="A697" s="32">
        <v>53721</v>
      </c>
      <c r="B697" s="33" t="s">
        <v>2851</v>
      </c>
      <c r="C697" s="34">
        <v>162950</v>
      </c>
      <c r="D697" s="34"/>
      <c r="E697" s="35" t="s">
        <v>2928</v>
      </c>
      <c r="F697" s="33" t="s">
        <v>4115</v>
      </c>
      <c r="G697" s="33" t="s">
        <v>2929</v>
      </c>
      <c r="H697" s="36" t="s">
        <v>4198</v>
      </c>
      <c r="I697" s="37" t="e">
        <f t="shared" si="10"/>
        <v>#VALUE!</v>
      </c>
      <c r="J697" s="33"/>
      <c r="K697" s="33"/>
      <c r="L697" s="33"/>
      <c r="M697" s="32">
        <v>720057</v>
      </c>
      <c r="N697" s="33" t="s">
        <v>116</v>
      </c>
      <c r="O697" s="32">
        <v>2112</v>
      </c>
      <c r="P697" s="33" t="s">
        <v>260</v>
      </c>
      <c r="Q697" s="33" t="s">
        <v>143</v>
      </c>
      <c r="R697" s="33" t="s">
        <v>135</v>
      </c>
      <c r="S697" s="33" t="s">
        <v>150</v>
      </c>
      <c r="T697" s="33" t="s">
        <v>2927</v>
      </c>
      <c r="U697" s="38">
        <v>1</v>
      </c>
      <c r="V697" s="39">
        <v>121918</v>
      </c>
      <c r="W697" s="39">
        <v>25504</v>
      </c>
      <c r="X697" s="39">
        <v>10892</v>
      </c>
      <c r="Y697" s="39">
        <v>4636</v>
      </c>
      <c r="Z697" s="39"/>
      <c r="AA697" s="39"/>
      <c r="AB697" s="39"/>
      <c r="AC697" s="39"/>
      <c r="AD697" s="39"/>
      <c r="AE697" s="39"/>
      <c r="AF697" s="39"/>
      <c r="AG697" s="39"/>
      <c r="AH697" s="33"/>
      <c r="AI697" s="33"/>
      <c r="AJ697" s="33"/>
    </row>
    <row r="698" spans="1:36" s="40" customFormat="1" ht="69" hidden="1" x14ac:dyDescent="0.25">
      <c r="A698" s="32">
        <v>53722</v>
      </c>
      <c r="B698" s="33" t="s">
        <v>638</v>
      </c>
      <c r="C698" s="34">
        <v>13304</v>
      </c>
      <c r="D698" s="34"/>
      <c r="E698" s="35" t="s">
        <v>1047</v>
      </c>
      <c r="F698" s="33" t="s">
        <v>4116</v>
      </c>
      <c r="G698" s="33" t="s">
        <v>1049</v>
      </c>
      <c r="H698" s="36" t="s">
        <v>4198</v>
      </c>
      <c r="I698" s="37" t="e">
        <f t="shared" si="10"/>
        <v>#VALUE!</v>
      </c>
      <c r="J698" s="33"/>
      <c r="K698" s="33"/>
      <c r="L698" s="33"/>
      <c r="M698" s="32">
        <v>100000</v>
      </c>
      <c r="N698" s="33" t="s">
        <v>0</v>
      </c>
      <c r="O698" s="32">
        <v>2000</v>
      </c>
      <c r="P698" s="33" t="s">
        <v>161</v>
      </c>
      <c r="Q698" s="33" t="s">
        <v>143</v>
      </c>
      <c r="R698" s="33" t="s">
        <v>372</v>
      </c>
      <c r="S698" s="33" t="s">
        <v>143</v>
      </c>
      <c r="T698" s="33" t="s">
        <v>1046</v>
      </c>
      <c r="U698" s="38"/>
      <c r="V698" s="39"/>
      <c r="W698" s="39"/>
      <c r="X698" s="39"/>
      <c r="Y698" s="39"/>
      <c r="Z698" s="39">
        <v>13304</v>
      </c>
      <c r="AA698" s="39"/>
      <c r="AB698" s="39"/>
      <c r="AC698" s="39"/>
      <c r="AD698" s="39"/>
      <c r="AE698" s="39"/>
      <c r="AF698" s="39"/>
      <c r="AG698" s="39"/>
      <c r="AH698" s="33"/>
      <c r="AI698" s="33"/>
      <c r="AJ698" s="33"/>
    </row>
    <row r="699" spans="1:36" s="40" customFormat="1" ht="57.5" hidden="1" x14ac:dyDescent="0.25">
      <c r="A699" s="32">
        <v>53725</v>
      </c>
      <c r="B699" s="33" t="s">
        <v>538</v>
      </c>
      <c r="C699" s="34">
        <v>47630</v>
      </c>
      <c r="D699" s="34"/>
      <c r="E699" s="33" t="s">
        <v>556</v>
      </c>
      <c r="F699" s="33" t="s">
        <v>3159</v>
      </c>
      <c r="G699" s="33" t="s">
        <v>556</v>
      </c>
      <c r="H699" s="36">
        <v>0</v>
      </c>
      <c r="I699" s="37">
        <f t="shared" si="10"/>
        <v>0</v>
      </c>
      <c r="J699" s="33"/>
      <c r="K699" s="33"/>
      <c r="L699" s="33"/>
      <c r="M699" s="32">
        <v>100000</v>
      </c>
      <c r="N699" s="33" t="s">
        <v>0</v>
      </c>
      <c r="O699" s="32">
        <v>1912</v>
      </c>
      <c r="P699" s="33" t="s">
        <v>143</v>
      </c>
      <c r="Q699" s="33" t="s">
        <v>143</v>
      </c>
      <c r="R699" s="33" t="s">
        <v>431</v>
      </c>
      <c r="S699" s="33" t="s">
        <v>143</v>
      </c>
      <c r="T699" s="33" t="s">
        <v>1050</v>
      </c>
      <c r="U699" s="38"/>
      <c r="V699" s="39">
        <v>47630</v>
      </c>
      <c r="W699" s="39"/>
      <c r="X699" s="39"/>
      <c r="Y699" s="39"/>
      <c r="Z699" s="39"/>
      <c r="AA699" s="39"/>
      <c r="AB699" s="39"/>
      <c r="AC699" s="39"/>
      <c r="AD699" s="39"/>
      <c r="AE699" s="39"/>
      <c r="AF699" s="39"/>
      <c r="AG699" s="39"/>
      <c r="AH699" s="33"/>
      <c r="AI699" s="33"/>
      <c r="AJ699" s="33"/>
    </row>
    <row r="700" spans="1:36" s="40" customFormat="1" ht="57.5" hidden="1" x14ac:dyDescent="0.25">
      <c r="A700" s="32">
        <v>53726</v>
      </c>
      <c r="B700" s="33" t="s">
        <v>304</v>
      </c>
      <c r="C700" s="41">
        <v>-572601</v>
      </c>
      <c r="D700" s="34"/>
      <c r="E700" s="33" t="s">
        <v>556</v>
      </c>
      <c r="F700" s="33" t="s">
        <v>3159</v>
      </c>
      <c r="G700" s="33" t="s">
        <v>556</v>
      </c>
      <c r="H700" s="36">
        <v>0</v>
      </c>
      <c r="I700" s="37">
        <f t="shared" si="10"/>
        <v>0</v>
      </c>
      <c r="J700" s="33"/>
      <c r="K700" s="33"/>
      <c r="L700" s="33"/>
      <c r="M700" s="32">
        <v>100000</v>
      </c>
      <c r="N700" s="33" t="s">
        <v>0</v>
      </c>
      <c r="O700" s="32">
        <v>1914</v>
      </c>
      <c r="P700" s="33" t="s">
        <v>143</v>
      </c>
      <c r="Q700" s="33" t="s">
        <v>143</v>
      </c>
      <c r="R700" s="33" t="s">
        <v>431</v>
      </c>
      <c r="S700" s="33" t="s">
        <v>143</v>
      </c>
      <c r="T700" s="33" t="s">
        <v>1051</v>
      </c>
      <c r="U700" s="38"/>
      <c r="V700" s="42">
        <v>-572601</v>
      </c>
      <c r="W700" s="39"/>
      <c r="X700" s="39"/>
      <c r="Y700" s="39"/>
      <c r="Z700" s="39"/>
      <c r="AA700" s="39"/>
      <c r="AB700" s="39"/>
      <c r="AC700" s="39"/>
      <c r="AD700" s="39"/>
      <c r="AE700" s="39"/>
      <c r="AF700" s="39"/>
      <c r="AG700" s="39"/>
      <c r="AH700" s="33"/>
      <c r="AI700" s="33"/>
      <c r="AJ700" s="33"/>
    </row>
    <row r="701" spans="1:36" s="40" customFormat="1" ht="57.5" hidden="1" x14ac:dyDescent="0.25">
      <c r="A701" s="32">
        <v>53727</v>
      </c>
      <c r="B701" s="33" t="s">
        <v>141</v>
      </c>
      <c r="C701" s="34">
        <v>16172</v>
      </c>
      <c r="D701" s="34"/>
      <c r="E701" s="33" t="s">
        <v>556</v>
      </c>
      <c r="F701" s="33" t="s">
        <v>3159</v>
      </c>
      <c r="G701" s="33" t="s">
        <v>556</v>
      </c>
      <c r="H701" s="36">
        <v>0</v>
      </c>
      <c r="I701" s="37">
        <f t="shared" si="10"/>
        <v>0</v>
      </c>
      <c r="J701" s="33"/>
      <c r="K701" s="33"/>
      <c r="L701" s="33"/>
      <c r="M701" s="32">
        <v>100000</v>
      </c>
      <c r="N701" s="33" t="s">
        <v>0</v>
      </c>
      <c r="O701" s="32">
        <v>1915</v>
      </c>
      <c r="P701" s="33" t="s">
        <v>143</v>
      </c>
      <c r="Q701" s="33" t="s">
        <v>143</v>
      </c>
      <c r="R701" s="33" t="s">
        <v>431</v>
      </c>
      <c r="S701" s="33" t="s">
        <v>143</v>
      </c>
      <c r="T701" s="33" t="s">
        <v>1052</v>
      </c>
      <c r="U701" s="38"/>
      <c r="V701" s="39">
        <v>16172</v>
      </c>
      <c r="W701" s="39"/>
      <c r="X701" s="39"/>
      <c r="Y701" s="39"/>
      <c r="Z701" s="39"/>
      <c r="AA701" s="39"/>
      <c r="AB701" s="39"/>
      <c r="AC701" s="39"/>
      <c r="AD701" s="39"/>
      <c r="AE701" s="39"/>
      <c r="AF701" s="39"/>
      <c r="AG701" s="39"/>
      <c r="AH701" s="33"/>
      <c r="AI701" s="33"/>
      <c r="AJ701" s="33"/>
    </row>
    <row r="702" spans="1:36" s="40" customFormat="1" ht="57.5" hidden="1" x14ac:dyDescent="0.25">
      <c r="A702" s="32">
        <v>53728</v>
      </c>
      <c r="B702" s="33" t="s">
        <v>709</v>
      </c>
      <c r="C702" s="34">
        <v>14012</v>
      </c>
      <c r="D702" s="34"/>
      <c r="E702" s="33" t="s">
        <v>556</v>
      </c>
      <c r="F702" s="33" t="s">
        <v>3159</v>
      </c>
      <c r="G702" s="33" t="s">
        <v>556</v>
      </c>
      <c r="H702" s="36" t="s">
        <v>4198</v>
      </c>
      <c r="I702" s="37" t="e">
        <f t="shared" si="10"/>
        <v>#VALUE!</v>
      </c>
      <c r="J702" s="33"/>
      <c r="K702" s="33"/>
      <c r="L702" s="33"/>
      <c r="M702" s="32">
        <v>100000</v>
      </c>
      <c r="N702" s="33" t="s">
        <v>0</v>
      </c>
      <c r="O702" s="32">
        <v>2113</v>
      </c>
      <c r="P702" s="33" t="s">
        <v>143</v>
      </c>
      <c r="Q702" s="33" t="s">
        <v>143</v>
      </c>
      <c r="R702" s="33" t="s">
        <v>431</v>
      </c>
      <c r="S702" s="33" t="s">
        <v>143</v>
      </c>
      <c r="T702" s="33" t="s">
        <v>1053</v>
      </c>
      <c r="U702" s="38"/>
      <c r="V702" s="39">
        <v>14012</v>
      </c>
      <c r="W702" s="39"/>
      <c r="X702" s="39"/>
      <c r="Y702" s="39"/>
      <c r="Z702" s="39"/>
      <c r="AA702" s="39"/>
      <c r="AB702" s="39"/>
      <c r="AC702" s="39"/>
      <c r="AD702" s="39"/>
      <c r="AE702" s="39"/>
      <c r="AF702" s="39"/>
      <c r="AG702" s="39"/>
      <c r="AH702" s="33"/>
      <c r="AI702" s="33"/>
      <c r="AJ702" s="33"/>
    </row>
    <row r="703" spans="1:36" s="40" customFormat="1" ht="57.5" hidden="1" x14ac:dyDescent="0.25">
      <c r="A703" s="32">
        <v>53729</v>
      </c>
      <c r="B703" s="33" t="s">
        <v>692</v>
      </c>
      <c r="C703" s="34">
        <v>38084</v>
      </c>
      <c r="D703" s="34"/>
      <c r="E703" s="33" t="s">
        <v>556</v>
      </c>
      <c r="F703" s="33" t="s">
        <v>3159</v>
      </c>
      <c r="G703" s="33" t="s">
        <v>556</v>
      </c>
      <c r="H703" s="36" t="s">
        <v>4198</v>
      </c>
      <c r="I703" s="37" t="e">
        <f t="shared" si="10"/>
        <v>#VALUE!</v>
      </c>
      <c r="J703" s="33"/>
      <c r="K703" s="33"/>
      <c r="L703" s="33"/>
      <c r="M703" s="32">
        <v>100000</v>
      </c>
      <c r="N703" s="33" t="s">
        <v>0</v>
      </c>
      <c r="O703" s="32">
        <v>2114</v>
      </c>
      <c r="P703" s="33" t="s">
        <v>143</v>
      </c>
      <c r="Q703" s="33" t="s">
        <v>143</v>
      </c>
      <c r="R703" s="33" t="s">
        <v>431</v>
      </c>
      <c r="S703" s="33" t="s">
        <v>143</v>
      </c>
      <c r="T703" s="33" t="s">
        <v>1054</v>
      </c>
      <c r="U703" s="38"/>
      <c r="V703" s="39">
        <v>38084</v>
      </c>
      <c r="W703" s="39"/>
      <c r="X703" s="39"/>
      <c r="Y703" s="39"/>
      <c r="Z703" s="39"/>
      <c r="AA703" s="39"/>
      <c r="AB703" s="39"/>
      <c r="AC703" s="39"/>
      <c r="AD703" s="39"/>
      <c r="AE703" s="39"/>
      <c r="AF703" s="39"/>
      <c r="AG703" s="39"/>
      <c r="AH703" s="33"/>
      <c r="AI703" s="33"/>
      <c r="AJ703" s="33"/>
    </row>
    <row r="704" spans="1:36" s="40" customFormat="1" ht="57.5" hidden="1" x14ac:dyDescent="0.25">
      <c r="A704" s="32">
        <v>53730</v>
      </c>
      <c r="B704" s="33" t="s">
        <v>826</v>
      </c>
      <c r="C704" s="34">
        <v>27774</v>
      </c>
      <c r="D704" s="34"/>
      <c r="E704" s="33" t="s">
        <v>556</v>
      </c>
      <c r="F704" s="33" t="s">
        <v>3159</v>
      </c>
      <c r="G704" s="33" t="s">
        <v>556</v>
      </c>
      <c r="H704" s="36">
        <v>0</v>
      </c>
      <c r="I704" s="37">
        <f t="shared" si="10"/>
        <v>0</v>
      </c>
      <c r="J704" s="33"/>
      <c r="K704" s="33"/>
      <c r="L704" s="33"/>
      <c r="M704" s="32">
        <v>200610</v>
      </c>
      <c r="N704" s="33" t="s">
        <v>84</v>
      </c>
      <c r="O704" s="32">
        <v>1314</v>
      </c>
      <c r="P704" s="33" t="s">
        <v>143</v>
      </c>
      <c r="Q704" s="33" t="s">
        <v>143</v>
      </c>
      <c r="R704" s="33" t="s">
        <v>431</v>
      </c>
      <c r="S704" s="33" t="s">
        <v>143</v>
      </c>
      <c r="T704" s="33" t="s">
        <v>2121</v>
      </c>
      <c r="U704" s="38"/>
      <c r="V704" s="39">
        <v>27774</v>
      </c>
      <c r="W704" s="39"/>
      <c r="X704" s="39"/>
      <c r="Y704" s="39"/>
      <c r="Z704" s="39"/>
      <c r="AA704" s="39"/>
      <c r="AB704" s="39"/>
      <c r="AC704" s="39"/>
      <c r="AD704" s="39"/>
      <c r="AE704" s="39"/>
      <c r="AF704" s="39"/>
      <c r="AG704" s="39"/>
      <c r="AH704" s="33"/>
      <c r="AI704" s="35"/>
      <c r="AJ704" s="33"/>
    </row>
    <row r="705" spans="1:36" s="40" customFormat="1" ht="57.5" hidden="1" x14ac:dyDescent="0.25">
      <c r="A705" s="32">
        <v>53731</v>
      </c>
      <c r="B705" s="33" t="s">
        <v>2811</v>
      </c>
      <c r="C705" s="34">
        <v>40306</v>
      </c>
      <c r="D705" s="34"/>
      <c r="E705" s="33" t="s">
        <v>556</v>
      </c>
      <c r="F705" s="33" t="s">
        <v>3159</v>
      </c>
      <c r="G705" s="33" t="s">
        <v>556</v>
      </c>
      <c r="H705" s="36">
        <v>0</v>
      </c>
      <c r="I705" s="37">
        <f t="shared" si="10"/>
        <v>0</v>
      </c>
      <c r="J705" s="33"/>
      <c r="K705" s="33"/>
      <c r="L705" s="33"/>
      <c r="M705" s="32">
        <v>720048</v>
      </c>
      <c r="N705" s="33" t="s">
        <v>115</v>
      </c>
      <c r="O705" s="32">
        <v>1515</v>
      </c>
      <c r="P705" s="33" t="s">
        <v>143</v>
      </c>
      <c r="Q705" s="33" t="s">
        <v>143</v>
      </c>
      <c r="R705" s="33" t="s">
        <v>431</v>
      </c>
      <c r="S705" s="33" t="s">
        <v>143</v>
      </c>
      <c r="T705" s="33" t="s">
        <v>2841</v>
      </c>
      <c r="U705" s="38"/>
      <c r="V705" s="39">
        <v>40306</v>
      </c>
      <c r="W705" s="39"/>
      <c r="X705" s="39"/>
      <c r="Y705" s="39"/>
      <c r="Z705" s="39"/>
      <c r="AA705" s="39"/>
      <c r="AB705" s="39"/>
      <c r="AC705" s="39"/>
      <c r="AD705" s="39"/>
      <c r="AE705" s="39"/>
      <c r="AF705" s="39"/>
      <c r="AG705" s="39"/>
      <c r="AH705" s="33"/>
      <c r="AI705" s="35"/>
      <c r="AJ705" s="33"/>
    </row>
    <row r="706" spans="1:36" s="40" customFormat="1" ht="57.5" hidden="1" x14ac:dyDescent="0.25">
      <c r="A706" s="32">
        <v>53732</v>
      </c>
      <c r="B706" s="33" t="s">
        <v>2851</v>
      </c>
      <c r="C706" s="34">
        <v>208962</v>
      </c>
      <c r="D706" s="34"/>
      <c r="E706" s="33" t="s">
        <v>556</v>
      </c>
      <c r="F706" s="33" t="s">
        <v>3159</v>
      </c>
      <c r="G706" s="33" t="s">
        <v>556</v>
      </c>
      <c r="H706" s="36" t="s">
        <v>4198</v>
      </c>
      <c r="I706" s="37" t="e">
        <f t="shared" ref="I706:I769" si="11">SUM(C706*H706)</f>
        <v>#VALUE!</v>
      </c>
      <c r="J706" s="33"/>
      <c r="K706" s="33"/>
      <c r="L706" s="33"/>
      <c r="M706" s="32">
        <v>720057</v>
      </c>
      <c r="N706" s="33" t="s">
        <v>116</v>
      </c>
      <c r="O706" s="32">
        <v>2112</v>
      </c>
      <c r="P706" s="33" t="s">
        <v>143</v>
      </c>
      <c r="Q706" s="33" t="s">
        <v>143</v>
      </c>
      <c r="R706" s="33" t="s">
        <v>431</v>
      </c>
      <c r="S706" s="33" t="s">
        <v>143</v>
      </c>
      <c r="T706" s="33" t="s">
        <v>2930</v>
      </c>
      <c r="U706" s="38"/>
      <c r="V706" s="39">
        <v>208962</v>
      </c>
      <c r="W706" s="39"/>
      <c r="X706" s="39"/>
      <c r="Y706" s="39"/>
      <c r="Z706" s="39"/>
      <c r="AA706" s="39"/>
      <c r="AB706" s="39"/>
      <c r="AC706" s="39"/>
      <c r="AD706" s="39"/>
      <c r="AE706" s="39"/>
      <c r="AF706" s="39"/>
      <c r="AG706" s="39"/>
      <c r="AH706" s="33"/>
      <c r="AI706" s="35"/>
      <c r="AJ706" s="33"/>
    </row>
    <row r="707" spans="1:36" s="40" customFormat="1" ht="80.5" hidden="1" x14ac:dyDescent="0.25">
      <c r="A707" s="32">
        <v>53733</v>
      </c>
      <c r="B707" s="33" t="s">
        <v>588</v>
      </c>
      <c r="C707" s="34">
        <v>200000</v>
      </c>
      <c r="D707" s="34"/>
      <c r="E707" s="35" t="s">
        <v>1056</v>
      </c>
      <c r="F707" s="33" t="s">
        <v>4117</v>
      </c>
      <c r="G707" s="33" t="s">
        <v>1058</v>
      </c>
      <c r="H707" s="36">
        <v>0</v>
      </c>
      <c r="I707" s="37">
        <f t="shared" si="11"/>
        <v>0</v>
      </c>
      <c r="J707" s="33"/>
      <c r="K707" s="33"/>
      <c r="L707" s="33"/>
      <c r="M707" s="32">
        <v>100000</v>
      </c>
      <c r="N707" s="33" t="s">
        <v>0</v>
      </c>
      <c r="O707" s="32">
        <v>1216</v>
      </c>
      <c r="P707" s="33" t="s">
        <v>142</v>
      </c>
      <c r="Q707" s="33" t="s">
        <v>143</v>
      </c>
      <c r="R707" s="33" t="s">
        <v>431</v>
      </c>
      <c r="S707" s="33" t="s">
        <v>143</v>
      </c>
      <c r="T707" s="33" t="s">
        <v>1055</v>
      </c>
      <c r="U707" s="38"/>
      <c r="V707" s="39"/>
      <c r="W707" s="39"/>
      <c r="X707" s="39"/>
      <c r="Y707" s="39"/>
      <c r="Z707" s="39">
        <v>200000</v>
      </c>
      <c r="AA707" s="39"/>
      <c r="AB707" s="39"/>
      <c r="AC707" s="39"/>
      <c r="AD707" s="39"/>
      <c r="AE707" s="39"/>
      <c r="AF707" s="39"/>
      <c r="AG707" s="39"/>
      <c r="AH707" s="33"/>
      <c r="AI707" s="35"/>
      <c r="AJ707" s="33"/>
    </row>
    <row r="708" spans="1:36" s="40" customFormat="1" ht="80.5" hidden="1" x14ac:dyDescent="0.25">
      <c r="A708" s="32">
        <v>53734</v>
      </c>
      <c r="B708" s="33" t="s">
        <v>588</v>
      </c>
      <c r="C708" s="34">
        <v>100000</v>
      </c>
      <c r="D708" s="34"/>
      <c r="E708" s="33" t="s">
        <v>1060</v>
      </c>
      <c r="F708" s="33" t="s">
        <v>4118</v>
      </c>
      <c r="G708" s="33" t="s">
        <v>1062</v>
      </c>
      <c r="H708" s="36">
        <v>0</v>
      </c>
      <c r="I708" s="37">
        <f t="shared" si="11"/>
        <v>0</v>
      </c>
      <c r="J708" s="33"/>
      <c r="K708" s="33"/>
      <c r="L708" s="33"/>
      <c r="M708" s="32">
        <v>100000</v>
      </c>
      <c r="N708" s="33" t="s">
        <v>0</v>
      </c>
      <c r="O708" s="32">
        <v>1216</v>
      </c>
      <c r="P708" s="33" t="s">
        <v>167</v>
      </c>
      <c r="Q708" s="33" t="s">
        <v>143</v>
      </c>
      <c r="R708" s="33" t="s">
        <v>135</v>
      </c>
      <c r="S708" s="33" t="s">
        <v>143</v>
      </c>
      <c r="T708" s="33" t="s">
        <v>1059</v>
      </c>
      <c r="U708" s="38"/>
      <c r="V708" s="39"/>
      <c r="W708" s="39"/>
      <c r="X708" s="39"/>
      <c r="Y708" s="39"/>
      <c r="Z708" s="39">
        <v>100000</v>
      </c>
      <c r="AA708" s="39"/>
      <c r="AB708" s="39"/>
      <c r="AC708" s="39"/>
      <c r="AD708" s="39"/>
      <c r="AE708" s="39"/>
      <c r="AF708" s="39"/>
      <c r="AG708" s="39"/>
      <c r="AH708" s="33"/>
      <c r="AI708" s="35"/>
      <c r="AJ708" s="33"/>
    </row>
    <row r="709" spans="1:36" s="40" customFormat="1" ht="57.5" hidden="1" x14ac:dyDescent="0.25">
      <c r="A709" s="32">
        <v>53735</v>
      </c>
      <c r="B709" s="33" t="s">
        <v>2851</v>
      </c>
      <c r="C709" s="34">
        <v>1020730</v>
      </c>
      <c r="D709" s="34"/>
      <c r="E709" s="35" t="s">
        <v>2932</v>
      </c>
      <c r="F709" s="33" t="s">
        <v>4119</v>
      </c>
      <c r="G709" s="33" t="s">
        <v>2934</v>
      </c>
      <c r="H709" s="36" t="s">
        <v>4198</v>
      </c>
      <c r="I709" s="37" t="e">
        <f t="shared" si="11"/>
        <v>#VALUE!</v>
      </c>
      <c r="J709" s="33"/>
      <c r="K709" s="33"/>
      <c r="L709" s="33"/>
      <c r="M709" s="32">
        <v>720057</v>
      </c>
      <c r="N709" s="33" t="s">
        <v>116</v>
      </c>
      <c r="O709" s="32">
        <v>2112</v>
      </c>
      <c r="P709" s="33" t="s">
        <v>2910</v>
      </c>
      <c r="Q709" s="33" t="s">
        <v>143</v>
      </c>
      <c r="R709" s="33" t="s">
        <v>135</v>
      </c>
      <c r="S709" s="33" t="s">
        <v>150</v>
      </c>
      <c r="T709" s="33" t="s">
        <v>2931</v>
      </c>
      <c r="U709" s="38"/>
      <c r="V709" s="39">
        <v>1020730</v>
      </c>
      <c r="W709" s="39"/>
      <c r="X709" s="39"/>
      <c r="Y709" s="39"/>
      <c r="Z709" s="39"/>
      <c r="AA709" s="39"/>
      <c r="AB709" s="39"/>
      <c r="AC709" s="39"/>
      <c r="AD709" s="39"/>
      <c r="AE709" s="39"/>
      <c r="AF709" s="39"/>
      <c r="AG709" s="39"/>
      <c r="AH709" s="33"/>
      <c r="AI709" s="33"/>
      <c r="AJ709" s="33"/>
    </row>
    <row r="710" spans="1:36" s="40" customFormat="1" ht="69" hidden="1" x14ac:dyDescent="0.25">
      <c r="A710" s="32">
        <v>53737</v>
      </c>
      <c r="B710" s="33" t="s">
        <v>615</v>
      </c>
      <c r="C710" s="34">
        <v>154233</v>
      </c>
      <c r="D710" s="34"/>
      <c r="E710" s="35" t="s">
        <v>1064</v>
      </c>
      <c r="F710" s="33" t="s">
        <v>1065</v>
      </c>
      <c r="G710" s="33" t="s">
        <v>1065</v>
      </c>
      <c r="H710" s="36">
        <v>0</v>
      </c>
      <c r="I710" s="37">
        <f t="shared" si="11"/>
        <v>0</v>
      </c>
      <c r="J710" s="33"/>
      <c r="K710" s="33"/>
      <c r="L710" s="33"/>
      <c r="M710" s="32">
        <v>100000</v>
      </c>
      <c r="N710" s="33" t="s">
        <v>0</v>
      </c>
      <c r="O710" s="32">
        <v>1517</v>
      </c>
      <c r="P710" s="33" t="s">
        <v>155</v>
      </c>
      <c r="Q710" s="33" t="s">
        <v>143</v>
      </c>
      <c r="R710" s="33" t="s">
        <v>135</v>
      </c>
      <c r="S710" s="33" t="s">
        <v>143</v>
      </c>
      <c r="T710" s="33" t="s">
        <v>1063</v>
      </c>
      <c r="U710" s="38">
        <v>1</v>
      </c>
      <c r="V710" s="39">
        <v>118368</v>
      </c>
      <c r="W710" s="39">
        <v>25069</v>
      </c>
      <c r="X710" s="39">
        <v>10796</v>
      </c>
      <c r="Y710" s="39"/>
      <c r="Z710" s="39"/>
      <c r="AA710" s="39"/>
      <c r="AB710" s="39"/>
      <c r="AC710" s="39"/>
      <c r="AD710" s="39"/>
      <c r="AE710" s="39"/>
      <c r="AF710" s="39"/>
      <c r="AG710" s="39"/>
      <c r="AH710" s="33"/>
      <c r="AI710" s="33"/>
      <c r="AJ710" s="33"/>
    </row>
    <row r="711" spans="1:36" s="40" customFormat="1" ht="69" hidden="1" x14ac:dyDescent="0.25">
      <c r="A711" s="32">
        <v>53742</v>
      </c>
      <c r="B711" s="33" t="s">
        <v>283</v>
      </c>
      <c r="C711" s="34">
        <v>1681</v>
      </c>
      <c r="D711" s="34"/>
      <c r="E711" s="33" t="s">
        <v>556</v>
      </c>
      <c r="F711" s="33" t="s">
        <v>3159</v>
      </c>
      <c r="G711" s="33" t="s">
        <v>556</v>
      </c>
      <c r="H711" s="36">
        <v>0</v>
      </c>
      <c r="I711" s="37">
        <f t="shared" si="11"/>
        <v>0</v>
      </c>
      <c r="J711" s="33"/>
      <c r="K711" s="33"/>
      <c r="L711" s="33"/>
      <c r="M711" s="32">
        <v>700039</v>
      </c>
      <c r="N711" s="33" t="s">
        <v>109</v>
      </c>
      <c r="O711" s="32">
        <v>211513</v>
      </c>
      <c r="P711" s="33" t="s">
        <v>143</v>
      </c>
      <c r="Q711" s="33" t="s">
        <v>143</v>
      </c>
      <c r="R711" s="33" t="s">
        <v>431</v>
      </c>
      <c r="S711" s="33" t="s">
        <v>143</v>
      </c>
      <c r="T711" s="33" t="s">
        <v>2660</v>
      </c>
      <c r="U711" s="38"/>
      <c r="V711" s="39">
        <v>1681</v>
      </c>
      <c r="W711" s="39"/>
      <c r="X711" s="39"/>
      <c r="Y711" s="39"/>
      <c r="Z711" s="39"/>
      <c r="AA711" s="39"/>
      <c r="AB711" s="39"/>
      <c r="AC711" s="39"/>
      <c r="AD711" s="39"/>
      <c r="AE711" s="39"/>
      <c r="AF711" s="39"/>
      <c r="AG711" s="39"/>
      <c r="AH711" s="33"/>
      <c r="AI711" s="33"/>
      <c r="AJ711" s="33"/>
    </row>
    <row r="712" spans="1:36" s="40" customFormat="1" ht="69" hidden="1" x14ac:dyDescent="0.25">
      <c r="A712" s="32">
        <v>53743</v>
      </c>
      <c r="B712" s="33" t="s">
        <v>232</v>
      </c>
      <c r="C712" s="34">
        <v>23253</v>
      </c>
      <c r="D712" s="34"/>
      <c r="E712" s="33" t="s">
        <v>556</v>
      </c>
      <c r="F712" s="33" t="s">
        <v>3159</v>
      </c>
      <c r="G712" s="33" t="s">
        <v>556</v>
      </c>
      <c r="H712" s="36">
        <v>0</v>
      </c>
      <c r="I712" s="37">
        <f t="shared" si="11"/>
        <v>0</v>
      </c>
      <c r="J712" s="33"/>
      <c r="K712" s="33"/>
      <c r="L712" s="33"/>
      <c r="M712" s="32">
        <v>700039</v>
      </c>
      <c r="N712" s="33" t="s">
        <v>109</v>
      </c>
      <c r="O712" s="32">
        <v>211514</v>
      </c>
      <c r="P712" s="33" t="s">
        <v>143</v>
      </c>
      <c r="Q712" s="33" t="s">
        <v>143</v>
      </c>
      <c r="R712" s="33" t="s">
        <v>431</v>
      </c>
      <c r="S712" s="33" t="s">
        <v>143</v>
      </c>
      <c r="T712" s="33" t="s">
        <v>2661</v>
      </c>
      <c r="U712" s="38"/>
      <c r="V712" s="39">
        <v>23253</v>
      </c>
      <c r="W712" s="39"/>
      <c r="X712" s="39"/>
      <c r="Y712" s="39"/>
      <c r="Z712" s="39"/>
      <c r="AA712" s="39"/>
      <c r="AB712" s="39"/>
      <c r="AC712" s="39"/>
      <c r="AD712" s="39"/>
      <c r="AE712" s="39"/>
      <c r="AF712" s="39"/>
      <c r="AG712" s="39"/>
      <c r="AH712" s="33"/>
      <c r="AI712" s="33"/>
      <c r="AJ712" s="33"/>
    </row>
    <row r="713" spans="1:36" s="40" customFormat="1" ht="69" hidden="1" x14ac:dyDescent="0.25">
      <c r="A713" s="32">
        <v>53744</v>
      </c>
      <c r="B713" s="33" t="s">
        <v>213</v>
      </c>
      <c r="C713" s="34">
        <v>25276</v>
      </c>
      <c r="D713" s="34"/>
      <c r="E713" s="33" t="s">
        <v>556</v>
      </c>
      <c r="F713" s="33" t="s">
        <v>3159</v>
      </c>
      <c r="G713" s="33" t="s">
        <v>556</v>
      </c>
      <c r="H713" s="36" t="s">
        <v>4198</v>
      </c>
      <c r="I713" s="37" t="e">
        <f t="shared" si="11"/>
        <v>#VALUE!</v>
      </c>
      <c r="J713" s="33"/>
      <c r="K713" s="33"/>
      <c r="L713" s="33"/>
      <c r="M713" s="32">
        <v>700039</v>
      </c>
      <c r="N713" s="33" t="s">
        <v>109</v>
      </c>
      <c r="O713" s="32">
        <v>211512</v>
      </c>
      <c r="P713" s="33" t="s">
        <v>143</v>
      </c>
      <c r="Q713" s="33" t="s">
        <v>143</v>
      </c>
      <c r="R713" s="33" t="s">
        <v>431</v>
      </c>
      <c r="S713" s="33" t="s">
        <v>143</v>
      </c>
      <c r="T713" s="33" t="s">
        <v>2662</v>
      </c>
      <c r="U713" s="38"/>
      <c r="V713" s="39">
        <v>25276</v>
      </c>
      <c r="W713" s="39"/>
      <c r="X713" s="39"/>
      <c r="Y713" s="39"/>
      <c r="Z713" s="39"/>
      <c r="AA713" s="39"/>
      <c r="AB713" s="39"/>
      <c r="AC713" s="39"/>
      <c r="AD713" s="39"/>
      <c r="AE713" s="39"/>
      <c r="AF713" s="39"/>
      <c r="AG713" s="39"/>
      <c r="AH713" s="33"/>
      <c r="AI713" s="33"/>
      <c r="AJ713" s="33"/>
    </row>
    <row r="714" spans="1:36" s="40" customFormat="1" ht="69" hidden="1" x14ac:dyDescent="0.25">
      <c r="A714" s="32">
        <v>53749</v>
      </c>
      <c r="B714" s="33" t="s">
        <v>1007</v>
      </c>
      <c r="C714" s="34">
        <v>119798</v>
      </c>
      <c r="D714" s="34"/>
      <c r="E714" s="33" t="s">
        <v>1069</v>
      </c>
      <c r="F714" s="33" t="s">
        <v>1069</v>
      </c>
      <c r="G714" s="33" t="s">
        <v>1069</v>
      </c>
      <c r="H714" s="36">
        <v>0</v>
      </c>
      <c r="I714" s="37">
        <f t="shared" si="11"/>
        <v>0</v>
      </c>
      <c r="J714" s="33"/>
      <c r="K714" s="33"/>
      <c r="L714" s="33"/>
      <c r="M714" s="32">
        <v>100000</v>
      </c>
      <c r="N714" s="33" t="s">
        <v>0</v>
      </c>
      <c r="O714" s="32">
        <v>1001</v>
      </c>
      <c r="P714" s="33" t="s">
        <v>161</v>
      </c>
      <c r="Q714" s="33" t="s">
        <v>143</v>
      </c>
      <c r="R714" s="33" t="s">
        <v>135</v>
      </c>
      <c r="S714" s="33" t="s">
        <v>143</v>
      </c>
      <c r="T714" s="33" t="s">
        <v>1066</v>
      </c>
      <c r="U714" s="38">
        <v>1</v>
      </c>
      <c r="V714" s="39">
        <v>89286</v>
      </c>
      <c r="W714" s="39">
        <v>20501</v>
      </c>
      <c r="X714" s="39">
        <v>10011</v>
      </c>
      <c r="Y714" s="39"/>
      <c r="Z714" s="39"/>
      <c r="AA714" s="39"/>
      <c r="AB714" s="39"/>
      <c r="AC714" s="39"/>
      <c r="AD714" s="39"/>
      <c r="AE714" s="39"/>
      <c r="AF714" s="39"/>
      <c r="AG714" s="39"/>
      <c r="AH714" s="33"/>
      <c r="AI714" s="33"/>
      <c r="AJ714" s="33"/>
    </row>
    <row r="715" spans="1:36" s="40" customFormat="1" ht="69" hidden="1" x14ac:dyDescent="0.25">
      <c r="A715" s="32">
        <v>53752</v>
      </c>
      <c r="B715" s="33" t="s">
        <v>1669</v>
      </c>
      <c r="C715" s="41">
        <v>-1518936</v>
      </c>
      <c r="D715" s="34"/>
      <c r="E715" s="33" t="s">
        <v>1770</v>
      </c>
      <c r="F715" s="33" t="s">
        <v>1772</v>
      </c>
      <c r="G715" s="33" t="s">
        <v>1772</v>
      </c>
      <c r="H715" s="36">
        <v>0</v>
      </c>
      <c r="I715" s="37">
        <f t="shared" si="11"/>
        <v>0</v>
      </c>
      <c r="J715" s="33"/>
      <c r="K715" s="33"/>
      <c r="L715" s="33"/>
      <c r="M715" s="32">
        <v>200118</v>
      </c>
      <c r="N715" s="33" t="s">
        <v>67</v>
      </c>
      <c r="O715" s="32">
        <v>9913</v>
      </c>
      <c r="P715" s="33" t="s">
        <v>143</v>
      </c>
      <c r="Q715" s="33" t="s">
        <v>143</v>
      </c>
      <c r="R715" s="33" t="s">
        <v>583</v>
      </c>
      <c r="S715" s="33" t="s">
        <v>143</v>
      </c>
      <c r="T715" s="33" t="s">
        <v>1769</v>
      </c>
      <c r="U715" s="38"/>
      <c r="V715" s="39"/>
      <c r="W715" s="39"/>
      <c r="X715" s="39"/>
      <c r="Y715" s="39"/>
      <c r="Z715" s="42">
        <v>-1518936</v>
      </c>
      <c r="AA715" s="39"/>
      <c r="AB715" s="39"/>
      <c r="AC715" s="39"/>
      <c r="AD715" s="39"/>
      <c r="AE715" s="39"/>
      <c r="AF715" s="39"/>
      <c r="AG715" s="39"/>
      <c r="AH715" s="33"/>
      <c r="AI715" s="33"/>
      <c r="AJ715" s="33"/>
    </row>
    <row r="716" spans="1:36" s="40" customFormat="1" ht="322" hidden="1" x14ac:dyDescent="0.25">
      <c r="A716" s="32">
        <v>53753</v>
      </c>
      <c r="B716" s="33" t="s">
        <v>304</v>
      </c>
      <c r="C716" s="34">
        <v>2445130</v>
      </c>
      <c r="D716" s="34">
        <v>3150000</v>
      </c>
      <c r="E716" s="35" t="s">
        <v>1071</v>
      </c>
      <c r="F716" s="33" t="s">
        <v>4120</v>
      </c>
      <c r="G716" s="33" t="s">
        <v>1073</v>
      </c>
      <c r="H716" s="36">
        <v>0</v>
      </c>
      <c r="I716" s="37">
        <f t="shared" si="11"/>
        <v>0</v>
      </c>
      <c r="J716" s="33"/>
      <c r="K716" s="33"/>
      <c r="L716" s="33"/>
      <c r="M716" s="32">
        <v>100000</v>
      </c>
      <c r="N716" s="33" t="s">
        <v>0</v>
      </c>
      <c r="O716" s="32">
        <v>1914</v>
      </c>
      <c r="P716" s="33" t="s">
        <v>353</v>
      </c>
      <c r="Q716" s="33" t="s">
        <v>149</v>
      </c>
      <c r="R716" s="33" t="s">
        <v>135</v>
      </c>
      <c r="S716" s="33" t="s">
        <v>143</v>
      </c>
      <c r="T716" s="33" t="s">
        <v>1070</v>
      </c>
      <c r="U716" s="38">
        <v>20</v>
      </c>
      <c r="V716" s="39">
        <v>954732</v>
      </c>
      <c r="W716" s="39">
        <v>349968</v>
      </c>
      <c r="X716" s="39">
        <v>177790</v>
      </c>
      <c r="Y716" s="39">
        <v>162640</v>
      </c>
      <c r="Z716" s="39"/>
      <c r="AA716" s="39"/>
      <c r="AB716" s="39"/>
      <c r="AC716" s="39"/>
      <c r="AD716" s="39"/>
      <c r="AE716" s="39">
        <v>800000</v>
      </c>
      <c r="AF716" s="39"/>
      <c r="AG716" s="39"/>
      <c r="AH716" s="35"/>
      <c r="AI716" s="35"/>
      <c r="AJ716" s="33"/>
    </row>
    <row r="717" spans="1:36" s="40" customFormat="1" ht="184" hidden="1" x14ac:dyDescent="0.25">
      <c r="A717" s="32">
        <v>53754</v>
      </c>
      <c r="B717" s="33" t="s">
        <v>304</v>
      </c>
      <c r="C717" s="34">
        <v>252992</v>
      </c>
      <c r="D717" s="34"/>
      <c r="E717" s="35" t="s">
        <v>4121</v>
      </c>
      <c r="F717" s="33" t="s">
        <v>4122</v>
      </c>
      <c r="G717" s="33" t="s">
        <v>4123</v>
      </c>
      <c r="H717" s="36">
        <v>0</v>
      </c>
      <c r="I717" s="37">
        <f t="shared" si="11"/>
        <v>0</v>
      </c>
      <c r="J717" s="33"/>
      <c r="K717" s="33"/>
      <c r="L717" s="33"/>
      <c r="M717" s="32">
        <v>100000</v>
      </c>
      <c r="N717" s="33" t="s">
        <v>0</v>
      </c>
      <c r="O717" s="32">
        <v>1914</v>
      </c>
      <c r="P717" s="33" t="s">
        <v>417</v>
      </c>
      <c r="Q717" s="33" t="s">
        <v>149</v>
      </c>
      <c r="R717" s="33" t="s">
        <v>135</v>
      </c>
      <c r="S717" s="33" t="s">
        <v>143</v>
      </c>
      <c r="T717" s="33" t="s">
        <v>4124</v>
      </c>
      <c r="U717" s="38">
        <v>4</v>
      </c>
      <c r="V717" s="39">
        <v>146820</v>
      </c>
      <c r="W717" s="39">
        <v>55808</v>
      </c>
      <c r="X717" s="39">
        <v>34364</v>
      </c>
      <c r="Y717" s="39"/>
      <c r="Z717" s="39"/>
      <c r="AA717" s="39">
        <v>16000</v>
      </c>
      <c r="AB717" s="39"/>
      <c r="AC717" s="39"/>
      <c r="AD717" s="39"/>
      <c r="AE717" s="39"/>
      <c r="AF717" s="39"/>
      <c r="AG717" s="39"/>
      <c r="AH717" s="33"/>
      <c r="AI717" s="35"/>
      <c r="AJ717" s="33"/>
    </row>
    <row r="718" spans="1:36" s="40" customFormat="1" ht="103.5" hidden="1" x14ac:dyDescent="0.25">
      <c r="A718" s="32">
        <v>53756</v>
      </c>
      <c r="B718" s="33" t="s">
        <v>1783</v>
      </c>
      <c r="C718" s="34">
        <v>1885692</v>
      </c>
      <c r="D718" s="34"/>
      <c r="E718" s="33" t="s">
        <v>1805</v>
      </c>
      <c r="F718" s="33" t="s">
        <v>4125</v>
      </c>
      <c r="G718" s="33" t="s">
        <v>1807</v>
      </c>
      <c r="H718" s="36">
        <v>0</v>
      </c>
      <c r="I718" s="37">
        <f t="shared" si="11"/>
        <v>0</v>
      </c>
      <c r="J718" s="33"/>
      <c r="K718" s="33"/>
      <c r="L718" s="33"/>
      <c r="M718" s="32">
        <v>200205</v>
      </c>
      <c r="N718" s="33" t="s">
        <v>68</v>
      </c>
      <c r="O718" s="32">
        <v>1414</v>
      </c>
      <c r="P718" s="33" t="s">
        <v>143</v>
      </c>
      <c r="Q718" s="33" t="s">
        <v>143</v>
      </c>
      <c r="R718" s="33" t="s">
        <v>135</v>
      </c>
      <c r="S718" s="33" t="s">
        <v>143</v>
      </c>
      <c r="T718" s="33" t="s">
        <v>1804</v>
      </c>
      <c r="U718" s="38"/>
      <c r="V718" s="39"/>
      <c r="W718" s="39"/>
      <c r="X718" s="39"/>
      <c r="Y718" s="39"/>
      <c r="Z718" s="39"/>
      <c r="AA718" s="39"/>
      <c r="AB718" s="39"/>
      <c r="AC718" s="39"/>
      <c r="AD718" s="39"/>
      <c r="AE718" s="39"/>
      <c r="AF718" s="39">
        <v>1885692</v>
      </c>
      <c r="AG718" s="39"/>
      <c r="AH718" s="33"/>
      <c r="AI718" s="35"/>
      <c r="AJ718" s="33"/>
    </row>
    <row r="719" spans="1:36" s="40" customFormat="1" ht="69" hidden="1" x14ac:dyDescent="0.25">
      <c r="A719" s="32">
        <v>53757</v>
      </c>
      <c r="B719" s="33" t="s">
        <v>1783</v>
      </c>
      <c r="C719" s="34">
        <v>6309335</v>
      </c>
      <c r="D719" s="34"/>
      <c r="E719" s="33" t="s">
        <v>1809</v>
      </c>
      <c r="F719" s="33" t="s">
        <v>4126</v>
      </c>
      <c r="G719" s="33" t="s">
        <v>1811</v>
      </c>
      <c r="H719" s="36">
        <v>0</v>
      </c>
      <c r="I719" s="37">
        <f t="shared" si="11"/>
        <v>0</v>
      </c>
      <c r="J719" s="33"/>
      <c r="K719" s="33"/>
      <c r="L719" s="33"/>
      <c r="M719" s="32">
        <v>200205</v>
      </c>
      <c r="N719" s="33" t="s">
        <v>68</v>
      </c>
      <c r="O719" s="32">
        <v>1414</v>
      </c>
      <c r="P719" s="33" t="s">
        <v>143</v>
      </c>
      <c r="Q719" s="33" t="s">
        <v>143</v>
      </c>
      <c r="R719" s="33" t="s">
        <v>135</v>
      </c>
      <c r="S719" s="33" t="s">
        <v>143</v>
      </c>
      <c r="T719" s="33" t="s">
        <v>1808</v>
      </c>
      <c r="U719" s="38"/>
      <c r="V719" s="39"/>
      <c r="W719" s="39"/>
      <c r="X719" s="39"/>
      <c r="Y719" s="39"/>
      <c r="Z719" s="39"/>
      <c r="AA719" s="39"/>
      <c r="AB719" s="39"/>
      <c r="AC719" s="39"/>
      <c r="AD719" s="39"/>
      <c r="AE719" s="39"/>
      <c r="AF719" s="39">
        <v>6309335</v>
      </c>
      <c r="AG719" s="39"/>
      <c r="AH719" s="33"/>
      <c r="AI719" s="33"/>
      <c r="AJ719" s="33"/>
    </row>
    <row r="720" spans="1:36" s="40" customFormat="1" ht="103.5" hidden="1" x14ac:dyDescent="0.25">
      <c r="A720" s="32">
        <v>53758</v>
      </c>
      <c r="B720" s="33" t="s">
        <v>1783</v>
      </c>
      <c r="C720" s="34">
        <v>21000000</v>
      </c>
      <c r="D720" s="34"/>
      <c r="E720" s="33" t="s">
        <v>1813</v>
      </c>
      <c r="F720" s="33" t="s">
        <v>4127</v>
      </c>
      <c r="G720" s="33" t="s">
        <v>1815</v>
      </c>
      <c r="H720" s="36">
        <v>0</v>
      </c>
      <c r="I720" s="37">
        <f t="shared" si="11"/>
        <v>0</v>
      </c>
      <c r="J720" s="33"/>
      <c r="K720" s="33"/>
      <c r="L720" s="33"/>
      <c r="M720" s="32">
        <v>200205</v>
      </c>
      <c r="N720" s="33" t="s">
        <v>68</v>
      </c>
      <c r="O720" s="32">
        <v>1414</v>
      </c>
      <c r="P720" s="33" t="s">
        <v>143</v>
      </c>
      <c r="Q720" s="33" t="s">
        <v>143</v>
      </c>
      <c r="R720" s="33" t="s">
        <v>135</v>
      </c>
      <c r="S720" s="33" t="s">
        <v>143</v>
      </c>
      <c r="T720" s="33" t="s">
        <v>1812</v>
      </c>
      <c r="U720" s="38"/>
      <c r="V720" s="39"/>
      <c r="W720" s="39"/>
      <c r="X720" s="39"/>
      <c r="Y720" s="39"/>
      <c r="Z720" s="39">
        <v>21000000</v>
      </c>
      <c r="AA720" s="39"/>
      <c r="AB720" s="39"/>
      <c r="AC720" s="39"/>
      <c r="AD720" s="39"/>
      <c r="AE720" s="39"/>
      <c r="AF720" s="39"/>
      <c r="AG720" s="39"/>
      <c r="AH720" s="33"/>
      <c r="AI720" s="33"/>
      <c r="AJ720" s="33"/>
    </row>
    <row r="721" spans="1:36" s="40" customFormat="1" ht="310.5" hidden="1" x14ac:dyDescent="0.25">
      <c r="A721" s="32">
        <v>53759</v>
      </c>
      <c r="B721" s="33" t="s">
        <v>463</v>
      </c>
      <c r="C721" s="34">
        <v>980000</v>
      </c>
      <c r="D721" s="34"/>
      <c r="E721" s="35" t="s">
        <v>4128</v>
      </c>
      <c r="F721" s="33" t="s">
        <v>4129</v>
      </c>
      <c r="G721" s="33" t="s">
        <v>4130</v>
      </c>
      <c r="H721" s="36">
        <v>0</v>
      </c>
      <c r="I721" s="37">
        <f t="shared" si="11"/>
        <v>0</v>
      </c>
      <c r="J721" s="33"/>
      <c r="K721" s="33"/>
      <c r="L721" s="33"/>
      <c r="M721" s="32">
        <v>100000</v>
      </c>
      <c r="N721" s="33" t="s">
        <v>0</v>
      </c>
      <c r="O721" s="32">
        <v>1613</v>
      </c>
      <c r="P721" s="33" t="s">
        <v>167</v>
      </c>
      <c r="Q721" s="33" t="s">
        <v>143</v>
      </c>
      <c r="R721" s="33" t="s">
        <v>135</v>
      </c>
      <c r="S721" s="33" t="s">
        <v>150</v>
      </c>
      <c r="T721" s="33" t="s">
        <v>4131</v>
      </c>
      <c r="U721" s="38"/>
      <c r="V721" s="39"/>
      <c r="W721" s="39"/>
      <c r="X721" s="39"/>
      <c r="Y721" s="39"/>
      <c r="Z721" s="39">
        <v>980000</v>
      </c>
      <c r="AA721" s="39"/>
      <c r="AB721" s="39"/>
      <c r="AC721" s="39"/>
      <c r="AD721" s="39"/>
      <c r="AE721" s="39"/>
      <c r="AF721" s="39"/>
      <c r="AG721" s="39"/>
      <c r="AH721" s="33"/>
      <c r="AI721" s="33"/>
      <c r="AJ721" s="33"/>
    </row>
    <row r="722" spans="1:36" s="40" customFormat="1" ht="69" hidden="1" x14ac:dyDescent="0.25">
      <c r="A722" s="32">
        <v>53762</v>
      </c>
      <c r="B722" s="33" t="s">
        <v>2469</v>
      </c>
      <c r="C722" s="34">
        <v>100000</v>
      </c>
      <c r="D722" s="34"/>
      <c r="E722" s="35" t="s">
        <v>2507</v>
      </c>
      <c r="F722" s="33" t="s">
        <v>2508</v>
      </c>
      <c r="G722" s="33" t="s">
        <v>2509</v>
      </c>
      <c r="H722" s="36">
        <v>0</v>
      </c>
      <c r="I722" s="37">
        <f t="shared" si="11"/>
        <v>0</v>
      </c>
      <c r="J722" s="33"/>
      <c r="K722" s="33"/>
      <c r="L722" s="33"/>
      <c r="M722" s="32">
        <v>700033</v>
      </c>
      <c r="N722" s="33" t="s">
        <v>107</v>
      </c>
      <c r="O722" s="32">
        <v>2111</v>
      </c>
      <c r="P722" s="33" t="s">
        <v>278</v>
      </c>
      <c r="Q722" s="33" t="s">
        <v>348</v>
      </c>
      <c r="R722" s="33" t="s">
        <v>135</v>
      </c>
      <c r="S722" s="33" t="s">
        <v>150</v>
      </c>
      <c r="T722" s="33" t="s">
        <v>2506</v>
      </c>
      <c r="U722" s="38"/>
      <c r="V722" s="39"/>
      <c r="W722" s="39"/>
      <c r="X722" s="39"/>
      <c r="Y722" s="39"/>
      <c r="Z722" s="39">
        <v>100000</v>
      </c>
      <c r="AA722" s="39"/>
      <c r="AB722" s="39"/>
      <c r="AC722" s="39"/>
      <c r="AD722" s="39"/>
      <c r="AE722" s="39"/>
      <c r="AF722" s="39"/>
      <c r="AG722" s="39"/>
      <c r="AH722" s="33"/>
      <c r="AI722" s="35"/>
      <c r="AJ722" s="33"/>
    </row>
    <row r="723" spans="1:36" s="40" customFormat="1" ht="57.5" hidden="1" x14ac:dyDescent="0.25">
      <c r="A723" s="32">
        <v>53763</v>
      </c>
      <c r="B723" s="33" t="s">
        <v>2851</v>
      </c>
      <c r="C723" s="34">
        <v>267036</v>
      </c>
      <c r="D723" s="34"/>
      <c r="E723" s="35" t="s">
        <v>2936</v>
      </c>
      <c r="F723" s="33" t="s">
        <v>4132</v>
      </c>
      <c r="G723" s="33" t="s">
        <v>2937</v>
      </c>
      <c r="H723" s="36" t="s">
        <v>4198</v>
      </c>
      <c r="I723" s="37" t="e">
        <f t="shared" si="11"/>
        <v>#VALUE!</v>
      </c>
      <c r="J723" s="33"/>
      <c r="K723" s="33"/>
      <c r="L723" s="33"/>
      <c r="M723" s="32">
        <v>720057</v>
      </c>
      <c r="N723" s="33" t="s">
        <v>116</v>
      </c>
      <c r="O723" s="32">
        <v>2112</v>
      </c>
      <c r="P723" s="33" t="s">
        <v>161</v>
      </c>
      <c r="Q723" s="33" t="s">
        <v>143</v>
      </c>
      <c r="R723" s="33" t="s">
        <v>135</v>
      </c>
      <c r="S723" s="33" t="s">
        <v>150</v>
      </c>
      <c r="T723" s="33" t="s">
        <v>2935</v>
      </c>
      <c r="U723" s="38">
        <v>1</v>
      </c>
      <c r="V723" s="39">
        <v>214000</v>
      </c>
      <c r="W723" s="39">
        <v>39658</v>
      </c>
      <c r="X723" s="39">
        <v>13378</v>
      </c>
      <c r="Y723" s="39"/>
      <c r="Z723" s="39"/>
      <c r="AA723" s="39"/>
      <c r="AB723" s="39"/>
      <c r="AC723" s="39"/>
      <c r="AD723" s="39"/>
      <c r="AE723" s="39"/>
      <c r="AF723" s="39"/>
      <c r="AG723" s="39"/>
      <c r="AH723" s="33"/>
      <c r="AI723" s="33"/>
      <c r="AJ723" s="33"/>
    </row>
    <row r="724" spans="1:36" s="40" customFormat="1" ht="80.5" hidden="1" x14ac:dyDescent="0.25">
      <c r="A724" s="32">
        <v>53769</v>
      </c>
      <c r="B724" s="33" t="s">
        <v>602</v>
      </c>
      <c r="C724" s="34">
        <v>112000</v>
      </c>
      <c r="D724" s="34"/>
      <c r="E724" s="35" t="s">
        <v>1075</v>
      </c>
      <c r="F724" s="33" t="s">
        <v>4133</v>
      </c>
      <c r="G724" s="33" t="s">
        <v>1077</v>
      </c>
      <c r="H724" s="36">
        <v>0</v>
      </c>
      <c r="I724" s="37">
        <f t="shared" si="11"/>
        <v>0</v>
      </c>
      <c r="J724" s="33"/>
      <c r="K724" s="33"/>
      <c r="L724" s="33"/>
      <c r="M724" s="32">
        <v>100000</v>
      </c>
      <c r="N724" s="33" t="s">
        <v>0</v>
      </c>
      <c r="O724" s="32">
        <v>1516</v>
      </c>
      <c r="P724" s="33" t="s">
        <v>273</v>
      </c>
      <c r="Q724" s="33" t="s">
        <v>149</v>
      </c>
      <c r="R724" s="33" t="s">
        <v>372</v>
      </c>
      <c r="S724" s="33" t="s">
        <v>143</v>
      </c>
      <c r="T724" s="33" t="s">
        <v>1074</v>
      </c>
      <c r="U724" s="38"/>
      <c r="V724" s="39"/>
      <c r="W724" s="39"/>
      <c r="X724" s="39"/>
      <c r="Y724" s="39"/>
      <c r="Z724" s="39"/>
      <c r="AA724" s="39">
        <v>112000</v>
      </c>
      <c r="AB724" s="39"/>
      <c r="AC724" s="39"/>
      <c r="AD724" s="39"/>
      <c r="AE724" s="39"/>
      <c r="AF724" s="39"/>
      <c r="AG724" s="39"/>
      <c r="AH724" s="33"/>
      <c r="AI724" s="33"/>
      <c r="AJ724" s="33"/>
    </row>
    <row r="725" spans="1:36" s="40" customFormat="1" ht="92" hidden="1" x14ac:dyDescent="0.25">
      <c r="A725" s="32">
        <v>53779</v>
      </c>
      <c r="B725" s="33" t="s">
        <v>1669</v>
      </c>
      <c r="C725" s="34">
        <v>13954</v>
      </c>
      <c r="D725" s="34"/>
      <c r="E725" s="33" t="s">
        <v>1844</v>
      </c>
      <c r="F725" s="33" t="s">
        <v>4134</v>
      </c>
      <c r="G725" s="33" t="s">
        <v>1846</v>
      </c>
      <c r="H725" s="36">
        <v>0</v>
      </c>
      <c r="I725" s="37">
        <f t="shared" si="11"/>
        <v>0</v>
      </c>
      <c r="J725" s="33"/>
      <c r="K725" s="33"/>
      <c r="L725" s="33"/>
      <c r="M725" s="32">
        <v>200206</v>
      </c>
      <c r="N725" s="33" t="s">
        <v>69</v>
      </c>
      <c r="O725" s="32">
        <v>9913</v>
      </c>
      <c r="P725" s="33" t="s">
        <v>143</v>
      </c>
      <c r="Q725" s="33" t="s">
        <v>143</v>
      </c>
      <c r="R725" s="33" t="s">
        <v>135</v>
      </c>
      <c r="S725" s="33" t="s">
        <v>143</v>
      </c>
      <c r="T725" s="33" t="s">
        <v>1843</v>
      </c>
      <c r="U725" s="38"/>
      <c r="V725" s="39"/>
      <c r="W725" s="39"/>
      <c r="X725" s="39"/>
      <c r="Y725" s="39"/>
      <c r="Z725" s="39">
        <v>13954</v>
      </c>
      <c r="AA725" s="39"/>
      <c r="AB725" s="39"/>
      <c r="AC725" s="39"/>
      <c r="AD725" s="39"/>
      <c r="AE725" s="39"/>
      <c r="AF725" s="39"/>
      <c r="AG725" s="39"/>
      <c r="AH725" s="33"/>
      <c r="AI725" s="33"/>
      <c r="AJ725" s="33"/>
    </row>
    <row r="726" spans="1:36" s="40" customFormat="1" ht="184" hidden="1" x14ac:dyDescent="0.25">
      <c r="A726" s="32">
        <v>53781</v>
      </c>
      <c r="B726" s="33" t="s">
        <v>538</v>
      </c>
      <c r="C726" s="34">
        <v>170387</v>
      </c>
      <c r="D726" s="34"/>
      <c r="E726" s="35" t="s">
        <v>4135</v>
      </c>
      <c r="F726" s="33" t="s">
        <v>4136</v>
      </c>
      <c r="G726" s="33" t="s">
        <v>4137</v>
      </c>
      <c r="H726" s="36">
        <v>0</v>
      </c>
      <c r="I726" s="37">
        <f t="shared" si="11"/>
        <v>0</v>
      </c>
      <c r="J726" s="33"/>
      <c r="K726" s="33"/>
      <c r="L726" s="33"/>
      <c r="M726" s="32">
        <v>100000</v>
      </c>
      <c r="N726" s="33" t="s">
        <v>0</v>
      </c>
      <c r="O726" s="32">
        <v>1912</v>
      </c>
      <c r="P726" s="33" t="s">
        <v>1993</v>
      </c>
      <c r="Q726" s="33" t="s">
        <v>143</v>
      </c>
      <c r="R726" s="33" t="s">
        <v>135</v>
      </c>
      <c r="S726" s="33" t="s">
        <v>143</v>
      </c>
      <c r="T726" s="33" t="s">
        <v>4138</v>
      </c>
      <c r="U726" s="38">
        <v>1</v>
      </c>
      <c r="V726" s="39">
        <v>101943</v>
      </c>
      <c r="W726" s="39">
        <v>44942</v>
      </c>
      <c r="X726" s="39">
        <v>23502</v>
      </c>
      <c r="Y726" s="39"/>
      <c r="Z726" s="39"/>
      <c r="AA726" s="39"/>
      <c r="AB726" s="39"/>
      <c r="AC726" s="39"/>
      <c r="AD726" s="39"/>
      <c r="AE726" s="39"/>
      <c r="AF726" s="39"/>
      <c r="AG726" s="39"/>
      <c r="AH726" s="33"/>
      <c r="AI726" s="33"/>
      <c r="AJ726" s="33"/>
    </row>
    <row r="727" spans="1:36" s="40" customFormat="1" ht="172.5" hidden="1" x14ac:dyDescent="0.25">
      <c r="A727" s="32">
        <v>53783</v>
      </c>
      <c r="B727" s="33" t="s">
        <v>582</v>
      </c>
      <c r="C727" s="34">
        <v>7171445</v>
      </c>
      <c r="D727" s="34"/>
      <c r="E727" s="35" t="s">
        <v>1079</v>
      </c>
      <c r="F727" s="33" t="s">
        <v>4139</v>
      </c>
      <c r="G727" s="33" t="s">
        <v>4140</v>
      </c>
      <c r="H727" s="36">
        <v>1</v>
      </c>
      <c r="I727" s="37">
        <f t="shared" si="11"/>
        <v>7171445</v>
      </c>
      <c r="J727" s="33" t="s">
        <v>3806</v>
      </c>
      <c r="K727" s="33" t="s">
        <v>4141</v>
      </c>
      <c r="L727" s="33"/>
      <c r="M727" s="32">
        <v>100000</v>
      </c>
      <c r="N727" s="33" t="s">
        <v>0</v>
      </c>
      <c r="O727" s="32">
        <v>9912</v>
      </c>
      <c r="P727" s="33" t="s">
        <v>167</v>
      </c>
      <c r="Q727" s="33" t="s">
        <v>134</v>
      </c>
      <c r="R727" s="33" t="s">
        <v>431</v>
      </c>
      <c r="S727" s="33" t="s">
        <v>150</v>
      </c>
      <c r="T727" s="33" t="s">
        <v>1078</v>
      </c>
      <c r="U727" s="38"/>
      <c r="V727" s="39"/>
      <c r="W727" s="39"/>
      <c r="X727" s="39"/>
      <c r="Y727" s="39"/>
      <c r="Z727" s="39"/>
      <c r="AA727" s="39"/>
      <c r="AB727" s="39"/>
      <c r="AC727" s="39"/>
      <c r="AD727" s="39"/>
      <c r="AE727" s="39"/>
      <c r="AF727" s="39">
        <v>7171445</v>
      </c>
      <c r="AG727" s="39"/>
      <c r="AH727" s="33"/>
      <c r="AI727" s="35"/>
      <c r="AJ727" s="33"/>
    </row>
    <row r="728" spans="1:36" s="40" customFormat="1" ht="80.5" hidden="1" x14ac:dyDescent="0.25">
      <c r="A728" s="32">
        <v>53784</v>
      </c>
      <c r="B728" s="33" t="s">
        <v>1669</v>
      </c>
      <c r="C728" s="34">
        <v>89784</v>
      </c>
      <c r="D728" s="34"/>
      <c r="E728" s="33" t="s">
        <v>1774</v>
      </c>
      <c r="F728" s="33" t="s">
        <v>1772</v>
      </c>
      <c r="G728" s="33" t="s">
        <v>1772</v>
      </c>
      <c r="H728" s="36" t="s">
        <v>4198</v>
      </c>
      <c r="I728" s="37" t="e">
        <f t="shared" si="11"/>
        <v>#VALUE!</v>
      </c>
      <c r="J728" s="33"/>
      <c r="K728" s="33"/>
      <c r="L728" s="33"/>
      <c r="M728" s="32">
        <v>200118</v>
      </c>
      <c r="N728" s="33" t="s">
        <v>67</v>
      </c>
      <c r="O728" s="32">
        <v>9913</v>
      </c>
      <c r="P728" s="33" t="s">
        <v>143</v>
      </c>
      <c r="Q728" s="33" t="s">
        <v>143</v>
      </c>
      <c r="R728" s="33" t="s">
        <v>372</v>
      </c>
      <c r="S728" s="33" t="s">
        <v>143</v>
      </c>
      <c r="T728" s="33" t="s">
        <v>1773</v>
      </c>
      <c r="U728" s="38"/>
      <c r="V728" s="39"/>
      <c r="W728" s="39"/>
      <c r="X728" s="39"/>
      <c r="Y728" s="39"/>
      <c r="Z728" s="39">
        <v>70698</v>
      </c>
      <c r="AA728" s="39"/>
      <c r="AB728" s="39">
        <v>19086</v>
      </c>
      <c r="AC728" s="39"/>
      <c r="AD728" s="39"/>
      <c r="AE728" s="39"/>
      <c r="AF728" s="39"/>
      <c r="AG728" s="39"/>
      <c r="AH728" s="33"/>
      <c r="AI728" s="33"/>
      <c r="AJ728" s="33"/>
    </row>
    <row r="729" spans="1:36" s="40" customFormat="1" ht="103.5" hidden="1" x14ac:dyDescent="0.25">
      <c r="A729" s="32">
        <v>53786</v>
      </c>
      <c r="B729" s="33" t="s">
        <v>408</v>
      </c>
      <c r="C729" s="34">
        <v>5500000</v>
      </c>
      <c r="D729" s="34"/>
      <c r="E729" s="35" t="s">
        <v>4142</v>
      </c>
      <c r="F729" s="33" t="s">
        <v>4143</v>
      </c>
      <c r="G729" s="33" t="s">
        <v>4144</v>
      </c>
      <c r="H729" s="36" t="s">
        <v>4198</v>
      </c>
      <c r="I729" s="37" t="e">
        <f t="shared" si="11"/>
        <v>#VALUE!</v>
      </c>
      <c r="J729" s="33"/>
      <c r="K729" s="33"/>
      <c r="L729" s="33"/>
      <c r="M729" s="32">
        <v>100000</v>
      </c>
      <c r="N729" s="33" t="s">
        <v>0</v>
      </c>
      <c r="O729" s="32">
        <v>211600</v>
      </c>
      <c r="P729" s="33" t="s">
        <v>1993</v>
      </c>
      <c r="Q729" s="33" t="s">
        <v>224</v>
      </c>
      <c r="R729" s="33" t="s">
        <v>135</v>
      </c>
      <c r="S729" s="33" t="s">
        <v>150</v>
      </c>
      <c r="T729" s="33" t="s">
        <v>4145</v>
      </c>
      <c r="U729" s="38"/>
      <c r="V729" s="39"/>
      <c r="W729" s="39"/>
      <c r="X729" s="39"/>
      <c r="Y729" s="39"/>
      <c r="Z729" s="39"/>
      <c r="AA729" s="39"/>
      <c r="AB729" s="39"/>
      <c r="AC729" s="39"/>
      <c r="AD729" s="39"/>
      <c r="AE729" s="39"/>
      <c r="AF729" s="39">
        <v>5500000</v>
      </c>
      <c r="AG729" s="39"/>
      <c r="AH729" s="33"/>
      <c r="AI729" s="33"/>
      <c r="AJ729" s="33"/>
    </row>
    <row r="730" spans="1:36" s="40" customFormat="1" ht="57.5" hidden="1" x14ac:dyDescent="0.25">
      <c r="A730" s="32">
        <v>53788</v>
      </c>
      <c r="B730" s="33" t="s">
        <v>1013</v>
      </c>
      <c r="C730" s="34">
        <v>10000</v>
      </c>
      <c r="D730" s="34"/>
      <c r="E730" s="33" t="s">
        <v>1082</v>
      </c>
      <c r="F730" s="33" t="s">
        <v>4146</v>
      </c>
      <c r="G730" s="33" t="s">
        <v>1084</v>
      </c>
      <c r="H730" s="36">
        <v>0</v>
      </c>
      <c r="I730" s="37">
        <f t="shared" si="11"/>
        <v>0</v>
      </c>
      <c r="J730" s="33"/>
      <c r="K730" s="33"/>
      <c r="L730" s="33"/>
      <c r="M730" s="32">
        <v>100000</v>
      </c>
      <c r="N730" s="33" t="s">
        <v>0</v>
      </c>
      <c r="O730" s="32">
        <v>1151</v>
      </c>
      <c r="P730" s="33" t="s">
        <v>161</v>
      </c>
      <c r="Q730" s="33" t="s">
        <v>143</v>
      </c>
      <c r="R730" s="33" t="s">
        <v>135</v>
      </c>
      <c r="S730" s="33" t="s">
        <v>143</v>
      </c>
      <c r="T730" s="33" t="s">
        <v>1081</v>
      </c>
      <c r="U730" s="38"/>
      <c r="V730" s="39"/>
      <c r="W730" s="39"/>
      <c r="X730" s="39"/>
      <c r="Y730" s="39"/>
      <c r="Z730" s="39">
        <v>10000</v>
      </c>
      <c r="AA730" s="39"/>
      <c r="AB730" s="39"/>
      <c r="AC730" s="39"/>
      <c r="AD730" s="39"/>
      <c r="AE730" s="39"/>
      <c r="AF730" s="39"/>
      <c r="AG730" s="39"/>
      <c r="AH730" s="33"/>
      <c r="AI730" s="33"/>
      <c r="AJ730" s="33"/>
    </row>
    <row r="731" spans="1:36" s="40" customFormat="1" ht="287.5" hidden="1" x14ac:dyDescent="0.25">
      <c r="A731" s="32">
        <v>53790</v>
      </c>
      <c r="B731" s="33" t="s">
        <v>582</v>
      </c>
      <c r="C731" s="34">
        <v>11011532</v>
      </c>
      <c r="D731" s="34"/>
      <c r="E731" s="35" t="s">
        <v>4147</v>
      </c>
      <c r="F731" s="33" t="s">
        <v>4148</v>
      </c>
      <c r="G731" s="33" t="s">
        <v>4149</v>
      </c>
      <c r="H731" s="36">
        <v>0</v>
      </c>
      <c r="I731" s="37">
        <f t="shared" si="11"/>
        <v>0</v>
      </c>
      <c r="J731" s="33"/>
      <c r="K731" s="33"/>
      <c r="L731" s="33"/>
      <c r="M731" s="32">
        <v>100000</v>
      </c>
      <c r="N731" s="33" t="s">
        <v>0</v>
      </c>
      <c r="O731" s="32">
        <v>9912</v>
      </c>
      <c r="P731" s="33" t="s">
        <v>273</v>
      </c>
      <c r="Q731" s="33" t="s">
        <v>348</v>
      </c>
      <c r="R731" s="33" t="s">
        <v>431</v>
      </c>
      <c r="S731" s="33" t="s">
        <v>143</v>
      </c>
      <c r="T731" s="33" t="s">
        <v>4150</v>
      </c>
      <c r="U731" s="38"/>
      <c r="V731" s="39"/>
      <c r="W731" s="39"/>
      <c r="X731" s="39"/>
      <c r="Y731" s="39"/>
      <c r="Z731" s="39"/>
      <c r="AA731" s="39"/>
      <c r="AB731" s="39"/>
      <c r="AC731" s="39"/>
      <c r="AD731" s="39"/>
      <c r="AE731" s="39"/>
      <c r="AF731" s="39">
        <v>11011532</v>
      </c>
      <c r="AG731" s="39"/>
      <c r="AH731" s="33"/>
      <c r="AI731" s="33"/>
      <c r="AJ731" s="33"/>
    </row>
    <row r="732" spans="1:36" s="40" customFormat="1" ht="80.5" hidden="1" x14ac:dyDescent="0.25">
      <c r="A732" s="32">
        <v>53791</v>
      </c>
      <c r="B732" s="33" t="s">
        <v>1783</v>
      </c>
      <c r="C732" s="34">
        <v>500000</v>
      </c>
      <c r="D732" s="34"/>
      <c r="E732" s="35" t="s">
        <v>1817</v>
      </c>
      <c r="F732" s="33" t="s">
        <v>4151</v>
      </c>
      <c r="G732" s="33" t="s">
        <v>1819</v>
      </c>
      <c r="H732" s="36">
        <v>0</v>
      </c>
      <c r="I732" s="37">
        <f t="shared" si="11"/>
        <v>0</v>
      </c>
      <c r="J732" s="33"/>
      <c r="K732" s="33"/>
      <c r="L732" s="33"/>
      <c r="M732" s="32">
        <v>200205</v>
      </c>
      <c r="N732" s="33" t="s">
        <v>68</v>
      </c>
      <c r="O732" s="32">
        <v>1414</v>
      </c>
      <c r="P732" s="33" t="s">
        <v>143</v>
      </c>
      <c r="Q732" s="33" t="s">
        <v>143</v>
      </c>
      <c r="R732" s="33" t="s">
        <v>135</v>
      </c>
      <c r="S732" s="33" t="s">
        <v>143</v>
      </c>
      <c r="T732" s="33" t="s">
        <v>1816</v>
      </c>
      <c r="U732" s="38"/>
      <c r="V732" s="39"/>
      <c r="W732" s="39"/>
      <c r="X732" s="39"/>
      <c r="Y732" s="39"/>
      <c r="Z732" s="39">
        <v>500000</v>
      </c>
      <c r="AA732" s="39"/>
      <c r="AB732" s="39"/>
      <c r="AC732" s="39"/>
      <c r="AD732" s="39"/>
      <c r="AE732" s="39"/>
      <c r="AF732" s="39"/>
      <c r="AG732" s="39"/>
      <c r="AH732" s="33"/>
      <c r="AI732" s="35"/>
      <c r="AJ732" s="33"/>
    </row>
    <row r="733" spans="1:36" s="40" customFormat="1" ht="207" hidden="1" x14ac:dyDescent="0.25">
      <c r="A733" s="32">
        <v>53792</v>
      </c>
      <c r="B733" s="33" t="s">
        <v>582</v>
      </c>
      <c r="C733" s="34">
        <v>14309539</v>
      </c>
      <c r="D733" s="34"/>
      <c r="E733" s="35" t="s">
        <v>1086</v>
      </c>
      <c r="F733" s="33" t="s">
        <v>1087</v>
      </c>
      <c r="G733" s="33" t="s">
        <v>1088</v>
      </c>
      <c r="H733" s="36">
        <v>0</v>
      </c>
      <c r="I733" s="37">
        <f t="shared" si="11"/>
        <v>0</v>
      </c>
      <c r="J733" s="33"/>
      <c r="K733" s="33"/>
      <c r="L733" s="33"/>
      <c r="M733" s="32">
        <v>100000</v>
      </c>
      <c r="N733" s="33" t="s">
        <v>0</v>
      </c>
      <c r="O733" s="32">
        <v>9912</v>
      </c>
      <c r="P733" s="33" t="s">
        <v>142</v>
      </c>
      <c r="Q733" s="33" t="s">
        <v>149</v>
      </c>
      <c r="R733" s="33" t="s">
        <v>431</v>
      </c>
      <c r="S733" s="33" t="s">
        <v>150</v>
      </c>
      <c r="T733" s="33" t="s">
        <v>1085</v>
      </c>
      <c r="U733" s="38"/>
      <c r="V733" s="39"/>
      <c r="W733" s="39"/>
      <c r="X733" s="39"/>
      <c r="Y733" s="39"/>
      <c r="Z733" s="39"/>
      <c r="AA733" s="39"/>
      <c r="AB733" s="39"/>
      <c r="AC733" s="39"/>
      <c r="AD733" s="39"/>
      <c r="AE733" s="39"/>
      <c r="AF733" s="39">
        <v>14309539</v>
      </c>
      <c r="AG733" s="39"/>
      <c r="AH733" s="33"/>
      <c r="AI733" s="35"/>
      <c r="AJ733" s="33"/>
    </row>
    <row r="734" spans="1:36" s="40" customFormat="1" ht="80.5" hidden="1" x14ac:dyDescent="0.25">
      <c r="A734" s="32">
        <v>53793</v>
      </c>
      <c r="B734" s="33" t="s">
        <v>1146</v>
      </c>
      <c r="C734" s="41">
        <v>-1500000</v>
      </c>
      <c r="D734" s="34"/>
      <c r="E734" s="35" t="s">
        <v>2208</v>
      </c>
      <c r="F734" s="33" t="s">
        <v>2209</v>
      </c>
      <c r="G734" s="33" t="s">
        <v>2210</v>
      </c>
      <c r="H734" s="36">
        <v>0</v>
      </c>
      <c r="I734" s="37">
        <f t="shared" si="11"/>
        <v>0</v>
      </c>
      <c r="J734" s="33"/>
      <c r="K734" s="33"/>
      <c r="L734" s="33"/>
      <c r="M734" s="32">
        <v>200812</v>
      </c>
      <c r="N734" s="33" t="s">
        <v>100</v>
      </c>
      <c r="O734" s="32">
        <v>1419</v>
      </c>
      <c r="P734" s="33" t="s">
        <v>143</v>
      </c>
      <c r="Q734" s="33" t="s">
        <v>143</v>
      </c>
      <c r="R734" s="33" t="s">
        <v>583</v>
      </c>
      <c r="S734" s="33" t="s">
        <v>143</v>
      </c>
      <c r="T734" s="33" t="s">
        <v>2207</v>
      </c>
      <c r="U734" s="38"/>
      <c r="V734" s="39"/>
      <c r="W734" s="39"/>
      <c r="X734" s="39"/>
      <c r="Y734" s="39"/>
      <c r="Z734" s="42">
        <v>-1500000</v>
      </c>
      <c r="AA734" s="39"/>
      <c r="AB734" s="39"/>
      <c r="AC734" s="39"/>
      <c r="AD734" s="39"/>
      <c r="AE734" s="39"/>
      <c r="AF734" s="39"/>
      <c r="AG734" s="39"/>
      <c r="AH734" s="33"/>
      <c r="AI734" s="35"/>
      <c r="AJ734" s="33"/>
    </row>
    <row r="735" spans="1:36" s="40" customFormat="1" ht="80.5" hidden="1" x14ac:dyDescent="0.25">
      <c r="A735" s="32">
        <v>53794</v>
      </c>
      <c r="B735" s="33" t="s">
        <v>582</v>
      </c>
      <c r="C735" s="34">
        <v>3051930</v>
      </c>
      <c r="D735" s="34"/>
      <c r="E735" s="35" t="s">
        <v>4152</v>
      </c>
      <c r="F735" s="33" t="s">
        <v>4153</v>
      </c>
      <c r="G735" s="33" t="s">
        <v>4154</v>
      </c>
      <c r="H735" s="36">
        <v>0</v>
      </c>
      <c r="I735" s="37">
        <f t="shared" si="11"/>
        <v>0</v>
      </c>
      <c r="J735" s="33"/>
      <c r="K735" s="33"/>
      <c r="L735" s="33"/>
      <c r="M735" s="32">
        <v>100000</v>
      </c>
      <c r="N735" s="33" t="s">
        <v>0</v>
      </c>
      <c r="O735" s="32">
        <v>9912</v>
      </c>
      <c r="P735" s="33" t="s">
        <v>278</v>
      </c>
      <c r="Q735" s="33" t="s">
        <v>143</v>
      </c>
      <c r="R735" s="33" t="s">
        <v>431</v>
      </c>
      <c r="S735" s="33" t="s">
        <v>143</v>
      </c>
      <c r="T735" s="33" t="s">
        <v>4155</v>
      </c>
      <c r="U735" s="38"/>
      <c r="V735" s="39"/>
      <c r="W735" s="39"/>
      <c r="X735" s="39"/>
      <c r="Y735" s="39"/>
      <c r="Z735" s="39"/>
      <c r="AA735" s="39"/>
      <c r="AB735" s="39"/>
      <c r="AC735" s="39"/>
      <c r="AD735" s="39"/>
      <c r="AE735" s="39"/>
      <c r="AF735" s="39">
        <v>3051930</v>
      </c>
      <c r="AG735" s="39"/>
      <c r="AH735" s="33"/>
      <c r="AI735" s="35"/>
      <c r="AJ735" s="33"/>
    </row>
    <row r="736" spans="1:36" s="40" customFormat="1" ht="69" hidden="1" x14ac:dyDescent="0.25">
      <c r="A736" s="32">
        <v>53795</v>
      </c>
      <c r="B736" s="33" t="s">
        <v>582</v>
      </c>
      <c r="C736" s="34">
        <v>300000</v>
      </c>
      <c r="D736" s="34"/>
      <c r="E736" s="35" t="s">
        <v>4156</v>
      </c>
      <c r="F736" s="33" t="s">
        <v>4157</v>
      </c>
      <c r="G736" s="33" t="s">
        <v>4158</v>
      </c>
      <c r="H736" s="36">
        <v>0</v>
      </c>
      <c r="I736" s="37">
        <f t="shared" si="11"/>
        <v>0</v>
      </c>
      <c r="J736" s="33"/>
      <c r="K736" s="33"/>
      <c r="L736" s="33"/>
      <c r="M736" s="32">
        <v>100000</v>
      </c>
      <c r="N736" s="33" t="s">
        <v>0</v>
      </c>
      <c r="O736" s="32">
        <v>9912</v>
      </c>
      <c r="P736" s="33" t="s">
        <v>208</v>
      </c>
      <c r="Q736" s="33" t="s">
        <v>143</v>
      </c>
      <c r="R736" s="33" t="s">
        <v>431</v>
      </c>
      <c r="S736" s="33" t="s">
        <v>143</v>
      </c>
      <c r="T736" s="33" t="s">
        <v>4159</v>
      </c>
      <c r="U736" s="38"/>
      <c r="V736" s="39"/>
      <c r="W736" s="39"/>
      <c r="X736" s="39"/>
      <c r="Y736" s="39"/>
      <c r="Z736" s="39"/>
      <c r="AA736" s="39"/>
      <c r="AB736" s="39"/>
      <c r="AC736" s="39"/>
      <c r="AD736" s="39"/>
      <c r="AE736" s="39"/>
      <c r="AF736" s="39">
        <v>300000</v>
      </c>
      <c r="AG736" s="39"/>
      <c r="AH736" s="33"/>
      <c r="AI736" s="35"/>
      <c r="AJ736" s="33"/>
    </row>
    <row r="737" spans="1:36" s="40" customFormat="1" ht="69" hidden="1" x14ac:dyDescent="0.25">
      <c r="A737" s="32">
        <v>53796</v>
      </c>
      <c r="B737" s="33" t="s">
        <v>582</v>
      </c>
      <c r="C737" s="34">
        <v>83852</v>
      </c>
      <c r="D737" s="34"/>
      <c r="E737" s="35" t="s">
        <v>4160</v>
      </c>
      <c r="F737" s="33" t="s">
        <v>4161</v>
      </c>
      <c r="G737" s="33" t="s">
        <v>4162</v>
      </c>
      <c r="H737" s="36">
        <v>0</v>
      </c>
      <c r="I737" s="37">
        <f t="shared" si="11"/>
        <v>0</v>
      </c>
      <c r="J737" s="33"/>
      <c r="K737" s="33"/>
      <c r="L737" s="33"/>
      <c r="M737" s="32">
        <v>100000</v>
      </c>
      <c r="N737" s="33" t="s">
        <v>0</v>
      </c>
      <c r="O737" s="32">
        <v>9912</v>
      </c>
      <c r="P737" s="33" t="s">
        <v>268</v>
      </c>
      <c r="Q737" s="33" t="s">
        <v>143</v>
      </c>
      <c r="R737" s="33" t="s">
        <v>431</v>
      </c>
      <c r="S737" s="33" t="s">
        <v>143</v>
      </c>
      <c r="T737" s="33" t="s">
        <v>4163</v>
      </c>
      <c r="U737" s="38"/>
      <c r="V737" s="39"/>
      <c r="W737" s="39"/>
      <c r="X737" s="39"/>
      <c r="Y737" s="39"/>
      <c r="Z737" s="39"/>
      <c r="AA737" s="39"/>
      <c r="AB737" s="39"/>
      <c r="AC737" s="39"/>
      <c r="AD737" s="39"/>
      <c r="AE737" s="39"/>
      <c r="AF737" s="39">
        <v>83852</v>
      </c>
      <c r="AG737" s="39"/>
      <c r="AH737" s="33"/>
      <c r="AI737" s="35"/>
      <c r="AJ737" s="33"/>
    </row>
    <row r="738" spans="1:36" s="40" customFormat="1" ht="80.5" hidden="1" x14ac:dyDescent="0.25">
      <c r="A738" s="32">
        <v>53797</v>
      </c>
      <c r="B738" s="33" t="s">
        <v>283</v>
      </c>
      <c r="C738" s="34">
        <v>267000</v>
      </c>
      <c r="D738" s="34"/>
      <c r="E738" s="33" t="s">
        <v>4164</v>
      </c>
      <c r="F738" s="33" t="s">
        <v>4164</v>
      </c>
      <c r="G738" s="33" t="s">
        <v>4164</v>
      </c>
      <c r="H738" s="36">
        <v>0</v>
      </c>
      <c r="I738" s="37">
        <f t="shared" si="11"/>
        <v>0</v>
      </c>
      <c r="J738" s="33"/>
      <c r="K738" s="33"/>
      <c r="L738" s="33"/>
      <c r="M738" s="32">
        <v>100000</v>
      </c>
      <c r="N738" s="33" t="s">
        <v>0</v>
      </c>
      <c r="O738" s="32">
        <v>211513</v>
      </c>
      <c r="P738" s="33" t="s">
        <v>4106</v>
      </c>
      <c r="Q738" s="33" t="s">
        <v>143</v>
      </c>
      <c r="R738" s="33" t="s">
        <v>135</v>
      </c>
      <c r="S738" s="33" t="s">
        <v>143</v>
      </c>
      <c r="T738" s="33" t="s">
        <v>4165</v>
      </c>
      <c r="U738" s="38"/>
      <c r="V738" s="39"/>
      <c r="W738" s="39"/>
      <c r="X738" s="39"/>
      <c r="Y738" s="39"/>
      <c r="Z738" s="39">
        <v>267000</v>
      </c>
      <c r="AA738" s="39"/>
      <c r="AB738" s="39"/>
      <c r="AC738" s="39"/>
      <c r="AD738" s="39"/>
      <c r="AE738" s="39"/>
      <c r="AF738" s="39"/>
      <c r="AG738" s="39"/>
      <c r="AH738" s="33"/>
      <c r="AI738" s="35"/>
      <c r="AJ738" s="33"/>
    </row>
    <row r="739" spans="1:36" s="40" customFormat="1" ht="126.5" hidden="1" x14ac:dyDescent="0.25">
      <c r="A739" s="32">
        <v>53801</v>
      </c>
      <c r="B739" s="33" t="s">
        <v>582</v>
      </c>
      <c r="C739" s="41">
        <v>-150000</v>
      </c>
      <c r="D739" s="34"/>
      <c r="E739" s="35" t="s">
        <v>1090</v>
      </c>
      <c r="F739" s="35" t="s">
        <v>4166</v>
      </c>
      <c r="G739" s="33" t="s">
        <v>1092</v>
      </c>
      <c r="H739" s="36">
        <v>0</v>
      </c>
      <c r="I739" s="37">
        <f t="shared" si="11"/>
        <v>0</v>
      </c>
      <c r="J739" s="33"/>
      <c r="K739" s="33"/>
      <c r="L739" s="33"/>
      <c r="M739" s="32">
        <v>100000</v>
      </c>
      <c r="N739" s="33" t="s">
        <v>0</v>
      </c>
      <c r="O739" s="32">
        <v>9912</v>
      </c>
      <c r="P739" s="33" t="s">
        <v>167</v>
      </c>
      <c r="Q739" s="33" t="s">
        <v>143</v>
      </c>
      <c r="R739" s="33" t="s">
        <v>583</v>
      </c>
      <c r="S739" s="33" t="s">
        <v>143</v>
      </c>
      <c r="T739" s="33" t="s">
        <v>1089</v>
      </c>
      <c r="U739" s="38"/>
      <c r="V739" s="39"/>
      <c r="W739" s="39"/>
      <c r="X739" s="39"/>
      <c r="Y739" s="39"/>
      <c r="Z739" s="42">
        <v>-150000</v>
      </c>
      <c r="AA739" s="39"/>
      <c r="AB739" s="39"/>
      <c r="AC739" s="39"/>
      <c r="AD739" s="39"/>
      <c r="AE739" s="39"/>
      <c r="AF739" s="39"/>
      <c r="AG739" s="39"/>
      <c r="AH739" s="33"/>
      <c r="AI739" s="35"/>
      <c r="AJ739" s="33"/>
    </row>
    <row r="740" spans="1:36" s="40" customFormat="1" ht="46" hidden="1" x14ac:dyDescent="0.25">
      <c r="A740" s="32">
        <v>53804</v>
      </c>
      <c r="B740" s="33" t="s">
        <v>1670</v>
      </c>
      <c r="C740" s="41">
        <v>-110143</v>
      </c>
      <c r="D740" s="34"/>
      <c r="E740" s="33" t="s">
        <v>1684</v>
      </c>
      <c r="F740" s="33" t="s">
        <v>4167</v>
      </c>
      <c r="G740" s="33" t="s">
        <v>1684</v>
      </c>
      <c r="H740" s="36" t="s">
        <v>4198</v>
      </c>
      <c r="I740" s="37" t="e">
        <f t="shared" si="11"/>
        <v>#VALUE!</v>
      </c>
      <c r="J740" s="33"/>
      <c r="K740" s="33"/>
      <c r="L740" s="33"/>
      <c r="M740" s="32">
        <v>200001</v>
      </c>
      <c r="N740" s="33" t="s">
        <v>15</v>
      </c>
      <c r="O740" s="32">
        <v>1620</v>
      </c>
      <c r="P740" s="33" t="s">
        <v>143</v>
      </c>
      <c r="Q740" s="33" t="s">
        <v>143</v>
      </c>
      <c r="R740" s="33" t="s">
        <v>583</v>
      </c>
      <c r="S740" s="33" t="s">
        <v>143</v>
      </c>
      <c r="T740" s="33" t="s">
        <v>1683</v>
      </c>
      <c r="U740" s="38"/>
      <c r="V740" s="39"/>
      <c r="W740" s="39"/>
      <c r="X740" s="39"/>
      <c r="Y740" s="39"/>
      <c r="Z740" s="39"/>
      <c r="AA740" s="39"/>
      <c r="AB740" s="39"/>
      <c r="AC740" s="39"/>
      <c r="AD740" s="39"/>
      <c r="AE740" s="39"/>
      <c r="AF740" s="39"/>
      <c r="AG740" s="42">
        <v>-110143</v>
      </c>
      <c r="AH740" s="33"/>
      <c r="AI740" s="35"/>
      <c r="AJ740" s="33"/>
    </row>
    <row r="741" spans="1:36" s="40" customFormat="1" ht="46" hidden="1" x14ac:dyDescent="0.25">
      <c r="A741" s="32">
        <v>53805</v>
      </c>
      <c r="B741" s="33" t="s">
        <v>1686</v>
      </c>
      <c r="C741" s="41">
        <v>-95959</v>
      </c>
      <c r="D741" s="34"/>
      <c r="E741" s="33" t="s">
        <v>1684</v>
      </c>
      <c r="F741" s="33" t="s">
        <v>4168</v>
      </c>
      <c r="G741" s="33" t="s">
        <v>1684</v>
      </c>
      <c r="H741" s="36">
        <v>0</v>
      </c>
      <c r="I741" s="37">
        <f t="shared" si="11"/>
        <v>0</v>
      </c>
      <c r="J741" s="33"/>
      <c r="K741" s="33"/>
      <c r="L741" s="33"/>
      <c r="M741" s="32">
        <v>200205</v>
      </c>
      <c r="N741" s="33" t="s">
        <v>68</v>
      </c>
      <c r="O741" s="32">
        <v>1412</v>
      </c>
      <c r="P741" s="33" t="s">
        <v>143</v>
      </c>
      <c r="Q741" s="33" t="s">
        <v>143</v>
      </c>
      <c r="R741" s="33" t="s">
        <v>583</v>
      </c>
      <c r="S741" s="33" t="s">
        <v>143</v>
      </c>
      <c r="T741" s="33" t="s">
        <v>1820</v>
      </c>
      <c r="U741" s="38"/>
      <c r="V741" s="39"/>
      <c r="W741" s="39"/>
      <c r="X741" s="39"/>
      <c r="Y741" s="39"/>
      <c r="Z741" s="39"/>
      <c r="AA741" s="39"/>
      <c r="AB741" s="39"/>
      <c r="AC741" s="39"/>
      <c r="AD741" s="39"/>
      <c r="AE741" s="39"/>
      <c r="AF741" s="39"/>
      <c r="AG741" s="42">
        <v>-95959</v>
      </c>
      <c r="AH741" s="33"/>
      <c r="AI741" s="35"/>
      <c r="AJ741" s="33"/>
    </row>
    <row r="742" spans="1:36" s="40" customFormat="1" ht="46" hidden="1" x14ac:dyDescent="0.25">
      <c r="A742" s="32">
        <v>53806</v>
      </c>
      <c r="B742" s="33" t="s">
        <v>178</v>
      </c>
      <c r="C742" s="41">
        <v>-42702</v>
      </c>
      <c r="D742" s="34"/>
      <c r="E742" s="33" t="s">
        <v>1684</v>
      </c>
      <c r="F742" s="33" t="s">
        <v>4167</v>
      </c>
      <c r="G742" s="33" t="s">
        <v>1684</v>
      </c>
      <c r="H742" s="36" t="s">
        <v>4198</v>
      </c>
      <c r="I742" s="37" t="e">
        <f t="shared" si="11"/>
        <v>#VALUE!</v>
      </c>
      <c r="J742" s="33"/>
      <c r="K742" s="33"/>
      <c r="L742" s="33"/>
      <c r="M742" s="32">
        <v>200226</v>
      </c>
      <c r="N742" s="33" t="s">
        <v>78</v>
      </c>
      <c r="O742" s="32">
        <v>1611</v>
      </c>
      <c r="P742" s="33" t="s">
        <v>143</v>
      </c>
      <c r="Q742" s="33" t="s">
        <v>143</v>
      </c>
      <c r="R742" s="33" t="s">
        <v>583</v>
      </c>
      <c r="S742" s="33" t="s">
        <v>143</v>
      </c>
      <c r="T742" s="33" t="s">
        <v>1930</v>
      </c>
      <c r="U742" s="38"/>
      <c r="V742" s="39"/>
      <c r="W742" s="39"/>
      <c r="X742" s="39"/>
      <c r="Y742" s="39"/>
      <c r="Z742" s="39"/>
      <c r="AA742" s="39"/>
      <c r="AB742" s="39"/>
      <c r="AC742" s="39"/>
      <c r="AD742" s="39"/>
      <c r="AE742" s="39"/>
      <c r="AF742" s="39"/>
      <c r="AG742" s="42">
        <v>-42702</v>
      </c>
      <c r="AH742" s="33"/>
      <c r="AI742" s="35"/>
      <c r="AJ742" s="33"/>
    </row>
    <row r="743" spans="1:36" s="40" customFormat="1" ht="57.5" hidden="1" x14ac:dyDescent="0.25">
      <c r="A743" s="32">
        <v>53807</v>
      </c>
      <c r="B743" s="33" t="s">
        <v>899</v>
      </c>
      <c r="C743" s="41">
        <v>-218806</v>
      </c>
      <c r="D743" s="34"/>
      <c r="E743" s="33" t="s">
        <v>1684</v>
      </c>
      <c r="F743" s="33" t="s">
        <v>4167</v>
      </c>
      <c r="G743" s="33" t="s">
        <v>1684</v>
      </c>
      <c r="H743" s="36">
        <v>0</v>
      </c>
      <c r="I743" s="37">
        <f t="shared" si="11"/>
        <v>0</v>
      </c>
      <c r="J743" s="33"/>
      <c r="K743" s="33"/>
      <c r="L743" s="33"/>
      <c r="M743" s="32">
        <v>200224</v>
      </c>
      <c r="N743" s="33" t="s">
        <v>77</v>
      </c>
      <c r="O743" s="32">
        <v>1621</v>
      </c>
      <c r="P743" s="33" t="s">
        <v>143</v>
      </c>
      <c r="Q743" s="33" t="s">
        <v>143</v>
      </c>
      <c r="R743" s="33" t="s">
        <v>583</v>
      </c>
      <c r="S743" s="33" t="s">
        <v>143</v>
      </c>
      <c r="T743" s="33" t="s">
        <v>1918</v>
      </c>
      <c r="U743" s="38"/>
      <c r="V743" s="39"/>
      <c r="W743" s="39"/>
      <c r="X743" s="39"/>
      <c r="Y743" s="39"/>
      <c r="Z743" s="39"/>
      <c r="AA743" s="39"/>
      <c r="AB743" s="39"/>
      <c r="AC743" s="39"/>
      <c r="AD743" s="39"/>
      <c r="AE743" s="39"/>
      <c r="AF743" s="39"/>
      <c r="AG743" s="42">
        <v>-218806</v>
      </c>
      <c r="AH743" s="33"/>
      <c r="AI743" s="35"/>
      <c r="AJ743" s="33"/>
    </row>
    <row r="744" spans="1:36" s="40" customFormat="1" ht="46" hidden="1" x14ac:dyDescent="0.25">
      <c r="A744" s="32">
        <v>53808</v>
      </c>
      <c r="B744" s="33" t="s">
        <v>826</v>
      </c>
      <c r="C744" s="41">
        <v>-410056</v>
      </c>
      <c r="D744" s="34"/>
      <c r="E744" s="33" t="s">
        <v>1684</v>
      </c>
      <c r="F744" s="33" t="s">
        <v>4168</v>
      </c>
      <c r="G744" s="33" t="s">
        <v>1684</v>
      </c>
      <c r="H744" s="36">
        <v>0</v>
      </c>
      <c r="I744" s="37">
        <f t="shared" si="11"/>
        <v>0</v>
      </c>
      <c r="J744" s="33"/>
      <c r="K744" s="33"/>
      <c r="L744" s="33"/>
      <c r="M744" s="32">
        <v>200308</v>
      </c>
      <c r="N744" s="33" t="s">
        <v>82</v>
      </c>
      <c r="O744" s="32">
        <v>1314</v>
      </c>
      <c r="P744" s="33" t="s">
        <v>143</v>
      </c>
      <c r="Q744" s="33" t="s">
        <v>143</v>
      </c>
      <c r="R744" s="33" t="s">
        <v>583</v>
      </c>
      <c r="S744" s="33" t="s">
        <v>143</v>
      </c>
      <c r="T744" s="33" t="s">
        <v>2088</v>
      </c>
      <c r="U744" s="38"/>
      <c r="V744" s="39"/>
      <c r="W744" s="39"/>
      <c r="X744" s="39"/>
      <c r="Y744" s="39"/>
      <c r="Z744" s="39"/>
      <c r="AA744" s="39"/>
      <c r="AB744" s="39"/>
      <c r="AC744" s="39"/>
      <c r="AD744" s="39"/>
      <c r="AE744" s="39"/>
      <c r="AF744" s="39"/>
      <c r="AG744" s="42">
        <v>-410056</v>
      </c>
      <c r="AH744" s="33"/>
      <c r="AI744" s="35"/>
      <c r="AJ744" s="33"/>
    </row>
    <row r="745" spans="1:36" s="40" customFormat="1" ht="46" hidden="1" x14ac:dyDescent="0.25">
      <c r="A745" s="32">
        <v>53809</v>
      </c>
      <c r="B745" s="33" t="s">
        <v>178</v>
      </c>
      <c r="C745" s="41">
        <v>-3706360</v>
      </c>
      <c r="D745" s="34"/>
      <c r="E745" s="33" t="s">
        <v>1684</v>
      </c>
      <c r="F745" s="33" t="s">
        <v>4168</v>
      </c>
      <c r="G745" s="33" t="s">
        <v>1684</v>
      </c>
      <c r="H745" s="36" t="s">
        <v>4198</v>
      </c>
      <c r="I745" s="37" t="e">
        <f t="shared" si="11"/>
        <v>#VALUE!</v>
      </c>
      <c r="J745" s="33"/>
      <c r="K745" s="33"/>
      <c r="L745" s="33"/>
      <c r="M745" s="32">
        <v>700036</v>
      </c>
      <c r="N745" s="33" t="s">
        <v>108</v>
      </c>
      <c r="O745" s="32">
        <v>1611</v>
      </c>
      <c r="P745" s="33" t="s">
        <v>143</v>
      </c>
      <c r="Q745" s="33" t="s">
        <v>143</v>
      </c>
      <c r="R745" s="33" t="s">
        <v>583</v>
      </c>
      <c r="S745" s="33" t="s">
        <v>143</v>
      </c>
      <c r="T745" s="33" t="s">
        <v>2580</v>
      </c>
      <c r="U745" s="38"/>
      <c r="V745" s="39"/>
      <c r="W745" s="39"/>
      <c r="X745" s="39"/>
      <c r="Y745" s="39"/>
      <c r="Z745" s="39"/>
      <c r="AA745" s="39"/>
      <c r="AB745" s="39"/>
      <c r="AC745" s="39"/>
      <c r="AD745" s="39"/>
      <c r="AE745" s="39"/>
      <c r="AF745" s="39"/>
      <c r="AG745" s="42">
        <v>-3706360</v>
      </c>
      <c r="AH745" s="33"/>
      <c r="AI745" s="33"/>
      <c r="AJ745" s="33"/>
    </row>
    <row r="746" spans="1:36" s="40" customFormat="1" ht="46" hidden="1" x14ac:dyDescent="0.25">
      <c r="A746" s="32">
        <v>53810</v>
      </c>
      <c r="B746" s="33" t="s">
        <v>408</v>
      </c>
      <c r="C746" s="41">
        <v>-191932</v>
      </c>
      <c r="D746" s="34"/>
      <c r="E746" s="33" t="s">
        <v>1684</v>
      </c>
      <c r="F746" s="33" t="s">
        <v>4167</v>
      </c>
      <c r="G746" s="33" t="s">
        <v>1684</v>
      </c>
      <c r="H746" s="36" t="s">
        <v>4198</v>
      </c>
      <c r="I746" s="37" t="e">
        <f t="shared" si="11"/>
        <v>#VALUE!</v>
      </c>
      <c r="J746" s="33"/>
      <c r="K746" s="33"/>
      <c r="L746" s="33"/>
      <c r="M746" s="32">
        <v>200217</v>
      </c>
      <c r="N746" s="33" t="s">
        <v>72</v>
      </c>
      <c r="O746" s="32">
        <v>211600</v>
      </c>
      <c r="P746" s="33" t="s">
        <v>143</v>
      </c>
      <c r="Q746" s="33" t="s">
        <v>143</v>
      </c>
      <c r="R746" s="33" t="s">
        <v>583</v>
      </c>
      <c r="S746" s="33" t="s">
        <v>143</v>
      </c>
      <c r="T746" s="33" t="s">
        <v>1871</v>
      </c>
      <c r="U746" s="38"/>
      <c r="V746" s="39"/>
      <c r="W746" s="39"/>
      <c r="X746" s="39"/>
      <c r="Y746" s="39"/>
      <c r="Z746" s="39"/>
      <c r="AA746" s="39"/>
      <c r="AB746" s="39"/>
      <c r="AC746" s="39"/>
      <c r="AD746" s="39"/>
      <c r="AE746" s="39"/>
      <c r="AF746" s="39"/>
      <c r="AG746" s="42">
        <v>-191932</v>
      </c>
      <c r="AH746" s="33"/>
      <c r="AI746" s="35"/>
      <c r="AJ746" s="33"/>
    </row>
    <row r="747" spans="1:36" s="40" customFormat="1" ht="80.5" hidden="1" x14ac:dyDescent="0.25">
      <c r="A747" s="32">
        <v>53812</v>
      </c>
      <c r="B747" s="33" t="s">
        <v>283</v>
      </c>
      <c r="C747" s="41">
        <v>-267000</v>
      </c>
      <c r="D747" s="34"/>
      <c r="E747" s="33" t="s">
        <v>4169</v>
      </c>
      <c r="F747" s="33" t="s">
        <v>4169</v>
      </c>
      <c r="G747" s="33" t="s">
        <v>4169</v>
      </c>
      <c r="H747" s="36">
        <v>0</v>
      </c>
      <c r="I747" s="37">
        <f t="shared" si="11"/>
        <v>0</v>
      </c>
      <c r="J747" s="33"/>
      <c r="K747" s="33"/>
      <c r="L747" s="33"/>
      <c r="M747" s="32">
        <v>700048</v>
      </c>
      <c r="N747" s="33" t="s">
        <v>111</v>
      </c>
      <c r="O747" s="32">
        <v>211513</v>
      </c>
      <c r="P747" s="33" t="s">
        <v>4106</v>
      </c>
      <c r="Q747" s="33" t="s">
        <v>143</v>
      </c>
      <c r="R747" s="33" t="s">
        <v>583</v>
      </c>
      <c r="S747" s="33" t="s">
        <v>143</v>
      </c>
      <c r="T747" s="33" t="s">
        <v>4170</v>
      </c>
      <c r="U747" s="38"/>
      <c r="V747" s="39"/>
      <c r="W747" s="39"/>
      <c r="X747" s="39"/>
      <c r="Y747" s="39"/>
      <c r="Z747" s="42">
        <v>-267000</v>
      </c>
      <c r="AA747" s="39"/>
      <c r="AB747" s="39"/>
      <c r="AC747" s="39"/>
      <c r="AD747" s="39"/>
      <c r="AE747" s="39"/>
      <c r="AF747" s="39"/>
      <c r="AG747" s="39"/>
      <c r="AH747" s="35"/>
      <c r="AI747" s="35"/>
      <c r="AJ747" s="33"/>
    </row>
    <row r="748" spans="1:36" s="40" customFormat="1" ht="69" hidden="1" x14ac:dyDescent="0.25">
      <c r="A748" s="32">
        <v>53823</v>
      </c>
      <c r="B748" s="33" t="s">
        <v>994</v>
      </c>
      <c r="C748" s="34">
        <v>158436</v>
      </c>
      <c r="D748" s="34"/>
      <c r="E748" s="35" t="s">
        <v>2807</v>
      </c>
      <c r="F748" s="33" t="s">
        <v>4171</v>
      </c>
      <c r="G748" s="33" t="s">
        <v>2809</v>
      </c>
      <c r="H748" s="36">
        <v>0</v>
      </c>
      <c r="I748" s="37">
        <f t="shared" si="11"/>
        <v>0</v>
      </c>
      <c r="J748" s="33"/>
      <c r="K748" s="33"/>
      <c r="L748" s="33"/>
      <c r="M748" s="32">
        <v>720040</v>
      </c>
      <c r="N748" s="33" t="s">
        <v>114</v>
      </c>
      <c r="O748" s="32">
        <v>1514</v>
      </c>
      <c r="P748" s="33" t="s">
        <v>161</v>
      </c>
      <c r="Q748" s="33" t="s">
        <v>143</v>
      </c>
      <c r="R748" s="33" t="s">
        <v>135</v>
      </c>
      <c r="S748" s="33" t="s">
        <v>143</v>
      </c>
      <c r="T748" s="33" t="s">
        <v>2806</v>
      </c>
      <c r="U748" s="38">
        <v>1</v>
      </c>
      <c r="V748" s="39">
        <v>121918</v>
      </c>
      <c r="W748" s="39">
        <v>25626</v>
      </c>
      <c r="X748" s="39">
        <v>10892</v>
      </c>
      <c r="Y748" s="39"/>
      <c r="Z748" s="39"/>
      <c r="AA748" s="39"/>
      <c r="AB748" s="39"/>
      <c r="AC748" s="39"/>
      <c r="AD748" s="39"/>
      <c r="AE748" s="39"/>
      <c r="AF748" s="39"/>
      <c r="AG748" s="39"/>
      <c r="AH748" s="33"/>
      <c r="AI748" s="35"/>
      <c r="AJ748" s="33"/>
    </row>
    <row r="749" spans="1:36" s="40" customFormat="1" ht="69" hidden="1" x14ac:dyDescent="0.25">
      <c r="A749" s="32">
        <v>53831</v>
      </c>
      <c r="B749" s="33" t="s">
        <v>823</v>
      </c>
      <c r="C749" s="34"/>
      <c r="D749" s="34">
        <v>23352</v>
      </c>
      <c r="E749" s="35" t="s">
        <v>1098</v>
      </c>
      <c r="F749" s="33" t="s">
        <v>1099</v>
      </c>
      <c r="G749" s="33" t="s">
        <v>1100</v>
      </c>
      <c r="H749" s="36">
        <v>0</v>
      </c>
      <c r="I749" s="37">
        <f t="shared" si="11"/>
        <v>0</v>
      </c>
      <c r="J749" s="33"/>
      <c r="K749" s="33"/>
      <c r="L749" s="33"/>
      <c r="M749" s="32">
        <v>100000</v>
      </c>
      <c r="N749" s="33" t="s">
        <v>0</v>
      </c>
      <c r="O749" s="32">
        <v>1152</v>
      </c>
      <c r="P749" s="33" t="s">
        <v>143</v>
      </c>
      <c r="Q749" s="33" t="s">
        <v>143</v>
      </c>
      <c r="R749" s="33" t="s">
        <v>358</v>
      </c>
      <c r="S749" s="33" t="s">
        <v>143</v>
      </c>
      <c r="T749" s="33" t="s">
        <v>1097</v>
      </c>
      <c r="U749" s="38"/>
      <c r="V749" s="39"/>
      <c r="W749" s="39"/>
      <c r="X749" s="39"/>
      <c r="Y749" s="39"/>
      <c r="Z749" s="39"/>
      <c r="AA749" s="39"/>
      <c r="AB749" s="39"/>
      <c r="AC749" s="39"/>
      <c r="AD749" s="39"/>
      <c r="AE749" s="39"/>
      <c r="AF749" s="39"/>
      <c r="AG749" s="39"/>
      <c r="AH749" s="33"/>
      <c r="AI749" s="33"/>
      <c r="AJ749" s="33"/>
    </row>
    <row r="750" spans="1:36" s="40" customFormat="1" ht="57.5" hidden="1" x14ac:dyDescent="0.25">
      <c r="A750" s="32">
        <v>53832</v>
      </c>
      <c r="B750" s="33" t="s">
        <v>692</v>
      </c>
      <c r="C750" s="34">
        <v>5000000</v>
      </c>
      <c r="D750" s="34"/>
      <c r="E750" s="33" t="s">
        <v>4172</v>
      </c>
      <c r="F750" s="33" t="s">
        <v>4173</v>
      </c>
      <c r="G750" s="33" t="s">
        <v>4174</v>
      </c>
      <c r="H750" s="36" t="s">
        <v>4198</v>
      </c>
      <c r="I750" s="37" t="e">
        <f t="shared" si="11"/>
        <v>#VALUE!</v>
      </c>
      <c r="J750" s="33"/>
      <c r="K750" s="33"/>
      <c r="L750" s="33"/>
      <c r="M750" s="32">
        <v>100000</v>
      </c>
      <c r="N750" s="33" t="s">
        <v>0</v>
      </c>
      <c r="O750" s="32">
        <v>2114</v>
      </c>
      <c r="P750" s="33" t="s">
        <v>299</v>
      </c>
      <c r="Q750" s="33" t="s">
        <v>134</v>
      </c>
      <c r="R750" s="33" t="s">
        <v>135</v>
      </c>
      <c r="S750" s="33" t="s">
        <v>150</v>
      </c>
      <c r="T750" s="33" t="s">
        <v>4175</v>
      </c>
      <c r="U750" s="38"/>
      <c r="V750" s="39"/>
      <c r="W750" s="39"/>
      <c r="X750" s="39"/>
      <c r="Y750" s="39"/>
      <c r="Z750" s="39"/>
      <c r="AA750" s="39"/>
      <c r="AB750" s="39"/>
      <c r="AC750" s="39"/>
      <c r="AD750" s="39"/>
      <c r="AE750" s="39"/>
      <c r="AF750" s="39">
        <v>5000000</v>
      </c>
      <c r="AG750" s="39"/>
      <c r="AH750" s="33"/>
      <c r="AI750" s="33"/>
      <c r="AJ750" s="33"/>
    </row>
    <row r="751" spans="1:36" s="40" customFormat="1" ht="80.5" hidden="1" x14ac:dyDescent="0.25">
      <c r="A751" s="32">
        <v>53841</v>
      </c>
      <c r="B751" s="33" t="s">
        <v>304</v>
      </c>
      <c r="C751" s="34">
        <v>2500000</v>
      </c>
      <c r="D751" s="34"/>
      <c r="E751" s="33" t="s">
        <v>4176</v>
      </c>
      <c r="F751" s="35" t="s">
        <v>4177</v>
      </c>
      <c r="G751" s="33" t="s">
        <v>4176</v>
      </c>
      <c r="H751" s="36">
        <v>0</v>
      </c>
      <c r="I751" s="37">
        <f t="shared" si="11"/>
        <v>0</v>
      </c>
      <c r="J751" s="33"/>
      <c r="K751" s="33"/>
      <c r="L751" s="33"/>
      <c r="M751" s="32">
        <v>100000</v>
      </c>
      <c r="N751" s="33" t="s">
        <v>0</v>
      </c>
      <c r="O751" s="32">
        <v>1914</v>
      </c>
      <c r="P751" s="33" t="s">
        <v>238</v>
      </c>
      <c r="Q751" s="33" t="s">
        <v>149</v>
      </c>
      <c r="R751" s="33" t="s">
        <v>135</v>
      </c>
      <c r="S751" s="33" t="s">
        <v>150</v>
      </c>
      <c r="T751" s="33" t="s">
        <v>4178</v>
      </c>
      <c r="U751" s="38"/>
      <c r="V751" s="39"/>
      <c r="W751" s="39"/>
      <c r="X751" s="39"/>
      <c r="Y751" s="39"/>
      <c r="Z751" s="39"/>
      <c r="AA751" s="39"/>
      <c r="AB751" s="39"/>
      <c r="AC751" s="39"/>
      <c r="AD751" s="39"/>
      <c r="AE751" s="39"/>
      <c r="AF751" s="39">
        <v>2500000</v>
      </c>
      <c r="AG751" s="39"/>
      <c r="AH751" s="33"/>
      <c r="AI751" s="33"/>
      <c r="AJ751" s="33"/>
    </row>
    <row r="752" spans="1:36" s="40" customFormat="1" ht="322" hidden="1" x14ac:dyDescent="0.25">
      <c r="A752" s="32">
        <v>53842</v>
      </c>
      <c r="B752" s="33" t="s">
        <v>402</v>
      </c>
      <c r="C752" s="34">
        <v>194295</v>
      </c>
      <c r="D752" s="34"/>
      <c r="E752" s="35" t="s">
        <v>1102</v>
      </c>
      <c r="F752" s="33" t="s">
        <v>4179</v>
      </c>
      <c r="G752" s="33" t="s">
        <v>1104</v>
      </c>
      <c r="H752" s="36">
        <v>0</v>
      </c>
      <c r="I752" s="37">
        <f t="shared" si="11"/>
        <v>0</v>
      </c>
      <c r="J752" s="33"/>
      <c r="K752" s="33"/>
      <c r="L752" s="33"/>
      <c r="M752" s="32">
        <v>100000</v>
      </c>
      <c r="N752" s="33" t="s">
        <v>0</v>
      </c>
      <c r="O752" s="32">
        <v>1211</v>
      </c>
      <c r="P752" s="33" t="s">
        <v>268</v>
      </c>
      <c r="Q752" s="33" t="s">
        <v>162</v>
      </c>
      <c r="R752" s="33" t="s">
        <v>135</v>
      </c>
      <c r="S752" s="33" t="s">
        <v>156</v>
      </c>
      <c r="T752" s="33" t="s">
        <v>1101</v>
      </c>
      <c r="U752" s="38">
        <v>1</v>
      </c>
      <c r="V752" s="39">
        <v>148528</v>
      </c>
      <c r="W752" s="39">
        <v>29657</v>
      </c>
      <c r="X752" s="39">
        <v>11610</v>
      </c>
      <c r="Y752" s="39">
        <v>2500</v>
      </c>
      <c r="Z752" s="39">
        <v>2000</v>
      </c>
      <c r="AA752" s="39"/>
      <c r="AB752" s="39"/>
      <c r="AC752" s="39"/>
      <c r="AD752" s="39"/>
      <c r="AE752" s="39"/>
      <c r="AF752" s="39"/>
      <c r="AG752" s="39"/>
      <c r="AH752" s="33"/>
      <c r="AI752" s="33"/>
      <c r="AJ752" s="33"/>
    </row>
    <row r="753" spans="1:36" s="40" customFormat="1" ht="391" hidden="1" x14ac:dyDescent="0.25">
      <c r="A753" s="32">
        <v>53843</v>
      </c>
      <c r="B753" s="33" t="s">
        <v>402</v>
      </c>
      <c r="C753" s="34">
        <v>194295</v>
      </c>
      <c r="D753" s="34"/>
      <c r="E753" s="35" t="s">
        <v>1106</v>
      </c>
      <c r="F753" s="35" t="s">
        <v>4180</v>
      </c>
      <c r="G753" s="33" t="s">
        <v>1108</v>
      </c>
      <c r="H753" s="36">
        <v>0</v>
      </c>
      <c r="I753" s="37">
        <f t="shared" si="11"/>
        <v>0</v>
      </c>
      <c r="J753" s="33"/>
      <c r="K753" s="33"/>
      <c r="L753" s="33"/>
      <c r="M753" s="32">
        <v>100000</v>
      </c>
      <c r="N753" s="33" t="s">
        <v>0</v>
      </c>
      <c r="O753" s="32">
        <v>1211</v>
      </c>
      <c r="P753" s="33" t="s">
        <v>294</v>
      </c>
      <c r="Q753" s="33" t="s">
        <v>134</v>
      </c>
      <c r="R753" s="33" t="s">
        <v>135</v>
      </c>
      <c r="S753" s="33" t="s">
        <v>509</v>
      </c>
      <c r="T753" s="33" t="s">
        <v>1105</v>
      </c>
      <c r="U753" s="38">
        <v>1</v>
      </c>
      <c r="V753" s="39">
        <v>148528</v>
      </c>
      <c r="W753" s="39">
        <v>29657</v>
      </c>
      <c r="X753" s="39">
        <v>11610</v>
      </c>
      <c r="Y753" s="39">
        <v>2500</v>
      </c>
      <c r="Z753" s="39">
        <v>2000</v>
      </c>
      <c r="AA753" s="39"/>
      <c r="AB753" s="39"/>
      <c r="AC753" s="39"/>
      <c r="AD753" s="39"/>
      <c r="AE753" s="39"/>
      <c r="AF753" s="39"/>
      <c r="AG753" s="39"/>
      <c r="AH753" s="33"/>
      <c r="AI753" s="33"/>
      <c r="AJ753" s="33"/>
    </row>
    <row r="754" spans="1:36" s="40" customFormat="1" ht="69" hidden="1" x14ac:dyDescent="0.25">
      <c r="A754" s="32">
        <v>53844</v>
      </c>
      <c r="B754" s="33" t="s">
        <v>319</v>
      </c>
      <c r="C754" s="34"/>
      <c r="D754" s="41">
        <v>-810</v>
      </c>
      <c r="E754" s="35" t="s">
        <v>1111</v>
      </c>
      <c r="F754" s="33" t="s">
        <v>1112</v>
      </c>
      <c r="G754" s="33" t="s">
        <v>1113</v>
      </c>
      <c r="H754" s="36">
        <v>0</v>
      </c>
      <c r="I754" s="37">
        <f t="shared" si="11"/>
        <v>0</v>
      </c>
      <c r="J754" s="33"/>
      <c r="K754" s="33"/>
      <c r="L754" s="33"/>
      <c r="M754" s="32">
        <v>100000</v>
      </c>
      <c r="N754" s="33" t="s">
        <v>0</v>
      </c>
      <c r="O754" s="32">
        <v>1212</v>
      </c>
      <c r="P754" s="33" t="s">
        <v>143</v>
      </c>
      <c r="Q754" s="33" t="s">
        <v>143</v>
      </c>
      <c r="R754" s="33" t="s">
        <v>1109</v>
      </c>
      <c r="S754" s="33" t="s">
        <v>143</v>
      </c>
      <c r="T754" s="33" t="s">
        <v>1110</v>
      </c>
      <c r="U754" s="38"/>
      <c r="V754" s="39"/>
      <c r="W754" s="39"/>
      <c r="X754" s="39"/>
      <c r="Y754" s="39"/>
      <c r="Z754" s="39"/>
      <c r="AA754" s="39"/>
      <c r="AB754" s="39"/>
      <c r="AC754" s="39"/>
      <c r="AD754" s="39"/>
      <c r="AE754" s="39"/>
      <c r="AF754" s="39"/>
      <c r="AG754" s="39"/>
      <c r="AH754" s="33"/>
      <c r="AI754" s="33"/>
      <c r="AJ754" s="33"/>
    </row>
    <row r="755" spans="1:36" s="40" customFormat="1" ht="69" hidden="1" x14ac:dyDescent="0.25">
      <c r="A755" s="32">
        <v>53845</v>
      </c>
      <c r="B755" s="33" t="s">
        <v>602</v>
      </c>
      <c r="C755" s="34"/>
      <c r="D755" s="41">
        <v>-550132</v>
      </c>
      <c r="E755" s="35" t="s">
        <v>1115</v>
      </c>
      <c r="F755" s="33" t="s">
        <v>1112</v>
      </c>
      <c r="G755" s="33" t="s">
        <v>1116</v>
      </c>
      <c r="H755" s="36">
        <v>0</v>
      </c>
      <c r="I755" s="37">
        <f t="shared" si="11"/>
        <v>0</v>
      </c>
      <c r="J755" s="33"/>
      <c r="K755" s="33"/>
      <c r="L755" s="33"/>
      <c r="M755" s="32">
        <v>100000</v>
      </c>
      <c r="N755" s="33" t="s">
        <v>0</v>
      </c>
      <c r="O755" s="32">
        <v>1516</v>
      </c>
      <c r="P755" s="33" t="s">
        <v>143</v>
      </c>
      <c r="Q755" s="33" t="s">
        <v>143</v>
      </c>
      <c r="R755" s="33" t="s">
        <v>1109</v>
      </c>
      <c r="S755" s="33" t="s">
        <v>143</v>
      </c>
      <c r="T755" s="33" t="s">
        <v>1114</v>
      </c>
      <c r="U755" s="38"/>
      <c r="V755" s="39"/>
      <c r="W755" s="39"/>
      <c r="X755" s="39"/>
      <c r="Y755" s="39"/>
      <c r="Z755" s="39"/>
      <c r="AA755" s="39"/>
      <c r="AB755" s="39"/>
      <c r="AC755" s="39"/>
      <c r="AD755" s="39"/>
      <c r="AE755" s="39"/>
      <c r="AF755" s="39"/>
      <c r="AG755" s="39"/>
      <c r="AH755" s="33"/>
      <c r="AI755" s="33"/>
      <c r="AJ755" s="33"/>
    </row>
    <row r="756" spans="1:36" s="40" customFormat="1" ht="69" hidden="1" x14ac:dyDescent="0.25">
      <c r="A756" s="32">
        <v>53846</v>
      </c>
      <c r="B756" s="33" t="s">
        <v>178</v>
      </c>
      <c r="C756" s="34"/>
      <c r="D756" s="41">
        <v>-28987</v>
      </c>
      <c r="E756" s="35" t="s">
        <v>1118</v>
      </c>
      <c r="F756" s="33" t="s">
        <v>1119</v>
      </c>
      <c r="G756" s="33" t="s">
        <v>1120</v>
      </c>
      <c r="H756" s="36" t="s">
        <v>4198</v>
      </c>
      <c r="I756" s="37" t="e">
        <f t="shared" si="11"/>
        <v>#VALUE!</v>
      </c>
      <c r="J756" s="33"/>
      <c r="K756" s="33"/>
      <c r="L756" s="33"/>
      <c r="M756" s="32">
        <v>100000</v>
      </c>
      <c r="N756" s="33" t="s">
        <v>0</v>
      </c>
      <c r="O756" s="32">
        <v>1611</v>
      </c>
      <c r="P756" s="33" t="s">
        <v>143</v>
      </c>
      <c r="Q756" s="33" t="s">
        <v>143</v>
      </c>
      <c r="R756" s="33" t="s">
        <v>1109</v>
      </c>
      <c r="S756" s="33" t="s">
        <v>143</v>
      </c>
      <c r="T756" s="33" t="s">
        <v>1117</v>
      </c>
      <c r="U756" s="38"/>
      <c r="V756" s="39"/>
      <c r="W756" s="39"/>
      <c r="X756" s="39"/>
      <c r="Y756" s="39"/>
      <c r="Z756" s="39"/>
      <c r="AA756" s="39"/>
      <c r="AB756" s="39"/>
      <c r="AC756" s="39"/>
      <c r="AD756" s="39"/>
      <c r="AE756" s="39"/>
      <c r="AF756" s="39"/>
      <c r="AG756" s="39"/>
      <c r="AH756" s="35"/>
      <c r="AI756" s="33"/>
      <c r="AJ756" s="33"/>
    </row>
    <row r="757" spans="1:36" s="40" customFormat="1" ht="69" hidden="1" x14ac:dyDescent="0.25">
      <c r="A757" s="32">
        <v>53848</v>
      </c>
      <c r="B757" s="33" t="s">
        <v>554</v>
      </c>
      <c r="C757" s="34"/>
      <c r="D757" s="41">
        <v>-100183</v>
      </c>
      <c r="E757" s="35" t="s">
        <v>1122</v>
      </c>
      <c r="F757" s="33" t="s">
        <v>1112</v>
      </c>
      <c r="G757" s="33" t="s">
        <v>1123</v>
      </c>
      <c r="H757" s="36">
        <v>0</v>
      </c>
      <c r="I757" s="37">
        <f t="shared" si="11"/>
        <v>0</v>
      </c>
      <c r="J757" s="33"/>
      <c r="K757" s="33"/>
      <c r="L757" s="33"/>
      <c r="M757" s="32">
        <v>100000</v>
      </c>
      <c r="N757" s="33" t="s">
        <v>0</v>
      </c>
      <c r="O757" s="32">
        <v>1713</v>
      </c>
      <c r="P757" s="33" t="s">
        <v>143</v>
      </c>
      <c r="Q757" s="33" t="s">
        <v>143</v>
      </c>
      <c r="R757" s="33" t="s">
        <v>1109</v>
      </c>
      <c r="S757" s="33" t="s">
        <v>143</v>
      </c>
      <c r="T757" s="33" t="s">
        <v>1121</v>
      </c>
      <c r="U757" s="38"/>
      <c r="V757" s="39"/>
      <c r="W757" s="39"/>
      <c r="X757" s="39"/>
      <c r="Y757" s="39"/>
      <c r="Z757" s="39"/>
      <c r="AA757" s="39"/>
      <c r="AB757" s="39"/>
      <c r="AC757" s="39"/>
      <c r="AD757" s="39"/>
      <c r="AE757" s="39"/>
      <c r="AF757" s="39"/>
      <c r="AG757" s="39"/>
      <c r="AH757" s="33"/>
      <c r="AI757" s="33"/>
      <c r="AJ757" s="33"/>
    </row>
    <row r="758" spans="1:36" s="40" customFormat="1" ht="69" hidden="1" x14ac:dyDescent="0.25">
      <c r="A758" s="32">
        <v>53849</v>
      </c>
      <c r="B758" s="33" t="s">
        <v>538</v>
      </c>
      <c r="C758" s="34"/>
      <c r="D758" s="34">
        <v>738318</v>
      </c>
      <c r="E758" s="35" t="s">
        <v>1125</v>
      </c>
      <c r="F758" s="33" t="s">
        <v>1099</v>
      </c>
      <c r="G758" s="33" t="s">
        <v>1126</v>
      </c>
      <c r="H758" s="36">
        <v>0</v>
      </c>
      <c r="I758" s="37">
        <f t="shared" si="11"/>
        <v>0</v>
      </c>
      <c r="J758" s="33"/>
      <c r="K758" s="33"/>
      <c r="L758" s="33"/>
      <c r="M758" s="32">
        <v>100000</v>
      </c>
      <c r="N758" s="33" t="s">
        <v>0</v>
      </c>
      <c r="O758" s="32">
        <v>1912</v>
      </c>
      <c r="P758" s="33" t="s">
        <v>143</v>
      </c>
      <c r="Q758" s="33" t="s">
        <v>143</v>
      </c>
      <c r="R758" s="33" t="s">
        <v>358</v>
      </c>
      <c r="S758" s="33" t="s">
        <v>143</v>
      </c>
      <c r="T758" s="33" t="s">
        <v>1124</v>
      </c>
      <c r="U758" s="38"/>
      <c r="V758" s="39"/>
      <c r="W758" s="39"/>
      <c r="X758" s="39"/>
      <c r="Y758" s="39"/>
      <c r="Z758" s="39"/>
      <c r="AA758" s="39"/>
      <c r="AB758" s="39"/>
      <c r="AC758" s="39"/>
      <c r="AD758" s="39"/>
      <c r="AE758" s="39"/>
      <c r="AF758" s="39"/>
      <c r="AG758" s="39"/>
      <c r="AH758" s="33"/>
      <c r="AI758" s="33"/>
      <c r="AJ758" s="33"/>
    </row>
    <row r="759" spans="1:36" s="40" customFormat="1" ht="69" hidden="1" x14ac:dyDescent="0.25">
      <c r="A759" s="32">
        <v>53850</v>
      </c>
      <c r="B759" s="33" t="s">
        <v>304</v>
      </c>
      <c r="C759" s="34"/>
      <c r="D759" s="34">
        <v>3312248</v>
      </c>
      <c r="E759" s="35" t="s">
        <v>1128</v>
      </c>
      <c r="F759" s="33" t="s">
        <v>1099</v>
      </c>
      <c r="G759" s="33" t="s">
        <v>1129</v>
      </c>
      <c r="H759" s="36">
        <v>0</v>
      </c>
      <c r="I759" s="37">
        <f t="shared" si="11"/>
        <v>0</v>
      </c>
      <c r="J759" s="33"/>
      <c r="K759" s="33"/>
      <c r="L759" s="33"/>
      <c r="M759" s="32">
        <v>100000</v>
      </c>
      <c r="N759" s="33" t="s">
        <v>0</v>
      </c>
      <c r="O759" s="32">
        <v>1914</v>
      </c>
      <c r="P759" s="33" t="s">
        <v>143</v>
      </c>
      <c r="Q759" s="33" t="s">
        <v>143</v>
      </c>
      <c r="R759" s="33" t="s">
        <v>358</v>
      </c>
      <c r="S759" s="33" t="s">
        <v>143</v>
      </c>
      <c r="T759" s="33" t="s">
        <v>1127</v>
      </c>
      <c r="U759" s="38"/>
      <c r="V759" s="39"/>
      <c r="W759" s="39"/>
      <c r="X759" s="39"/>
      <c r="Y759" s="39"/>
      <c r="Z759" s="39"/>
      <c r="AA759" s="39"/>
      <c r="AB759" s="39"/>
      <c r="AC759" s="39"/>
      <c r="AD759" s="39"/>
      <c r="AE759" s="39"/>
      <c r="AF759" s="39"/>
      <c r="AG759" s="39"/>
      <c r="AH759" s="33"/>
      <c r="AI759" s="33"/>
      <c r="AJ759" s="33"/>
    </row>
    <row r="760" spans="1:36" s="40" customFormat="1" ht="69" hidden="1" x14ac:dyDescent="0.25">
      <c r="A760" s="32">
        <v>53852</v>
      </c>
      <c r="B760" s="33" t="s">
        <v>172</v>
      </c>
      <c r="C760" s="34"/>
      <c r="D760" s="34">
        <v>7069</v>
      </c>
      <c r="E760" s="35" t="s">
        <v>4181</v>
      </c>
      <c r="F760" s="33" t="s">
        <v>1099</v>
      </c>
      <c r="G760" s="33" t="s">
        <v>4182</v>
      </c>
      <c r="H760" s="36">
        <v>0</v>
      </c>
      <c r="I760" s="37">
        <f t="shared" si="11"/>
        <v>0</v>
      </c>
      <c r="J760" s="33"/>
      <c r="K760" s="33"/>
      <c r="L760" s="33"/>
      <c r="M760" s="32">
        <v>100000</v>
      </c>
      <c r="N760" s="33" t="s">
        <v>0</v>
      </c>
      <c r="O760" s="32">
        <v>211500</v>
      </c>
      <c r="P760" s="33" t="s">
        <v>143</v>
      </c>
      <c r="Q760" s="33" t="s">
        <v>143</v>
      </c>
      <c r="R760" s="33" t="s">
        <v>358</v>
      </c>
      <c r="S760" s="33" t="s">
        <v>143</v>
      </c>
      <c r="T760" s="33" t="s">
        <v>4183</v>
      </c>
      <c r="U760" s="38"/>
      <c r="V760" s="39"/>
      <c r="W760" s="39"/>
      <c r="X760" s="39"/>
      <c r="Y760" s="39"/>
      <c r="Z760" s="39"/>
      <c r="AA760" s="39"/>
      <c r="AB760" s="39"/>
      <c r="AC760" s="39"/>
      <c r="AD760" s="39"/>
      <c r="AE760" s="39"/>
      <c r="AF760" s="39"/>
      <c r="AG760" s="39"/>
      <c r="AH760" s="33"/>
      <c r="AI760" s="33"/>
      <c r="AJ760" s="33"/>
    </row>
    <row r="761" spans="1:36" s="40" customFormat="1" ht="69" hidden="1" x14ac:dyDescent="0.25">
      <c r="A761" s="32">
        <v>53853</v>
      </c>
      <c r="B761" s="33" t="s">
        <v>4184</v>
      </c>
      <c r="C761" s="34"/>
      <c r="D761" s="41">
        <v>-30000</v>
      </c>
      <c r="E761" s="35" t="s">
        <v>1258</v>
      </c>
      <c r="F761" s="33" t="s">
        <v>1112</v>
      </c>
      <c r="G761" s="33" t="s">
        <v>1259</v>
      </c>
      <c r="H761" s="36" t="s">
        <v>4198</v>
      </c>
      <c r="I761" s="37" t="e">
        <f t="shared" si="11"/>
        <v>#VALUE!</v>
      </c>
      <c r="J761" s="33"/>
      <c r="K761" s="33"/>
      <c r="L761" s="33"/>
      <c r="M761" s="32">
        <v>100000</v>
      </c>
      <c r="N761" s="33" t="s">
        <v>0</v>
      </c>
      <c r="O761" s="32">
        <v>171400</v>
      </c>
      <c r="P761" s="33" t="s">
        <v>143</v>
      </c>
      <c r="Q761" s="33" t="s">
        <v>143</v>
      </c>
      <c r="R761" s="33" t="s">
        <v>1109</v>
      </c>
      <c r="S761" s="33" t="s">
        <v>143</v>
      </c>
      <c r="T761" s="33" t="s">
        <v>1257</v>
      </c>
      <c r="U761" s="38"/>
      <c r="V761" s="39"/>
      <c r="W761" s="39"/>
      <c r="X761" s="39"/>
      <c r="Y761" s="39"/>
      <c r="Z761" s="39"/>
      <c r="AA761" s="39"/>
      <c r="AB761" s="39"/>
      <c r="AC761" s="39"/>
      <c r="AD761" s="39"/>
      <c r="AE761" s="39"/>
      <c r="AF761" s="39"/>
      <c r="AG761" s="39"/>
      <c r="AH761" s="33"/>
      <c r="AI761" s="33"/>
      <c r="AJ761" s="33"/>
    </row>
    <row r="762" spans="1:36" s="40" customFormat="1" ht="69" hidden="1" x14ac:dyDescent="0.25">
      <c r="A762" s="32">
        <v>53854</v>
      </c>
      <c r="B762" s="33" t="s">
        <v>178</v>
      </c>
      <c r="C762" s="34"/>
      <c r="D762" s="34">
        <v>1372987</v>
      </c>
      <c r="E762" s="35" t="s">
        <v>4185</v>
      </c>
      <c r="F762" s="33" t="s">
        <v>1099</v>
      </c>
      <c r="G762" s="33" t="s">
        <v>1120</v>
      </c>
      <c r="H762" s="36" t="s">
        <v>4198</v>
      </c>
      <c r="I762" s="37" t="e">
        <f t="shared" si="11"/>
        <v>#VALUE!</v>
      </c>
      <c r="J762" s="33"/>
      <c r="K762" s="33"/>
      <c r="L762" s="33"/>
      <c r="M762" s="32">
        <v>700036</v>
      </c>
      <c r="N762" s="33" t="s">
        <v>108</v>
      </c>
      <c r="O762" s="32">
        <v>1611</v>
      </c>
      <c r="P762" s="33" t="s">
        <v>143</v>
      </c>
      <c r="Q762" s="33" t="s">
        <v>143</v>
      </c>
      <c r="R762" s="33" t="s">
        <v>358</v>
      </c>
      <c r="S762" s="33" t="s">
        <v>143</v>
      </c>
      <c r="T762" s="33" t="s">
        <v>4186</v>
      </c>
      <c r="U762" s="38"/>
      <c r="V762" s="39"/>
      <c r="W762" s="39"/>
      <c r="X762" s="39"/>
      <c r="Y762" s="39"/>
      <c r="Z762" s="39"/>
      <c r="AA762" s="39"/>
      <c r="AB762" s="39"/>
      <c r="AC762" s="39"/>
      <c r="AD762" s="39"/>
      <c r="AE762" s="39"/>
      <c r="AF762" s="39"/>
      <c r="AG762" s="39"/>
      <c r="AH762" s="35"/>
      <c r="AI762" s="33"/>
      <c r="AJ762" s="33"/>
    </row>
    <row r="763" spans="1:36" s="40" customFormat="1" ht="46" hidden="1" x14ac:dyDescent="0.25">
      <c r="A763" s="32">
        <v>53861</v>
      </c>
      <c r="B763" s="33" t="s">
        <v>402</v>
      </c>
      <c r="C763" s="34">
        <v>2135009</v>
      </c>
      <c r="D763" s="34"/>
      <c r="E763" s="33" t="s">
        <v>1131</v>
      </c>
      <c r="F763" s="33" t="s">
        <v>4187</v>
      </c>
      <c r="G763" s="33" t="s">
        <v>1133</v>
      </c>
      <c r="H763" s="36">
        <v>0</v>
      </c>
      <c r="I763" s="37">
        <f t="shared" si="11"/>
        <v>0</v>
      </c>
      <c r="J763" s="33"/>
      <c r="K763" s="33"/>
      <c r="L763" s="33"/>
      <c r="M763" s="32">
        <v>100000</v>
      </c>
      <c r="N763" s="33" t="s">
        <v>0</v>
      </c>
      <c r="O763" s="32">
        <v>1211</v>
      </c>
      <c r="P763" s="33" t="s">
        <v>299</v>
      </c>
      <c r="Q763" s="33" t="s">
        <v>143</v>
      </c>
      <c r="R763" s="33" t="s">
        <v>135</v>
      </c>
      <c r="S763" s="33" t="s">
        <v>143</v>
      </c>
      <c r="T763" s="33" t="s">
        <v>1130</v>
      </c>
      <c r="U763" s="38"/>
      <c r="V763" s="39">
        <v>2135009</v>
      </c>
      <c r="W763" s="39"/>
      <c r="X763" s="39"/>
      <c r="Y763" s="39"/>
      <c r="Z763" s="39"/>
      <c r="AA763" s="39"/>
      <c r="AB763" s="39"/>
      <c r="AC763" s="39"/>
      <c r="AD763" s="39"/>
      <c r="AE763" s="39"/>
      <c r="AF763" s="39"/>
      <c r="AG763" s="39"/>
      <c r="AH763" s="35"/>
      <c r="AI763" s="33"/>
      <c r="AJ763" s="33"/>
    </row>
    <row r="764" spans="1:36" s="40" customFormat="1" ht="103.5" hidden="1" x14ac:dyDescent="0.25">
      <c r="A764" s="32">
        <v>53869</v>
      </c>
      <c r="B764" s="33" t="s">
        <v>304</v>
      </c>
      <c r="C764" s="34">
        <v>298703</v>
      </c>
      <c r="D764" s="34"/>
      <c r="E764" s="35" t="s">
        <v>1135</v>
      </c>
      <c r="F764" s="33" t="s">
        <v>4188</v>
      </c>
      <c r="G764" s="33" t="s">
        <v>1137</v>
      </c>
      <c r="H764" s="36">
        <v>0</v>
      </c>
      <c r="I764" s="37">
        <f t="shared" si="11"/>
        <v>0</v>
      </c>
      <c r="J764" s="33"/>
      <c r="K764" s="33"/>
      <c r="L764" s="33"/>
      <c r="M764" s="32">
        <v>100000</v>
      </c>
      <c r="N764" s="33" t="s">
        <v>0</v>
      </c>
      <c r="O764" s="32">
        <v>1914</v>
      </c>
      <c r="P764" s="33"/>
      <c r="Q764" s="33" t="s">
        <v>149</v>
      </c>
      <c r="R764" s="33" t="s">
        <v>135</v>
      </c>
      <c r="S764" s="33" t="s">
        <v>143</v>
      </c>
      <c r="T764" s="33" t="s">
        <v>1134</v>
      </c>
      <c r="U764" s="38"/>
      <c r="V764" s="39">
        <v>294434</v>
      </c>
      <c r="W764" s="39"/>
      <c r="X764" s="39">
        <v>4269</v>
      </c>
      <c r="Y764" s="39"/>
      <c r="Z764" s="39"/>
      <c r="AA764" s="39"/>
      <c r="AB764" s="39"/>
      <c r="AC764" s="39"/>
      <c r="AD764" s="39"/>
      <c r="AE764" s="39"/>
      <c r="AF764" s="39"/>
      <c r="AG764" s="39"/>
      <c r="AH764" s="35"/>
      <c r="AI764" s="33"/>
      <c r="AJ764" s="33"/>
    </row>
    <row r="765" spans="1:36" s="40" customFormat="1" ht="80.5" hidden="1" x14ac:dyDescent="0.25">
      <c r="A765" s="32">
        <v>53870</v>
      </c>
      <c r="B765" s="33" t="s">
        <v>1783</v>
      </c>
      <c r="C765" s="41">
        <v>-189471</v>
      </c>
      <c r="D765" s="34"/>
      <c r="E765" s="33" t="s">
        <v>1823</v>
      </c>
      <c r="F765" s="33" t="s">
        <v>4126</v>
      </c>
      <c r="G765" s="33" t="s">
        <v>1811</v>
      </c>
      <c r="H765" s="36">
        <v>0</v>
      </c>
      <c r="I765" s="37">
        <f t="shared" si="11"/>
        <v>0</v>
      </c>
      <c r="J765" s="33"/>
      <c r="K765" s="33"/>
      <c r="L765" s="33"/>
      <c r="M765" s="32">
        <v>200205</v>
      </c>
      <c r="N765" s="33" t="s">
        <v>68</v>
      </c>
      <c r="O765" s="32">
        <v>1414</v>
      </c>
      <c r="P765" s="33" t="s">
        <v>143</v>
      </c>
      <c r="Q765" s="33" t="s">
        <v>143</v>
      </c>
      <c r="R765" s="33" t="s">
        <v>135</v>
      </c>
      <c r="S765" s="33" t="s">
        <v>143</v>
      </c>
      <c r="T765" s="33" t="s">
        <v>1822</v>
      </c>
      <c r="U765" s="38"/>
      <c r="V765" s="39"/>
      <c r="W765" s="39"/>
      <c r="X765" s="39"/>
      <c r="Y765" s="39"/>
      <c r="Z765" s="39"/>
      <c r="AA765" s="39"/>
      <c r="AB765" s="39"/>
      <c r="AC765" s="39"/>
      <c r="AD765" s="39"/>
      <c r="AE765" s="39"/>
      <c r="AF765" s="42">
        <v>-189471</v>
      </c>
      <c r="AG765" s="39"/>
      <c r="AH765" s="35"/>
      <c r="AI765" s="35"/>
      <c r="AJ765" s="33"/>
    </row>
    <row r="766" spans="1:36" s="40" customFormat="1" ht="184" hidden="1" x14ac:dyDescent="0.25">
      <c r="A766" s="32">
        <v>53871</v>
      </c>
      <c r="B766" s="33" t="s">
        <v>402</v>
      </c>
      <c r="C766" s="34">
        <v>390433</v>
      </c>
      <c r="D766" s="34"/>
      <c r="E766" s="35" t="s">
        <v>1139</v>
      </c>
      <c r="F766" s="35" t="s">
        <v>4189</v>
      </c>
      <c r="G766" s="35" t="s">
        <v>1141</v>
      </c>
      <c r="H766" s="36">
        <v>0</v>
      </c>
      <c r="I766" s="37">
        <f t="shared" si="11"/>
        <v>0</v>
      </c>
      <c r="J766" s="35"/>
      <c r="K766" s="35"/>
      <c r="L766" s="35"/>
      <c r="M766" s="32">
        <v>100000</v>
      </c>
      <c r="N766" s="33" t="s">
        <v>0</v>
      </c>
      <c r="O766" s="32">
        <v>1211</v>
      </c>
      <c r="P766" s="33" t="s">
        <v>873</v>
      </c>
      <c r="Q766" s="33" t="s">
        <v>134</v>
      </c>
      <c r="R766" s="33" t="s">
        <v>135</v>
      </c>
      <c r="S766" s="33" t="s">
        <v>143</v>
      </c>
      <c r="T766" s="33" t="s">
        <v>1138</v>
      </c>
      <c r="U766" s="38">
        <v>3</v>
      </c>
      <c r="V766" s="39">
        <v>281160</v>
      </c>
      <c r="W766" s="39">
        <v>69381</v>
      </c>
      <c r="X766" s="39">
        <v>30392</v>
      </c>
      <c r="Y766" s="39">
        <v>7500</v>
      </c>
      <c r="Z766" s="39">
        <v>2000</v>
      </c>
      <c r="AA766" s="39"/>
      <c r="AB766" s="39"/>
      <c r="AC766" s="39"/>
      <c r="AD766" s="39"/>
      <c r="AE766" s="39"/>
      <c r="AF766" s="39"/>
      <c r="AG766" s="39"/>
      <c r="AH766" s="35"/>
      <c r="AI766" s="33"/>
      <c r="AJ766" s="33"/>
    </row>
    <row r="767" spans="1:36" s="40" customFormat="1" ht="80.5" hidden="1" x14ac:dyDescent="0.25">
      <c r="A767" s="32">
        <v>53872</v>
      </c>
      <c r="B767" s="33" t="s">
        <v>1007</v>
      </c>
      <c r="C767" s="34">
        <v>281539</v>
      </c>
      <c r="D767" s="34"/>
      <c r="E767" s="33" t="s">
        <v>1519</v>
      </c>
      <c r="F767" s="35" t="s">
        <v>4190</v>
      </c>
      <c r="G767" s="33" t="s">
        <v>1521</v>
      </c>
      <c r="H767" s="36">
        <v>0</v>
      </c>
      <c r="I767" s="37">
        <f t="shared" si="11"/>
        <v>0</v>
      </c>
      <c r="J767" s="33"/>
      <c r="K767" s="33"/>
      <c r="L767" s="33"/>
      <c r="M767" s="32">
        <v>100000</v>
      </c>
      <c r="N767" s="33" t="s">
        <v>0</v>
      </c>
      <c r="O767" s="32">
        <v>1001</v>
      </c>
      <c r="P767" s="33" t="s">
        <v>143</v>
      </c>
      <c r="Q767" s="33" t="s">
        <v>143</v>
      </c>
      <c r="R767" s="33" t="s">
        <v>135</v>
      </c>
      <c r="S767" s="33" t="s">
        <v>143</v>
      </c>
      <c r="T767" s="33" t="s">
        <v>4191</v>
      </c>
      <c r="U767" s="38">
        <v>2</v>
      </c>
      <c r="V767" s="39">
        <v>179000</v>
      </c>
      <c r="W767" s="39">
        <v>41505</v>
      </c>
      <c r="X767" s="39">
        <v>20034</v>
      </c>
      <c r="Y767" s="39">
        <v>5000</v>
      </c>
      <c r="Z767" s="39">
        <v>30000</v>
      </c>
      <c r="AA767" s="39"/>
      <c r="AB767" s="39">
        <v>6000</v>
      </c>
      <c r="AC767" s="39"/>
      <c r="AD767" s="39"/>
      <c r="AE767" s="39"/>
      <c r="AF767" s="39"/>
      <c r="AG767" s="39"/>
      <c r="AH767" s="33"/>
      <c r="AI767" s="33"/>
      <c r="AJ767" s="33"/>
    </row>
    <row r="768" spans="1:36" s="40" customFormat="1" ht="92" hidden="1" x14ac:dyDescent="0.25">
      <c r="A768" s="32">
        <v>53878</v>
      </c>
      <c r="B768" s="33" t="s">
        <v>1007</v>
      </c>
      <c r="C768" s="34">
        <v>445060</v>
      </c>
      <c r="D768" s="34"/>
      <c r="E768" s="33" t="s">
        <v>1143</v>
      </c>
      <c r="F768" s="35" t="s">
        <v>4192</v>
      </c>
      <c r="G768" s="33" t="s">
        <v>1145</v>
      </c>
      <c r="H768" s="36">
        <v>0</v>
      </c>
      <c r="I768" s="37">
        <f t="shared" si="11"/>
        <v>0</v>
      </c>
      <c r="J768" s="33"/>
      <c r="K768" s="33"/>
      <c r="L768" s="33"/>
      <c r="M768" s="32">
        <v>100000</v>
      </c>
      <c r="N768" s="33" t="s">
        <v>0</v>
      </c>
      <c r="O768" s="32">
        <v>1001</v>
      </c>
      <c r="P768" s="33" t="s">
        <v>143</v>
      </c>
      <c r="Q768" s="33" t="s">
        <v>143</v>
      </c>
      <c r="R768" s="33" t="s">
        <v>135</v>
      </c>
      <c r="S768" s="33" t="s">
        <v>143</v>
      </c>
      <c r="T768" s="33" t="s">
        <v>1142</v>
      </c>
      <c r="U768" s="38">
        <v>2</v>
      </c>
      <c r="V768" s="39">
        <v>209000</v>
      </c>
      <c r="W768" s="39">
        <v>46216</v>
      </c>
      <c r="X768" s="39">
        <v>20844</v>
      </c>
      <c r="Y768" s="39">
        <v>19000</v>
      </c>
      <c r="Z768" s="39">
        <v>150000</v>
      </c>
      <c r="AA768" s="39"/>
      <c r="AB768" s="39"/>
      <c r="AC768" s="39"/>
      <c r="AD768" s="39"/>
      <c r="AE768" s="39"/>
      <c r="AF768" s="39"/>
      <c r="AG768" s="39"/>
      <c r="AH768" s="33"/>
      <c r="AI768" s="33"/>
      <c r="AJ768" s="33"/>
    </row>
    <row r="769" spans="1:36" s="40" customFormat="1" ht="57.5" hidden="1" x14ac:dyDescent="0.25">
      <c r="A769" s="32">
        <v>53879</v>
      </c>
      <c r="B769" s="33" t="s">
        <v>178</v>
      </c>
      <c r="C769" s="34">
        <v>193036</v>
      </c>
      <c r="D769" s="34">
        <v>193036</v>
      </c>
      <c r="E769" s="33" t="s">
        <v>2582</v>
      </c>
      <c r="F769" s="33" t="s">
        <v>4193</v>
      </c>
      <c r="G769" s="33" t="s">
        <v>2582</v>
      </c>
      <c r="H769" s="36" t="s">
        <v>4198</v>
      </c>
      <c r="I769" s="37" t="e">
        <f t="shared" si="11"/>
        <v>#VALUE!</v>
      </c>
      <c r="J769" s="33"/>
      <c r="K769" s="33"/>
      <c r="L769" s="33"/>
      <c r="M769" s="32">
        <v>700036</v>
      </c>
      <c r="N769" s="33" t="s">
        <v>108</v>
      </c>
      <c r="O769" s="32">
        <v>1611</v>
      </c>
      <c r="P769" s="33" t="s">
        <v>161</v>
      </c>
      <c r="Q769" s="33" t="s">
        <v>143</v>
      </c>
      <c r="R769" s="33" t="s">
        <v>135</v>
      </c>
      <c r="S769" s="33" t="s">
        <v>143</v>
      </c>
      <c r="T769" s="33" t="s">
        <v>2581</v>
      </c>
      <c r="U769" s="38">
        <v>2</v>
      </c>
      <c r="V769" s="39">
        <v>138606</v>
      </c>
      <c r="W769" s="39">
        <v>35488</v>
      </c>
      <c r="X769" s="39">
        <v>18942</v>
      </c>
      <c r="Y769" s="39"/>
      <c r="Z769" s="39"/>
      <c r="AA769" s="39"/>
      <c r="AB769" s="39"/>
      <c r="AC769" s="39"/>
      <c r="AD769" s="39"/>
      <c r="AE769" s="39"/>
      <c r="AF769" s="39"/>
      <c r="AG769" s="39"/>
      <c r="AH769" s="35"/>
      <c r="AI769" s="35"/>
      <c r="AJ769" s="33"/>
    </row>
    <row r="770" spans="1:36" s="40" customFormat="1" ht="149.5" hidden="1" x14ac:dyDescent="0.25">
      <c r="A770" s="32">
        <v>53880</v>
      </c>
      <c r="B770" s="33" t="s">
        <v>1146</v>
      </c>
      <c r="C770" s="34">
        <v>320506</v>
      </c>
      <c r="D770" s="34"/>
      <c r="E770" s="35" t="s">
        <v>1148</v>
      </c>
      <c r="F770" s="33" t="s">
        <v>4194</v>
      </c>
      <c r="G770" s="33" t="s">
        <v>1150</v>
      </c>
      <c r="H770" s="36">
        <v>0</v>
      </c>
      <c r="I770" s="37">
        <f t="shared" ref="I770:I833" si="12">SUM(C770*H770)</f>
        <v>0</v>
      </c>
      <c r="J770" s="33"/>
      <c r="K770" s="33"/>
      <c r="L770" s="33"/>
      <c r="M770" s="32">
        <v>100000</v>
      </c>
      <c r="N770" s="33" t="s">
        <v>0</v>
      </c>
      <c r="O770" s="32">
        <v>1419</v>
      </c>
      <c r="P770" s="33" t="s">
        <v>161</v>
      </c>
      <c r="Q770" s="33" t="s">
        <v>149</v>
      </c>
      <c r="R770" s="33" t="s">
        <v>135</v>
      </c>
      <c r="S770" s="33" t="s">
        <v>143</v>
      </c>
      <c r="T770" s="33" t="s">
        <v>1147</v>
      </c>
      <c r="U770" s="38">
        <v>2</v>
      </c>
      <c r="V770" s="39">
        <v>246904</v>
      </c>
      <c r="W770" s="39">
        <v>51734</v>
      </c>
      <c r="X770" s="39">
        <v>21868</v>
      </c>
      <c r="Y770" s="39"/>
      <c r="Z770" s="39"/>
      <c r="AA770" s="39"/>
      <c r="AB770" s="39"/>
      <c r="AC770" s="39"/>
      <c r="AD770" s="39"/>
      <c r="AE770" s="39"/>
      <c r="AF770" s="39"/>
      <c r="AG770" s="39"/>
      <c r="AH770" s="35"/>
      <c r="AI770" s="35"/>
      <c r="AJ770" s="33"/>
    </row>
    <row r="771" spans="1:36" s="40" customFormat="1" ht="230" hidden="1" x14ac:dyDescent="0.25">
      <c r="A771" s="32">
        <v>53892</v>
      </c>
      <c r="B771" s="33" t="s">
        <v>582</v>
      </c>
      <c r="C771" s="34">
        <v>232801</v>
      </c>
      <c r="D771" s="34"/>
      <c r="E771" s="35" t="s">
        <v>1152</v>
      </c>
      <c r="F771" s="33" t="s">
        <v>4139</v>
      </c>
      <c r="G771" s="33" t="s">
        <v>4140</v>
      </c>
      <c r="H771" s="36">
        <v>0</v>
      </c>
      <c r="I771" s="37">
        <f t="shared" si="12"/>
        <v>0</v>
      </c>
      <c r="J771" s="33"/>
      <c r="K771" s="33"/>
      <c r="L771" s="33"/>
      <c r="M771" s="32">
        <v>100000</v>
      </c>
      <c r="N771" s="33" t="s">
        <v>0</v>
      </c>
      <c r="O771" s="32">
        <v>9912</v>
      </c>
      <c r="P771" s="33" t="s">
        <v>167</v>
      </c>
      <c r="Q771" s="33" t="s">
        <v>134</v>
      </c>
      <c r="R771" s="33" t="s">
        <v>431</v>
      </c>
      <c r="S771" s="33" t="s">
        <v>150</v>
      </c>
      <c r="T771" s="33" t="s">
        <v>1151</v>
      </c>
      <c r="U771" s="38"/>
      <c r="V771" s="39"/>
      <c r="W771" s="39"/>
      <c r="X771" s="39"/>
      <c r="Y771" s="39"/>
      <c r="Z771" s="39"/>
      <c r="AA771" s="39"/>
      <c r="AB771" s="39"/>
      <c r="AC771" s="39"/>
      <c r="AD771" s="39"/>
      <c r="AE771" s="39"/>
      <c r="AF771" s="39">
        <v>232801</v>
      </c>
      <c r="AG771" s="39"/>
      <c r="AH771" s="35"/>
      <c r="AI771" s="33"/>
      <c r="AJ771" s="33"/>
    </row>
    <row r="772" spans="1:36" s="40" customFormat="1" ht="92" hidden="1" x14ac:dyDescent="0.25">
      <c r="A772" s="32">
        <v>53895</v>
      </c>
      <c r="B772" s="33" t="s">
        <v>676</v>
      </c>
      <c r="C772" s="34">
        <v>1835</v>
      </c>
      <c r="D772" s="34"/>
      <c r="E772" s="33" t="s">
        <v>1696</v>
      </c>
      <c r="F772" s="33"/>
      <c r="G772" s="33"/>
      <c r="H772" s="36" t="s">
        <v>4198</v>
      </c>
      <c r="I772" s="37" t="e">
        <f t="shared" si="12"/>
        <v>#VALUE!</v>
      </c>
      <c r="J772" s="33"/>
      <c r="K772" s="33"/>
      <c r="L772" s="33"/>
      <c r="M772" s="32">
        <v>200089</v>
      </c>
      <c r="N772" s="33" t="s">
        <v>53</v>
      </c>
      <c r="O772" s="32">
        <v>171415</v>
      </c>
      <c r="P772" s="33" t="s">
        <v>161</v>
      </c>
      <c r="Q772" s="33" t="s">
        <v>143</v>
      </c>
      <c r="R772" s="33" t="s">
        <v>135</v>
      </c>
      <c r="S772" s="33" t="s">
        <v>143</v>
      </c>
      <c r="T772" s="33" t="s">
        <v>1735</v>
      </c>
      <c r="U772" s="38"/>
      <c r="V772" s="39"/>
      <c r="W772" s="39"/>
      <c r="X772" s="39"/>
      <c r="Y772" s="39"/>
      <c r="Z772" s="39"/>
      <c r="AA772" s="39"/>
      <c r="AB772" s="39"/>
      <c r="AC772" s="39">
        <v>1835</v>
      </c>
      <c r="AD772" s="39"/>
      <c r="AE772" s="39"/>
      <c r="AF772" s="39"/>
      <c r="AG772" s="39"/>
      <c r="AH772" s="33"/>
      <c r="AI772" s="33"/>
      <c r="AJ772" s="33"/>
    </row>
    <row r="773" spans="1:36" s="40" customFormat="1" ht="92" hidden="1" x14ac:dyDescent="0.25">
      <c r="A773" s="32">
        <v>53897</v>
      </c>
      <c r="B773" s="33" t="s">
        <v>676</v>
      </c>
      <c r="C773" s="34">
        <v>18483</v>
      </c>
      <c r="D773" s="34"/>
      <c r="E773" s="33" t="s">
        <v>1696</v>
      </c>
      <c r="F773" s="33"/>
      <c r="G773" s="33"/>
      <c r="H773" s="36" t="s">
        <v>4198</v>
      </c>
      <c r="I773" s="37" t="e">
        <f t="shared" si="12"/>
        <v>#VALUE!</v>
      </c>
      <c r="J773" s="33"/>
      <c r="K773" s="33"/>
      <c r="L773" s="33"/>
      <c r="M773" s="32">
        <v>200083</v>
      </c>
      <c r="N773" s="33" t="s">
        <v>52</v>
      </c>
      <c r="O773" s="32">
        <v>171415</v>
      </c>
      <c r="P773" s="33" t="s">
        <v>161</v>
      </c>
      <c r="Q773" s="33" t="s">
        <v>143</v>
      </c>
      <c r="R773" s="33" t="s">
        <v>135</v>
      </c>
      <c r="S773" s="33" t="s">
        <v>143</v>
      </c>
      <c r="T773" s="33" t="s">
        <v>1734</v>
      </c>
      <c r="U773" s="38"/>
      <c r="V773" s="39"/>
      <c r="W773" s="39"/>
      <c r="X773" s="39"/>
      <c r="Y773" s="39"/>
      <c r="Z773" s="39">
        <v>13895</v>
      </c>
      <c r="AA773" s="39"/>
      <c r="AB773" s="39"/>
      <c r="AC773" s="39">
        <v>4588</v>
      </c>
      <c r="AD773" s="39"/>
      <c r="AE773" s="39"/>
      <c r="AF773" s="39"/>
      <c r="AG773" s="39"/>
      <c r="AH773" s="35"/>
      <c r="AI773" s="33"/>
      <c r="AJ773" s="33"/>
    </row>
    <row r="774" spans="1:36" s="40" customFormat="1" ht="69" hidden="1" x14ac:dyDescent="0.25">
      <c r="A774" s="32">
        <v>53899</v>
      </c>
      <c r="B774" s="33" t="s">
        <v>676</v>
      </c>
      <c r="C774" s="34">
        <v>35473</v>
      </c>
      <c r="D774" s="34"/>
      <c r="E774" s="33" t="s">
        <v>1696</v>
      </c>
      <c r="F774" s="33"/>
      <c r="G774" s="33"/>
      <c r="H774" s="36" t="s">
        <v>4198</v>
      </c>
      <c r="I774" s="37" t="e">
        <f t="shared" si="12"/>
        <v>#VALUE!</v>
      </c>
      <c r="J774" s="33"/>
      <c r="K774" s="33"/>
      <c r="L774" s="33"/>
      <c r="M774" s="32">
        <v>200045</v>
      </c>
      <c r="N774" s="33" t="s">
        <v>31</v>
      </c>
      <c r="O774" s="32">
        <v>171415</v>
      </c>
      <c r="P774" s="33" t="s">
        <v>161</v>
      </c>
      <c r="Q774" s="33" t="s">
        <v>143</v>
      </c>
      <c r="R774" s="33" t="s">
        <v>135</v>
      </c>
      <c r="S774" s="33" t="s">
        <v>143</v>
      </c>
      <c r="T774" s="33" t="s">
        <v>1713</v>
      </c>
      <c r="U774" s="38"/>
      <c r="V774" s="39"/>
      <c r="W774" s="39"/>
      <c r="X774" s="39"/>
      <c r="Y774" s="39"/>
      <c r="Z774" s="39">
        <v>34709</v>
      </c>
      <c r="AA774" s="39"/>
      <c r="AB774" s="39"/>
      <c r="AC774" s="39">
        <v>764</v>
      </c>
      <c r="AD774" s="39"/>
      <c r="AE774" s="39"/>
      <c r="AF774" s="39"/>
      <c r="AG774" s="39"/>
      <c r="AH774" s="35"/>
      <c r="AI774" s="35"/>
      <c r="AJ774" s="33"/>
    </row>
    <row r="775" spans="1:36" s="40" customFormat="1" ht="230" hidden="1" x14ac:dyDescent="0.25">
      <c r="A775" s="32">
        <v>53902</v>
      </c>
      <c r="B775" s="33" t="s">
        <v>582</v>
      </c>
      <c r="C775" s="34">
        <v>14134684</v>
      </c>
      <c r="D775" s="34"/>
      <c r="E775" s="35" t="s">
        <v>1154</v>
      </c>
      <c r="F775" s="33" t="s">
        <v>1087</v>
      </c>
      <c r="G775" s="33" t="s">
        <v>1088</v>
      </c>
      <c r="H775" s="36" t="s">
        <v>4198</v>
      </c>
      <c r="I775" s="37" t="e">
        <f t="shared" si="12"/>
        <v>#VALUE!</v>
      </c>
      <c r="J775" s="33"/>
      <c r="K775" s="33"/>
      <c r="L775" s="33"/>
      <c r="M775" s="32">
        <v>100000</v>
      </c>
      <c r="N775" s="33" t="s">
        <v>0</v>
      </c>
      <c r="O775" s="32">
        <v>9912</v>
      </c>
      <c r="P775" s="33" t="s">
        <v>142</v>
      </c>
      <c r="Q775" s="33" t="s">
        <v>149</v>
      </c>
      <c r="R775" s="33" t="s">
        <v>431</v>
      </c>
      <c r="S775" s="33" t="s">
        <v>150</v>
      </c>
      <c r="T775" s="33" t="s">
        <v>1153</v>
      </c>
      <c r="U775" s="38"/>
      <c r="V775" s="39"/>
      <c r="W775" s="39"/>
      <c r="X775" s="39"/>
      <c r="Y775" s="39"/>
      <c r="Z775" s="39"/>
      <c r="AA775" s="39"/>
      <c r="AB775" s="39"/>
      <c r="AC775" s="39"/>
      <c r="AD775" s="39"/>
      <c r="AE775" s="39"/>
      <c r="AF775" s="39">
        <v>14134684</v>
      </c>
      <c r="AG775" s="39"/>
      <c r="AH775" s="35"/>
      <c r="AI775" s="35"/>
      <c r="AJ775" s="33"/>
    </row>
    <row r="776" spans="1:36" s="40" customFormat="1" ht="80.5" hidden="1" x14ac:dyDescent="0.25">
      <c r="A776" s="32">
        <v>53905</v>
      </c>
      <c r="B776" s="33" t="s">
        <v>676</v>
      </c>
      <c r="C776" s="34">
        <v>273</v>
      </c>
      <c r="D776" s="34"/>
      <c r="E776" s="33" t="s">
        <v>1704</v>
      </c>
      <c r="F776" s="33"/>
      <c r="G776" s="33"/>
      <c r="H776" s="36" t="s">
        <v>4198</v>
      </c>
      <c r="I776" s="37" t="e">
        <f t="shared" si="12"/>
        <v>#VALUE!</v>
      </c>
      <c r="J776" s="33"/>
      <c r="K776" s="33"/>
      <c r="L776" s="33"/>
      <c r="M776" s="32">
        <v>200717</v>
      </c>
      <c r="N776" s="33" t="s">
        <v>91</v>
      </c>
      <c r="O776" s="32">
        <v>171415</v>
      </c>
      <c r="P776" s="33" t="s">
        <v>161</v>
      </c>
      <c r="Q776" s="33" t="s">
        <v>143</v>
      </c>
      <c r="R776" s="33" t="s">
        <v>135</v>
      </c>
      <c r="S776" s="33" t="s">
        <v>143</v>
      </c>
      <c r="T776" s="33" t="s">
        <v>2176</v>
      </c>
      <c r="U776" s="38"/>
      <c r="V776" s="39"/>
      <c r="W776" s="39"/>
      <c r="X776" s="39"/>
      <c r="Y776" s="39"/>
      <c r="Z776" s="39"/>
      <c r="AA776" s="39"/>
      <c r="AB776" s="39"/>
      <c r="AC776" s="39">
        <v>273</v>
      </c>
      <c r="AD776" s="39"/>
      <c r="AE776" s="39"/>
      <c r="AF776" s="39"/>
      <c r="AG776" s="39"/>
      <c r="AH776" s="35"/>
      <c r="AI776" s="35"/>
      <c r="AJ776" s="33"/>
    </row>
    <row r="777" spans="1:36" s="40" customFormat="1" ht="80.5" hidden="1" x14ac:dyDescent="0.25">
      <c r="A777" s="32">
        <v>53907</v>
      </c>
      <c r="B777" s="33" t="s">
        <v>676</v>
      </c>
      <c r="C777" s="34">
        <v>167</v>
      </c>
      <c r="D777" s="34"/>
      <c r="E777" s="33" t="s">
        <v>1696</v>
      </c>
      <c r="F777" s="33"/>
      <c r="G777" s="33"/>
      <c r="H777" s="36" t="s">
        <v>4198</v>
      </c>
      <c r="I777" s="37" t="e">
        <f t="shared" si="12"/>
        <v>#VALUE!</v>
      </c>
      <c r="J777" s="33"/>
      <c r="K777" s="33"/>
      <c r="L777" s="33"/>
      <c r="M777" s="32">
        <v>200718</v>
      </c>
      <c r="N777" s="33" t="s">
        <v>92</v>
      </c>
      <c r="O777" s="32">
        <v>171415</v>
      </c>
      <c r="P777" s="33" t="s">
        <v>161</v>
      </c>
      <c r="Q777" s="33" t="s">
        <v>143</v>
      </c>
      <c r="R777" s="33" t="s">
        <v>135</v>
      </c>
      <c r="S777" s="33" t="s">
        <v>143</v>
      </c>
      <c r="T777" s="33" t="s">
        <v>2177</v>
      </c>
      <c r="U777" s="38"/>
      <c r="V777" s="39"/>
      <c r="W777" s="39"/>
      <c r="X777" s="39"/>
      <c r="Y777" s="39"/>
      <c r="Z777" s="39"/>
      <c r="AA777" s="39"/>
      <c r="AB777" s="39"/>
      <c r="AC777" s="39">
        <v>167</v>
      </c>
      <c r="AD777" s="39"/>
      <c r="AE777" s="39"/>
      <c r="AF777" s="39"/>
      <c r="AG777" s="39"/>
      <c r="AH777" s="33"/>
      <c r="AI777" s="33"/>
      <c r="AJ777" s="33"/>
    </row>
    <row r="778" spans="1:36" s="40" customFormat="1" ht="80.5" hidden="1" x14ac:dyDescent="0.25">
      <c r="A778" s="32">
        <v>53909</v>
      </c>
      <c r="B778" s="33" t="s">
        <v>676</v>
      </c>
      <c r="C778" s="34">
        <v>113</v>
      </c>
      <c r="D778" s="34"/>
      <c r="E778" s="33" t="s">
        <v>1696</v>
      </c>
      <c r="F778" s="33"/>
      <c r="G778" s="33"/>
      <c r="H778" s="36" t="s">
        <v>4198</v>
      </c>
      <c r="I778" s="37" t="e">
        <f t="shared" si="12"/>
        <v>#VALUE!</v>
      </c>
      <c r="J778" s="33"/>
      <c r="K778" s="33"/>
      <c r="L778" s="33"/>
      <c r="M778" s="32">
        <v>200719</v>
      </c>
      <c r="N778" s="33" t="s">
        <v>93</v>
      </c>
      <c r="O778" s="32">
        <v>171415</v>
      </c>
      <c r="P778" s="33" t="s">
        <v>161</v>
      </c>
      <c r="Q778" s="33" t="s">
        <v>143</v>
      </c>
      <c r="R778" s="33" t="s">
        <v>135</v>
      </c>
      <c r="S778" s="33" t="s">
        <v>143</v>
      </c>
      <c r="T778" s="33" t="s">
        <v>2178</v>
      </c>
      <c r="U778" s="38"/>
      <c r="V778" s="39"/>
      <c r="W778" s="39"/>
      <c r="X778" s="39"/>
      <c r="Y778" s="39"/>
      <c r="Z778" s="39"/>
      <c r="AA778" s="39"/>
      <c r="AB778" s="39"/>
      <c r="AC778" s="39">
        <v>113</v>
      </c>
      <c r="AD778" s="39"/>
      <c r="AE778" s="39"/>
      <c r="AF778" s="39"/>
      <c r="AG778" s="39"/>
      <c r="AH778" s="33"/>
      <c r="AI778" s="33"/>
      <c r="AJ778" s="33"/>
    </row>
    <row r="779" spans="1:36" s="40" customFormat="1" ht="80.5" hidden="1" x14ac:dyDescent="0.25">
      <c r="A779" s="32">
        <v>53911</v>
      </c>
      <c r="B779" s="33" t="s">
        <v>676</v>
      </c>
      <c r="C779" s="41">
        <v>-29887</v>
      </c>
      <c r="D779" s="34"/>
      <c r="E779" s="33" t="s">
        <v>1704</v>
      </c>
      <c r="F779" s="33"/>
      <c r="G779" s="33"/>
      <c r="H779" s="36" t="s">
        <v>4198</v>
      </c>
      <c r="I779" s="37" t="e">
        <f t="shared" si="12"/>
        <v>#VALUE!</v>
      </c>
      <c r="J779" s="33"/>
      <c r="K779" s="33"/>
      <c r="L779" s="33"/>
      <c r="M779" s="32">
        <v>200048</v>
      </c>
      <c r="N779" s="33" t="s">
        <v>34</v>
      </c>
      <c r="O779" s="32">
        <v>171415</v>
      </c>
      <c r="P779" s="33" t="s">
        <v>161</v>
      </c>
      <c r="Q779" s="33" t="s">
        <v>143</v>
      </c>
      <c r="R779" s="33" t="s">
        <v>135</v>
      </c>
      <c r="S779" s="33" t="s">
        <v>143</v>
      </c>
      <c r="T779" s="33" t="s">
        <v>1716</v>
      </c>
      <c r="U779" s="38"/>
      <c r="V779" s="39"/>
      <c r="W779" s="39"/>
      <c r="X779" s="39"/>
      <c r="Y779" s="39"/>
      <c r="Z779" s="42">
        <v>-32181</v>
      </c>
      <c r="AA779" s="39"/>
      <c r="AB779" s="39"/>
      <c r="AC779" s="39">
        <v>2294</v>
      </c>
      <c r="AD779" s="39"/>
      <c r="AE779" s="39"/>
      <c r="AF779" s="39"/>
      <c r="AG779" s="39"/>
      <c r="AH779" s="35"/>
      <c r="AI779" s="33"/>
      <c r="AJ779" s="33"/>
    </row>
    <row r="780" spans="1:36" s="40" customFormat="1" ht="80.5" hidden="1" x14ac:dyDescent="0.25">
      <c r="A780" s="32">
        <v>53913</v>
      </c>
      <c r="B780" s="33" t="s">
        <v>676</v>
      </c>
      <c r="C780" s="34">
        <v>17352</v>
      </c>
      <c r="D780" s="34"/>
      <c r="E780" s="33" t="s">
        <v>1696</v>
      </c>
      <c r="F780" s="33"/>
      <c r="G780" s="33"/>
      <c r="H780" s="36" t="s">
        <v>4198</v>
      </c>
      <c r="I780" s="37" t="e">
        <f t="shared" si="12"/>
        <v>#VALUE!</v>
      </c>
      <c r="J780" s="33"/>
      <c r="K780" s="33"/>
      <c r="L780" s="33"/>
      <c r="M780" s="32">
        <v>200062</v>
      </c>
      <c r="N780" s="33" t="s">
        <v>40</v>
      </c>
      <c r="O780" s="32">
        <v>171415</v>
      </c>
      <c r="P780" s="33" t="s">
        <v>161</v>
      </c>
      <c r="Q780" s="33" t="s">
        <v>143</v>
      </c>
      <c r="R780" s="33" t="s">
        <v>135</v>
      </c>
      <c r="S780" s="33" t="s">
        <v>143</v>
      </c>
      <c r="T780" s="33" t="s">
        <v>1722</v>
      </c>
      <c r="U780" s="38"/>
      <c r="V780" s="39"/>
      <c r="W780" s="39"/>
      <c r="X780" s="39"/>
      <c r="Y780" s="39"/>
      <c r="Z780" s="39">
        <v>15823</v>
      </c>
      <c r="AA780" s="39"/>
      <c r="AB780" s="39"/>
      <c r="AC780" s="39">
        <v>1529</v>
      </c>
      <c r="AD780" s="39"/>
      <c r="AE780" s="39"/>
      <c r="AF780" s="39"/>
      <c r="AG780" s="39"/>
      <c r="AH780" s="33"/>
      <c r="AI780" s="33"/>
      <c r="AJ780" s="33"/>
    </row>
    <row r="781" spans="1:36" s="40" customFormat="1" ht="69" hidden="1" x14ac:dyDescent="0.25">
      <c r="A781" s="32">
        <v>53915</v>
      </c>
      <c r="B781" s="33" t="s">
        <v>676</v>
      </c>
      <c r="C781" s="34">
        <v>241003</v>
      </c>
      <c r="D781" s="34"/>
      <c r="E781" s="33" t="s">
        <v>1704</v>
      </c>
      <c r="F781" s="33"/>
      <c r="G781" s="33"/>
      <c r="H781" s="36" t="s">
        <v>4198</v>
      </c>
      <c r="I781" s="37" t="e">
        <f t="shared" si="12"/>
        <v>#VALUE!</v>
      </c>
      <c r="J781" s="33"/>
      <c r="K781" s="33"/>
      <c r="L781" s="33"/>
      <c r="M781" s="32">
        <v>200033</v>
      </c>
      <c r="N781" s="33" t="s">
        <v>23</v>
      </c>
      <c r="O781" s="32">
        <v>171415</v>
      </c>
      <c r="P781" s="33" t="s">
        <v>161</v>
      </c>
      <c r="Q781" s="33" t="s">
        <v>143</v>
      </c>
      <c r="R781" s="33" t="s">
        <v>135</v>
      </c>
      <c r="S781" s="33" t="s">
        <v>143</v>
      </c>
      <c r="T781" s="33" t="s">
        <v>1703</v>
      </c>
      <c r="U781" s="38"/>
      <c r="V781" s="39"/>
      <c r="W781" s="39"/>
      <c r="X781" s="39"/>
      <c r="Y781" s="39">
        <v>10000</v>
      </c>
      <c r="Z781" s="39">
        <v>219917</v>
      </c>
      <c r="AA781" s="39"/>
      <c r="AB781" s="39"/>
      <c r="AC781" s="39">
        <v>11086</v>
      </c>
      <c r="AD781" s="39"/>
      <c r="AE781" s="39"/>
      <c r="AF781" s="39"/>
      <c r="AG781" s="39"/>
      <c r="AH781" s="35"/>
      <c r="AI781" s="35"/>
      <c r="AJ781" s="33"/>
    </row>
    <row r="782" spans="1:36" s="40" customFormat="1" ht="57.5" hidden="1" x14ac:dyDescent="0.25">
      <c r="A782" s="32">
        <v>53918</v>
      </c>
      <c r="B782" s="33" t="s">
        <v>676</v>
      </c>
      <c r="C782" s="34">
        <v>99676</v>
      </c>
      <c r="D782" s="34"/>
      <c r="E782" s="33" t="s">
        <v>1696</v>
      </c>
      <c r="F782" s="33"/>
      <c r="G782" s="33"/>
      <c r="H782" s="36" t="s">
        <v>4198</v>
      </c>
      <c r="I782" s="37" t="e">
        <f t="shared" si="12"/>
        <v>#VALUE!</v>
      </c>
      <c r="J782" s="33"/>
      <c r="K782" s="33"/>
      <c r="L782" s="33"/>
      <c r="M782" s="32">
        <v>200714</v>
      </c>
      <c r="N782" s="33" t="s">
        <v>90</v>
      </c>
      <c r="O782" s="32">
        <v>171415</v>
      </c>
      <c r="P782" s="33" t="s">
        <v>161</v>
      </c>
      <c r="Q782" s="33" t="s">
        <v>143</v>
      </c>
      <c r="R782" s="33" t="s">
        <v>135</v>
      </c>
      <c r="S782" s="33" t="s">
        <v>143</v>
      </c>
      <c r="T782" s="33" t="s">
        <v>2175</v>
      </c>
      <c r="U782" s="38"/>
      <c r="V782" s="39"/>
      <c r="W782" s="39"/>
      <c r="X782" s="39"/>
      <c r="Y782" s="39"/>
      <c r="Z782" s="39">
        <v>99676</v>
      </c>
      <c r="AA782" s="39"/>
      <c r="AB782" s="39"/>
      <c r="AC782" s="39"/>
      <c r="AD782" s="39"/>
      <c r="AE782" s="39"/>
      <c r="AF782" s="39"/>
      <c r="AG782" s="39"/>
      <c r="AH782" s="35"/>
      <c r="AI782" s="33"/>
      <c r="AJ782" s="33"/>
    </row>
    <row r="783" spans="1:36" s="40" customFormat="1" ht="57.5" hidden="1" x14ac:dyDescent="0.25">
      <c r="A783" s="32">
        <v>53920</v>
      </c>
      <c r="B783" s="33" t="s">
        <v>676</v>
      </c>
      <c r="C783" s="41">
        <v>-16677</v>
      </c>
      <c r="D783" s="34"/>
      <c r="E783" s="33" t="s">
        <v>1696</v>
      </c>
      <c r="F783" s="33"/>
      <c r="G783" s="33"/>
      <c r="H783" s="36" t="s">
        <v>4198</v>
      </c>
      <c r="I783" s="37" t="e">
        <f t="shared" si="12"/>
        <v>#VALUE!</v>
      </c>
      <c r="J783" s="33"/>
      <c r="K783" s="33"/>
      <c r="L783" s="33"/>
      <c r="M783" s="32">
        <v>200053</v>
      </c>
      <c r="N783" s="33" t="s">
        <v>36</v>
      </c>
      <c r="O783" s="32">
        <v>171415</v>
      </c>
      <c r="P783" s="33" t="s">
        <v>161</v>
      </c>
      <c r="Q783" s="33" t="s">
        <v>143</v>
      </c>
      <c r="R783" s="33" t="s">
        <v>135</v>
      </c>
      <c r="S783" s="33" t="s">
        <v>143</v>
      </c>
      <c r="T783" s="33" t="s">
        <v>1718</v>
      </c>
      <c r="U783" s="38"/>
      <c r="V783" s="39"/>
      <c r="W783" s="39"/>
      <c r="X783" s="39"/>
      <c r="Y783" s="42">
        <v>-50000</v>
      </c>
      <c r="Z783" s="39">
        <v>31029</v>
      </c>
      <c r="AA783" s="39"/>
      <c r="AB783" s="39"/>
      <c r="AC783" s="39">
        <v>2294</v>
      </c>
      <c r="AD783" s="39"/>
      <c r="AE783" s="39"/>
      <c r="AF783" s="39"/>
      <c r="AG783" s="39"/>
      <c r="AH783" s="33"/>
      <c r="AI783" s="33"/>
      <c r="AJ783" s="33"/>
    </row>
    <row r="784" spans="1:36" s="40" customFormat="1" ht="80.5" hidden="1" x14ac:dyDescent="0.25">
      <c r="A784" s="32">
        <v>53922</v>
      </c>
      <c r="B784" s="33" t="s">
        <v>676</v>
      </c>
      <c r="C784" s="34">
        <v>16291</v>
      </c>
      <c r="D784" s="34"/>
      <c r="E784" s="33" t="s">
        <v>1696</v>
      </c>
      <c r="F784" s="33"/>
      <c r="G784" s="33"/>
      <c r="H784" s="36" t="s">
        <v>4198</v>
      </c>
      <c r="I784" s="37" t="e">
        <f t="shared" si="12"/>
        <v>#VALUE!</v>
      </c>
      <c r="J784" s="33"/>
      <c r="K784" s="33"/>
      <c r="L784" s="33"/>
      <c r="M784" s="32">
        <v>200068</v>
      </c>
      <c r="N784" s="33" t="s">
        <v>45</v>
      </c>
      <c r="O784" s="32">
        <v>171415</v>
      </c>
      <c r="P784" s="33" t="s">
        <v>161</v>
      </c>
      <c r="Q784" s="33" t="s">
        <v>143</v>
      </c>
      <c r="R784" s="33" t="s">
        <v>135</v>
      </c>
      <c r="S784" s="33" t="s">
        <v>143</v>
      </c>
      <c r="T784" s="33" t="s">
        <v>1727</v>
      </c>
      <c r="U784" s="38"/>
      <c r="V784" s="39"/>
      <c r="W784" s="39"/>
      <c r="X784" s="39"/>
      <c r="Y784" s="39"/>
      <c r="Z784" s="39">
        <v>14762</v>
      </c>
      <c r="AA784" s="39"/>
      <c r="AB784" s="39"/>
      <c r="AC784" s="39">
        <v>1529</v>
      </c>
      <c r="AD784" s="39"/>
      <c r="AE784" s="39"/>
      <c r="AF784" s="39"/>
      <c r="AG784" s="39"/>
      <c r="AH784" s="35"/>
      <c r="AI784" s="33"/>
      <c r="AJ784" s="33"/>
    </row>
    <row r="785" spans="1:36" s="40" customFormat="1" ht="80.5" hidden="1" x14ac:dyDescent="0.25">
      <c r="A785" s="32">
        <v>53925</v>
      </c>
      <c r="B785" s="33" t="s">
        <v>676</v>
      </c>
      <c r="C785" s="34">
        <v>525</v>
      </c>
      <c r="D785" s="34"/>
      <c r="E785" s="33" t="s">
        <v>1700</v>
      </c>
      <c r="F785" s="33"/>
      <c r="G785" s="33"/>
      <c r="H785" s="36" t="s">
        <v>4198</v>
      </c>
      <c r="I785" s="37" t="e">
        <f t="shared" si="12"/>
        <v>#VALUE!</v>
      </c>
      <c r="J785" s="33"/>
      <c r="K785" s="33"/>
      <c r="L785" s="33"/>
      <c r="M785" s="32">
        <v>200092</v>
      </c>
      <c r="N785" s="33" t="s">
        <v>55</v>
      </c>
      <c r="O785" s="32">
        <v>171415</v>
      </c>
      <c r="P785" s="33" t="s">
        <v>161</v>
      </c>
      <c r="Q785" s="33" t="s">
        <v>143</v>
      </c>
      <c r="R785" s="33" t="s">
        <v>135</v>
      </c>
      <c r="S785" s="33" t="s">
        <v>143</v>
      </c>
      <c r="T785" s="33" t="s">
        <v>1737</v>
      </c>
      <c r="U785" s="38"/>
      <c r="V785" s="39"/>
      <c r="W785" s="39"/>
      <c r="X785" s="39"/>
      <c r="Y785" s="39"/>
      <c r="Z785" s="39">
        <v>143</v>
      </c>
      <c r="AA785" s="39"/>
      <c r="AB785" s="39"/>
      <c r="AC785" s="39">
        <v>382</v>
      </c>
      <c r="AD785" s="39"/>
      <c r="AE785" s="39"/>
      <c r="AF785" s="39"/>
      <c r="AG785" s="39"/>
      <c r="AH785" s="33"/>
      <c r="AI785" s="33"/>
      <c r="AJ785" s="33"/>
    </row>
    <row r="786" spans="1:36" s="40" customFormat="1" ht="80.5" hidden="1" x14ac:dyDescent="0.25">
      <c r="A786" s="32">
        <v>53927</v>
      </c>
      <c r="B786" s="33" t="s">
        <v>676</v>
      </c>
      <c r="C786" s="34">
        <v>547</v>
      </c>
      <c r="D786" s="34"/>
      <c r="E786" s="33" t="s">
        <v>1700</v>
      </c>
      <c r="F786" s="33"/>
      <c r="G786" s="33"/>
      <c r="H786" s="36" t="s">
        <v>4198</v>
      </c>
      <c r="I786" s="37" t="e">
        <f t="shared" si="12"/>
        <v>#VALUE!</v>
      </c>
      <c r="J786" s="33"/>
      <c r="K786" s="33"/>
      <c r="L786" s="33"/>
      <c r="M786" s="32">
        <v>200091</v>
      </c>
      <c r="N786" s="33" t="s">
        <v>54</v>
      </c>
      <c r="O786" s="32">
        <v>171415</v>
      </c>
      <c r="P786" s="33" t="s">
        <v>161</v>
      </c>
      <c r="Q786" s="33" t="s">
        <v>143</v>
      </c>
      <c r="R786" s="33" t="s">
        <v>135</v>
      </c>
      <c r="S786" s="33" t="s">
        <v>143</v>
      </c>
      <c r="T786" s="33" t="s">
        <v>1736</v>
      </c>
      <c r="U786" s="38"/>
      <c r="V786" s="39"/>
      <c r="W786" s="39"/>
      <c r="X786" s="39"/>
      <c r="Y786" s="39"/>
      <c r="Z786" s="39">
        <v>165</v>
      </c>
      <c r="AA786" s="39"/>
      <c r="AB786" s="39"/>
      <c r="AC786" s="39">
        <v>382</v>
      </c>
      <c r="AD786" s="39"/>
      <c r="AE786" s="39"/>
      <c r="AF786" s="39"/>
      <c r="AG786" s="39"/>
      <c r="AH786" s="35"/>
      <c r="AI786" s="35"/>
      <c r="AJ786" s="33"/>
    </row>
    <row r="787" spans="1:36" s="40" customFormat="1" ht="69" hidden="1" x14ac:dyDescent="0.25">
      <c r="A787" s="32">
        <v>53929</v>
      </c>
      <c r="B787" s="33" t="s">
        <v>676</v>
      </c>
      <c r="C787" s="34">
        <v>46090</v>
      </c>
      <c r="D787" s="34"/>
      <c r="E787" s="33" t="s">
        <v>1700</v>
      </c>
      <c r="F787" s="33"/>
      <c r="G787" s="33"/>
      <c r="H787" s="36" t="s">
        <v>4198</v>
      </c>
      <c r="I787" s="37" t="e">
        <f t="shared" si="12"/>
        <v>#VALUE!</v>
      </c>
      <c r="J787" s="33"/>
      <c r="K787" s="33"/>
      <c r="L787" s="33"/>
      <c r="M787" s="32">
        <v>200103</v>
      </c>
      <c r="N787" s="33" t="s">
        <v>64</v>
      </c>
      <c r="O787" s="32">
        <v>171415</v>
      </c>
      <c r="P787" s="33" t="s">
        <v>161</v>
      </c>
      <c r="Q787" s="33" t="s">
        <v>143</v>
      </c>
      <c r="R787" s="33" t="s">
        <v>135</v>
      </c>
      <c r="S787" s="33" t="s">
        <v>143</v>
      </c>
      <c r="T787" s="33" t="s">
        <v>1746</v>
      </c>
      <c r="U787" s="38"/>
      <c r="V787" s="39"/>
      <c r="W787" s="39"/>
      <c r="X787" s="39"/>
      <c r="Y787" s="39"/>
      <c r="Z787" s="39">
        <v>46090</v>
      </c>
      <c r="AA787" s="39"/>
      <c r="AB787" s="39"/>
      <c r="AC787" s="39"/>
      <c r="AD787" s="39"/>
      <c r="AE787" s="39"/>
      <c r="AF787" s="39"/>
      <c r="AG787" s="39"/>
      <c r="AH787" s="33"/>
      <c r="AI787" s="33"/>
      <c r="AJ787" s="33"/>
    </row>
    <row r="788" spans="1:36" s="40" customFormat="1" ht="80.5" hidden="1" x14ac:dyDescent="0.25">
      <c r="A788" s="32">
        <v>53931</v>
      </c>
      <c r="B788" s="33" t="s">
        <v>676</v>
      </c>
      <c r="C788" s="34">
        <v>1529</v>
      </c>
      <c r="D788" s="34"/>
      <c r="E788" s="33" t="s">
        <v>1696</v>
      </c>
      <c r="F788" s="33"/>
      <c r="G788" s="33"/>
      <c r="H788" s="36" t="s">
        <v>4198</v>
      </c>
      <c r="I788" s="37" t="e">
        <f t="shared" si="12"/>
        <v>#VALUE!</v>
      </c>
      <c r="J788" s="33"/>
      <c r="K788" s="33"/>
      <c r="L788" s="33"/>
      <c r="M788" s="32">
        <v>200080</v>
      </c>
      <c r="N788" s="33" t="s">
        <v>50</v>
      </c>
      <c r="O788" s="32">
        <v>171415</v>
      </c>
      <c r="P788" s="33" t="s">
        <v>161</v>
      </c>
      <c r="Q788" s="33" t="s">
        <v>143</v>
      </c>
      <c r="R788" s="33" t="s">
        <v>135</v>
      </c>
      <c r="S788" s="33" t="s">
        <v>143</v>
      </c>
      <c r="T788" s="33" t="s">
        <v>1732</v>
      </c>
      <c r="U788" s="38"/>
      <c r="V788" s="39"/>
      <c r="W788" s="39"/>
      <c r="X788" s="39"/>
      <c r="Y788" s="39"/>
      <c r="Z788" s="39"/>
      <c r="AA788" s="39"/>
      <c r="AB788" s="39"/>
      <c r="AC788" s="39">
        <v>1529</v>
      </c>
      <c r="AD788" s="39"/>
      <c r="AE788" s="39"/>
      <c r="AF788" s="39"/>
      <c r="AG788" s="39"/>
      <c r="AH788" s="35"/>
      <c r="AI788" s="33"/>
      <c r="AJ788" s="33"/>
    </row>
    <row r="789" spans="1:36" s="40" customFormat="1" ht="69" hidden="1" x14ac:dyDescent="0.25">
      <c r="A789" s="32">
        <v>53933</v>
      </c>
      <c r="B789" s="33" t="s">
        <v>676</v>
      </c>
      <c r="C789" s="34">
        <v>93662</v>
      </c>
      <c r="D789" s="34"/>
      <c r="E789" s="33" t="s">
        <v>1696</v>
      </c>
      <c r="F789" s="33"/>
      <c r="G789" s="33"/>
      <c r="H789" s="36" t="s">
        <v>4198</v>
      </c>
      <c r="I789" s="37" t="e">
        <f t="shared" si="12"/>
        <v>#VALUE!</v>
      </c>
      <c r="J789" s="33"/>
      <c r="K789" s="33"/>
      <c r="L789" s="33"/>
      <c r="M789" s="32">
        <v>200037</v>
      </c>
      <c r="N789" s="33" t="s">
        <v>25</v>
      </c>
      <c r="O789" s="32">
        <v>171415</v>
      </c>
      <c r="P789" s="33" t="s">
        <v>161</v>
      </c>
      <c r="Q789" s="33" t="s">
        <v>143</v>
      </c>
      <c r="R789" s="33" t="s">
        <v>135</v>
      </c>
      <c r="S789" s="33" t="s">
        <v>143</v>
      </c>
      <c r="T789" s="33" t="s">
        <v>1706</v>
      </c>
      <c r="U789" s="38"/>
      <c r="V789" s="39"/>
      <c r="W789" s="39"/>
      <c r="X789" s="39"/>
      <c r="Y789" s="42">
        <v>-2000</v>
      </c>
      <c r="Z789" s="39">
        <v>88780</v>
      </c>
      <c r="AA789" s="39"/>
      <c r="AB789" s="39"/>
      <c r="AC789" s="39">
        <v>6882</v>
      </c>
      <c r="AD789" s="39"/>
      <c r="AE789" s="39"/>
      <c r="AF789" s="39"/>
      <c r="AG789" s="39"/>
      <c r="AH789" s="33"/>
      <c r="AI789" s="33"/>
      <c r="AJ789" s="33"/>
    </row>
    <row r="790" spans="1:36" s="40" customFormat="1" ht="80.5" hidden="1" x14ac:dyDescent="0.25">
      <c r="A790" s="32">
        <v>53935</v>
      </c>
      <c r="B790" s="33" t="s">
        <v>676</v>
      </c>
      <c r="C790" s="34">
        <v>46532</v>
      </c>
      <c r="D790" s="34"/>
      <c r="E790" s="33" t="s">
        <v>1696</v>
      </c>
      <c r="F790" s="33"/>
      <c r="G790" s="33"/>
      <c r="H790" s="36" t="s">
        <v>4198</v>
      </c>
      <c r="I790" s="37" t="e">
        <f t="shared" si="12"/>
        <v>#VALUE!</v>
      </c>
      <c r="J790" s="33"/>
      <c r="K790" s="33"/>
      <c r="L790" s="33"/>
      <c r="M790" s="32">
        <v>200047</v>
      </c>
      <c r="N790" s="33" t="s">
        <v>33</v>
      </c>
      <c r="O790" s="32">
        <v>171415</v>
      </c>
      <c r="P790" s="33" t="s">
        <v>161</v>
      </c>
      <c r="Q790" s="33" t="s">
        <v>143</v>
      </c>
      <c r="R790" s="33" t="s">
        <v>135</v>
      </c>
      <c r="S790" s="33" t="s">
        <v>143</v>
      </c>
      <c r="T790" s="33" t="s">
        <v>1715</v>
      </c>
      <c r="U790" s="38"/>
      <c r="V790" s="39"/>
      <c r="W790" s="39"/>
      <c r="X790" s="39"/>
      <c r="Y790" s="42">
        <v>-1000</v>
      </c>
      <c r="Z790" s="39">
        <v>39886</v>
      </c>
      <c r="AA790" s="39"/>
      <c r="AB790" s="39"/>
      <c r="AC790" s="39">
        <v>7646</v>
      </c>
      <c r="AD790" s="39"/>
      <c r="AE790" s="39"/>
      <c r="AF790" s="39"/>
      <c r="AG790" s="39"/>
      <c r="AH790" s="33"/>
      <c r="AI790" s="33"/>
      <c r="AJ790" s="33"/>
    </row>
    <row r="791" spans="1:36" s="40" customFormat="1" ht="92" hidden="1" x14ac:dyDescent="0.25">
      <c r="A791" s="32">
        <v>53937</v>
      </c>
      <c r="B791" s="33" t="s">
        <v>676</v>
      </c>
      <c r="C791" s="34">
        <v>154</v>
      </c>
      <c r="D791" s="34"/>
      <c r="E791" s="33" t="s">
        <v>2143</v>
      </c>
      <c r="F791" s="33"/>
      <c r="G791" s="33"/>
      <c r="H791" s="36" t="s">
        <v>4198</v>
      </c>
      <c r="I791" s="37" t="e">
        <f t="shared" si="12"/>
        <v>#VALUE!</v>
      </c>
      <c r="J791" s="33"/>
      <c r="K791" s="33"/>
      <c r="L791" s="33"/>
      <c r="M791" s="32">
        <v>200614</v>
      </c>
      <c r="N791" s="33" t="s">
        <v>86</v>
      </c>
      <c r="O791" s="32">
        <v>171415</v>
      </c>
      <c r="P791" s="33" t="s">
        <v>161</v>
      </c>
      <c r="Q791" s="33" t="s">
        <v>143</v>
      </c>
      <c r="R791" s="33" t="s">
        <v>135</v>
      </c>
      <c r="S791" s="33" t="s">
        <v>143</v>
      </c>
      <c r="T791" s="33" t="s">
        <v>2142</v>
      </c>
      <c r="U791" s="38"/>
      <c r="V791" s="39"/>
      <c r="W791" s="39"/>
      <c r="X791" s="39"/>
      <c r="Y791" s="39"/>
      <c r="Z791" s="39"/>
      <c r="AA791" s="39"/>
      <c r="AB791" s="39"/>
      <c r="AC791" s="39">
        <v>154</v>
      </c>
      <c r="AD791" s="39"/>
      <c r="AE791" s="39"/>
      <c r="AF791" s="39"/>
      <c r="AG791" s="39"/>
      <c r="AH791" s="33"/>
      <c r="AI791" s="33"/>
      <c r="AJ791" s="33"/>
    </row>
    <row r="792" spans="1:36" s="40" customFormat="1" ht="80.5" hidden="1" x14ac:dyDescent="0.25">
      <c r="A792" s="32">
        <v>53939</v>
      </c>
      <c r="B792" s="33" t="s">
        <v>676</v>
      </c>
      <c r="C792" s="41">
        <v>-11103</v>
      </c>
      <c r="D792" s="34"/>
      <c r="E792" s="33" t="s">
        <v>1704</v>
      </c>
      <c r="F792" s="33"/>
      <c r="G792" s="33"/>
      <c r="H792" s="36" t="s">
        <v>4198</v>
      </c>
      <c r="I792" s="37" t="e">
        <f t="shared" si="12"/>
        <v>#VALUE!</v>
      </c>
      <c r="J792" s="33"/>
      <c r="K792" s="33"/>
      <c r="L792" s="33"/>
      <c r="M792" s="32">
        <v>200099</v>
      </c>
      <c r="N792" s="33" t="s">
        <v>62</v>
      </c>
      <c r="O792" s="32">
        <v>171415</v>
      </c>
      <c r="P792" s="33" t="s">
        <v>161</v>
      </c>
      <c r="Q792" s="33" t="s">
        <v>143</v>
      </c>
      <c r="R792" s="33" t="s">
        <v>135</v>
      </c>
      <c r="S792" s="33" t="s">
        <v>143</v>
      </c>
      <c r="T792" s="33" t="s">
        <v>1744</v>
      </c>
      <c r="U792" s="38"/>
      <c r="V792" s="39"/>
      <c r="W792" s="39"/>
      <c r="X792" s="39"/>
      <c r="Y792" s="39"/>
      <c r="Z792" s="42">
        <v>-12249</v>
      </c>
      <c r="AA792" s="39"/>
      <c r="AB792" s="39"/>
      <c r="AC792" s="39">
        <v>1146</v>
      </c>
      <c r="AD792" s="39"/>
      <c r="AE792" s="39"/>
      <c r="AF792" s="39"/>
      <c r="AG792" s="39"/>
      <c r="AH792" s="33"/>
      <c r="AI792" s="33"/>
      <c r="AJ792" s="33"/>
    </row>
    <row r="793" spans="1:36" s="40" customFormat="1" ht="69" hidden="1" x14ac:dyDescent="0.25">
      <c r="A793" s="32">
        <v>53941</v>
      </c>
      <c r="B793" s="33" t="s">
        <v>676</v>
      </c>
      <c r="C793" s="41">
        <v>-14117</v>
      </c>
      <c r="D793" s="34"/>
      <c r="E793" s="33" t="s">
        <v>1700</v>
      </c>
      <c r="F793" s="33"/>
      <c r="G793" s="33"/>
      <c r="H793" s="36" t="s">
        <v>4198</v>
      </c>
      <c r="I793" s="37" t="e">
        <f t="shared" si="12"/>
        <v>#VALUE!</v>
      </c>
      <c r="J793" s="33"/>
      <c r="K793" s="33"/>
      <c r="L793" s="33"/>
      <c r="M793" s="32">
        <v>200081</v>
      </c>
      <c r="N793" s="33" t="s">
        <v>51</v>
      </c>
      <c r="O793" s="32">
        <v>171415</v>
      </c>
      <c r="P793" s="33" t="s">
        <v>161</v>
      </c>
      <c r="Q793" s="33" t="s">
        <v>143</v>
      </c>
      <c r="R793" s="33" t="s">
        <v>135</v>
      </c>
      <c r="S793" s="33" t="s">
        <v>143</v>
      </c>
      <c r="T793" s="33" t="s">
        <v>1733</v>
      </c>
      <c r="U793" s="38"/>
      <c r="V793" s="39"/>
      <c r="W793" s="39"/>
      <c r="X793" s="39"/>
      <c r="Y793" s="39"/>
      <c r="Z793" s="42">
        <v>-14881</v>
      </c>
      <c r="AA793" s="39"/>
      <c r="AB793" s="39"/>
      <c r="AC793" s="39">
        <v>764</v>
      </c>
      <c r="AD793" s="39"/>
      <c r="AE793" s="39"/>
      <c r="AF793" s="39"/>
      <c r="AG793" s="39"/>
      <c r="AH793" s="33"/>
      <c r="AI793" s="33"/>
      <c r="AJ793" s="33"/>
    </row>
    <row r="794" spans="1:36" s="40" customFormat="1" ht="69" hidden="1" x14ac:dyDescent="0.25">
      <c r="A794" s="32">
        <v>53943</v>
      </c>
      <c r="B794" s="33" t="s">
        <v>676</v>
      </c>
      <c r="C794" s="34">
        <v>13804</v>
      </c>
      <c r="D794" s="34"/>
      <c r="E794" s="33" t="s">
        <v>1700</v>
      </c>
      <c r="F794" s="33"/>
      <c r="G794" s="33"/>
      <c r="H794" s="36" t="s">
        <v>4198</v>
      </c>
      <c r="I794" s="37" t="e">
        <f t="shared" si="12"/>
        <v>#VALUE!</v>
      </c>
      <c r="J794" s="33"/>
      <c r="K794" s="33"/>
      <c r="L794" s="33"/>
      <c r="M794" s="32">
        <v>200031</v>
      </c>
      <c r="N794" s="33" t="s">
        <v>21</v>
      </c>
      <c r="O794" s="32">
        <v>171415</v>
      </c>
      <c r="P794" s="33" t="s">
        <v>161</v>
      </c>
      <c r="Q794" s="33" t="s">
        <v>143</v>
      </c>
      <c r="R794" s="33" t="s">
        <v>135</v>
      </c>
      <c r="S794" s="33" t="s">
        <v>143</v>
      </c>
      <c r="T794" s="33" t="s">
        <v>1701</v>
      </c>
      <c r="U794" s="38"/>
      <c r="V794" s="39"/>
      <c r="W794" s="39"/>
      <c r="X794" s="39"/>
      <c r="Y794" s="39"/>
      <c r="Z794" s="39">
        <v>13422</v>
      </c>
      <c r="AA794" s="39"/>
      <c r="AB794" s="39"/>
      <c r="AC794" s="39">
        <v>382</v>
      </c>
      <c r="AD794" s="39"/>
      <c r="AE794" s="39"/>
      <c r="AF794" s="39"/>
      <c r="AG794" s="39"/>
      <c r="AH794" s="35"/>
      <c r="AI794" s="35"/>
      <c r="AJ794" s="33"/>
    </row>
    <row r="795" spans="1:36" s="40" customFormat="1" ht="69" hidden="1" x14ac:dyDescent="0.25">
      <c r="A795" s="32">
        <v>53945</v>
      </c>
      <c r="B795" s="33" t="s">
        <v>676</v>
      </c>
      <c r="C795" s="34">
        <v>1376</v>
      </c>
      <c r="D795" s="34"/>
      <c r="E795" s="33" t="s">
        <v>1700</v>
      </c>
      <c r="F795" s="33"/>
      <c r="G795" s="33"/>
      <c r="H795" s="36" t="s">
        <v>4198</v>
      </c>
      <c r="I795" s="37" t="e">
        <f t="shared" si="12"/>
        <v>#VALUE!</v>
      </c>
      <c r="J795" s="33"/>
      <c r="K795" s="33"/>
      <c r="L795" s="33"/>
      <c r="M795" s="32">
        <v>200071</v>
      </c>
      <c r="N795" s="33" t="s">
        <v>47</v>
      </c>
      <c r="O795" s="32">
        <v>171415</v>
      </c>
      <c r="P795" s="33" t="s">
        <v>161</v>
      </c>
      <c r="Q795" s="33" t="s">
        <v>143</v>
      </c>
      <c r="R795" s="33" t="s">
        <v>135</v>
      </c>
      <c r="S795" s="33" t="s">
        <v>143</v>
      </c>
      <c r="T795" s="33" t="s">
        <v>1729</v>
      </c>
      <c r="U795" s="38"/>
      <c r="V795" s="39"/>
      <c r="W795" s="39"/>
      <c r="X795" s="39"/>
      <c r="Y795" s="39"/>
      <c r="Z795" s="39">
        <v>612</v>
      </c>
      <c r="AA795" s="39"/>
      <c r="AB795" s="39"/>
      <c r="AC795" s="39">
        <v>764</v>
      </c>
      <c r="AD795" s="39"/>
      <c r="AE795" s="39"/>
      <c r="AF795" s="39"/>
      <c r="AG795" s="39"/>
      <c r="AH795" s="35"/>
      <c r="AI795" s="35"/>
      <c r="AJ795" s="33"/>
    </row>
    <row r="796" spans="1:36" s="40" customFormat="1" ht="69" hidden="1" x14ac:dyDescent="0.25">
      <c r="A796" s="32">
        <v>53947</v>
      </c>
      <c r="B796" s="33" t="s">
        <v>676</v>
      </c>
      <c r="C796" s="34">
        <v>492</v>
      </c>
      <c r="D796" s="34"/>
      <c r="E796" s="33" t="s">
        <v>1700</v>
      </c>
      <c r="F796" s="33"/>
      <c r="G796" s="33"/>
      <c r="H796" s="36" t="s">
        <v>4198</v>
      </c>
      <c r="I796" s="37" t="e">
        <f t="shared" si="12"/>
        <v>#VALUE!</v>
      </c>
      <c r="J796" s="33"/>
      <c r="K796" s="33"/>
      <c r="L796" s="33"/>
      <c r="M796" s="32">
        <v>200040</v>
      </c>
      <c r="N796" s="33" t="s">
        <v>28</v>
      </c>
      <c r="O796" s="32">
        <v>171415</v>
      </c>
      <c r="P796" s="33" t="s">
        <v>161</v>
      </c>
      <c r="Q796" s="33" t="s">
        <v>143</v>
      </c>
      <c r="R796" s="33" t="s">
        <v>135</v>
      </c>
      <c r="S796" s="33" t="s">
        <v>143</v>
      </c>
      <c r="T796" s="33" t="s">
        <v>1710</v>
      </c>
      <c r="U796" s="38"/>
      <c r="V796" s="39"/>
      <c r="W796" s="39"/>
      <c r="X796" s="39"/>
      <c r="Y796" s="39"/>
      <c r="Z796" s="39">
        <v>110</v>
      </c>
      <c r="AA796" s="39"/>
      <c r="AB796" s="39"/>
      <c r="AC796" s="39">
        <v>382</v>
      </c>
      <c r="AD796" s="39"/>
      <c r="AE796" s="39"/>
      <c r="AF796" s="39"/>
      <c r="AG796" s="39"/>
      <c r="AH796" s="33"/>
      <c r="AI796" s="33"/>
      <c r="AJ796" s="33"/>
    </row>
    <row r="797" spans="1:36" s="40" customFormat="1" ht="69" hidden="1" x14ac:dyDescent="0.25">
      <c r="A797" s="32">
        <v>53950</v>
      </c>
      <c r="B797" s="33" t="s">
        <v>195</v>
      </c>
      <c r="C797" s="34">
        <v>300000</v>
      </c>
      <c r="D797" s="34"/>
      <c r="E797" s="33" t="s">
        <v>1158</v>
      </c>
      <c r="F797" s="33" t="s">
        <v>4195</v>
      </c>
      <c r="G797" s="33"/>
      <c r="H797" s="36" t="s">
        <v>4198</v>
      </c>
      <c r="I797" s="37" t="e">
        <f t="shared" si="12"/>
        <v>#VALUE!</v>
      </c>
      <c r="J797" s="33"/>
      <c r="K797" s="33"/>
      <c r="L797" s="33"/>
      <c r="M797" s="32">
        <v>100000</v>
      </c>
      <c r="N797" s="33" t="s">
        <v>0</v>
      </c>
      <c r="O797" s="32">
        <v>211611</v>
      </c>
      <c r="P797" s="33" t="s">
        <v>260</v>
      </c>
      <c r="Q797" s="33" t="s">
        <v>149</v>
      </c>
      <c r="R797" s="33" t="s">
        <v>135</v>
      </c>
      <c r="S797" s="33" t="s">
        <v>150</v>
      </c>
      <c r="T797" s="33" t="s">
        <v>1157</v>
      </c>
      <c r="U797" s="38"/>
      <c r="V797" s="39"/>
      <c r="W797" s="39"/>
      <c r="X797" s="39"/>
      <c r="Y797" s="39"/>
      <c r="Z797" s="39">
        <v>300000</v>
      </c>
      <c r="AA797" s="39"/>
      <c r="AB797" s="39"/>
      <c r="AC797" s="39"/>
      <c r="AD797" s="39"/>
      <c r="AE797" s="39"/>
      <c r="AF797" s="39"/>
      <c r="AG797" s="39"/>
      <c r="AH797" s="35"/>
      <c r="AI797" s="33"/>
      <c r="AJ797" s="33"/>
    </row>
    <row r="798" spans="1:36" s="40" customFormat="1" ht="57.5" hidden="1" x14ac:dyDescent="0.25">
      <c r="A798" s="32">
        <v>53951</v>
      </c>
      <c r="B798" s="33" t="s">
        <v>1013</v>
      </c>
      <c r="C798" s="34">
        <v>120979</v>
      </c>
      <c r="D798" s="34"/>
      <c r="E798" s="33"/>
      <c r="F798" s="33"/>
      <c r="G798" s="33"/>
      <c r="H798" s="36">
        <v>0</v>
      </c>
      <c r="I798" s="37">
        <f t="shared" si="12"/>
        <v>0</v>
      </c>
      <c r="J798" s="33"/>
      <c r="K798" s="33"/>
      <c r="L798" s="33"/>
      <c r="M798" s="32">
        <v>100000</v>
      </c>
      <c r="N798" s="33" t="s">
        <v>0</v>
      </c>
      <c r="O798" s="32">
        <v>1151</v>
      </c>
      <c r="P798" s="33" t="s">
        <v>143</v>
      </c>
      <c r="Q798" s="33" t="s">
        <v>143</v>
      </c>
      <c r="R798" s="33" t="s">
        <v>135</v>
      </c>
      <c r="S798" s="33" t="s">
        <v>143</v>
      </c>
      <c r="T798" s="33" t="s">
        <v>1160</v>
      </c>
      <c r="U798" s="38"/>
      <c r="V798" s="39">
        <v>120979</v>
      </c>
      <c r="W798" s="39"/>
      <c r="X798" s="39"/>
      <c r="Y798" s="39"/>
      <c r="Z798" s="39"/>
      <c r="AA798" s="39"/>
      <c r="AB798" s="39"/>
      <c r="AC798" s="39"/>
      <c r="AD798" s="39"/>
      <c r="AE798" s="39"/>
      <c r="AF798" s="39"/>
      <c r="AG798" s="39"/>
      <c r="AH798" s="33"/>
      <c r="AI798" s="33"/>
      <c r="AJ798" s="33"/>
    </row>
    <row r="799" spans="1:36" s="40" customFormat="1" ht="57.5" hidden="1" x14ac:dyDescent="0.25">
      <c r="A799" s="32">
        <v>53952</v>
      </c>
      <c r="B799" s="33" t="s">
        <v>1016</v>
      </c>
      <c r="C799" s="34">
        <v>87563</v>
      </c>
      <c r="D799" s="34"/>
      <c r="E799" s="33"/>
      <c r="F799" s="33"/>
      <c r="G799" s="33"/>
      <c r="H799" s="36">
        <v>0</v>
      </c>
      <c r="I799" s="37">
        <f t="shared" si="12"/>
        <v>0</v>
      </c>
      <c r="J799" s="33"/>
      <c r="K799" s="33"/>
      <c r="L799" s="33"/>
      <c r="M799" s="32">
        <v>100000</v>
      </c>
      <c r="N799" s="33" t="s">
        <v>0</v>
      </c>
      <c r="O799" s="32">
        <v>1153</v>
      </c>
      <c r="P799" s="33" t="s">
        <v>143</v>
      </c>
      <c r="Q799" s="33" t="s">
        <v>143</v>
      </c>
      <c r="R799" s="33" t="s">
        <v>135</v>
      </c>
      <c r="S799" s="33" t="s">
        <v>143</v>
      </c>
      <c r="T799" s="33" t="s">
        <v>1163</v>
      </c>
      <c r="U799" s="38"/>
      <c r="V799" s="39">
        <v>87563</v>
      </c>
      <c r="W799" s="39"/>
      <c r="X799" s="39"/>
      <c r="Y799" s="39"/>
      <c r="Z799" s="39"/>
      <c r="AA799" s="39"/>
      <c r="AB799" s="39"/>
      <c r="AC799" s="39"/>
      <c r="AD799" s="39"/>
      <c r="AE799" s="39"/>
      <c r="AF799" s="39"/>
      <c r="AG799" s="39"/>
      <c r="AH799" s="33"/>
      <c r="AI799" s="33"/>
      <c r="AJ799" s="33"/>
    </row>
    <row r="800" spans="1:36" s="40" customFormat="1" ht="80.5" hidden="1" x14ac:dyDescent="0.25">
      <c r="A800" s="32">
        <v>53953</v>
      </c>
      <c r="B800" s="33" t="s">
        <v>304</v>
      </c>
      <c r="C800" s="34">
        <v>1000000</v>
      </c>
      <c r="D800" s="34"/>
      <c r="E800" s="33"/>
      <c r="F800" s="33" t="s">
        <v>1165</v>
      </c>
      <c r="G800" s="35" t="s">
        <v>1166</v>
      </c>
      <c r="H800" s="36">
        <v>0</v>
      </c>
      <c r="I800" s="37">
        <f t="shared" si="12"/>
        <v>0</v>
      </c>
      <c r="J800" s="35"/>
      <c r="K800" s="35"/>
      <c r="L800" s="35"/>
      <c r="M800" s="32">
        <v>100000</v>
      </c>
      <c r="N800" s="33" t="s">
        <v>0</v>
      </c>
      <c r="O800" s="32">
        <v>1914</v>
      </c>
      <c r="P800" s="33" t="s">
        <v>143</v>
      </c>
      <c r="Q800" s="33" t="s">
        <v>149</v>
      </c>
      <c r="R800" s="33" t="s">
        <v>135</v>
      </c>
      <c r="S800" s="33" t="s">
        <v>143</v>
      </c>
      <c r="T800" s="33" t="s">
        <v>1164</v>
      </c>
      <c r="U800" s="38"/>
      <c r="V800" s="39">
        <v>1000000</v>
      </c>
      <c r="W800" s="39"/>
      <c r="X800" s="39"/>
      <c r="Y800" s="39"/>
      <c r="Z800" s="39"/>
      <c r="AA800" s="39"/>
      <c r="AB800" s="39"/>
      <c r="AC800" s="39"/>
      <c r="AD800" s="39"/>
      <c r="AE800" s="39"/>
      <c r="AF800" s="39"/>
      <c r="AG800" s="39"/>
      <c r="AH800" s="33"/>
      <c r="AI800" s="33"/>
      <c r="AJ800" s="33"/>
    </row>
    <row r="801" spans="1:36" s="40" customFormat="1" ht="92" hidden="1" x14ac:dyDescent="0.25">
      <c r="A801" s="32">
        <v>53955</v>
      </c>
      <c r="B801" s="33" t="s">
        <v>676</v>
      </c>
      <c r="C801" s="34">
        <v>1529</v>
      </c>
      <c r="D801" s="34"/>
      <c r="E801" s="33" t="s">
        <v>1700</v>
      </c>
      <c r="F801" s="33"/>
      <c r="G801" s="33"/>
      <c r="H801" s="36" t="s">
        <v>4198</v>
      </c>
      <c r="I801" s="37" t="e">
        <f t="shared" si="12"/>
        <v>#VALUE!</v>
      </c>
      <c r="J801" s="33"/>
      <c r="K801" s="33"/>
      <c r="L801" s="33"/>
      <c r="M801" s="32">
        <v>200044</v>
      </c>
      <c r="N801" s="33" t="s">
        <v>30</v>
      </c>
      <c r="O801" s="32">
        <v>171415</v>
      </c>
      <c r="P801" s="33" t="s">
        <v>161</v>
      </c>
      <c r="Q801" s="33" t="s">
        <v>143</v>
      </c>
      <c r="R801" s="33" t="s">
        <v>135</v>
      </c>
      <c r="S801" s="33" t="s">
        <v>143</v>
      </c>
      <c r="T801" s="33" t="s">
        <v>1712</v>
      </c>
      <c r="U801" s="38"/>
      <c r="V801" s="39"/>
      <c r="W801" s="39"/>
      <c r="X801" s="39"/>
      <c r="Y801" s="39"/>
      <c r="Z801" s="39"/>
      <c r="AA801" s="39"/>
      <c r="AB801" s="39"/>
      <c r="AC801" s="39">
        <v>1529</v>
      </c>
      <c r="AD801" s="39"/>
      <c r="AE801" s="39"/>
      <c r="AF801" s="39"/>
      <c r="AG801" s="39"/>
      <c r="AH801" s="33"/>
      <c r="AI801" s="33"/>
      <c r="AJ801" s="33"/>
    </row>
    <row r="802" spans="1:36" s="40" customFormat="1" ht="69" hidden="1" x14ac:dyDescent="0.25">
      <c r="A802" s="32">
        <v>53957</v>
      </c>
      <c r="B802" s="33" t="s">
        <v>676</v>
      </c>
      <c r="C802" s="41">
        <v>-128271</v>
      </c>
      <c r="D802" s="34"/>
      <c r="E802" s="33" t="s">
        <v>1700</v>
      </c>
      <c r="F802" s="33"/>
      <c r="G802" s="33"/>
      <c r="H802" s="36" t="s">
        <v>4198</v>
      </c>
      <c r="I802" s="37" t="e">
        <f t="shared" si="12"/>
        <v>#VALUE!</v>
      </c>
      <c r="J802" s="33"/>
      <c r="K802" s="33"/>
      <c r="L802" s="33"/>
      <c r="M802" s="32">
        <v>200095</v>
      </c>
      <c r="N802" s="33" t="s">
        <v>58</v>
      </c>
      <c r="O802" s="32">
        <v>171415</v>
      </c>
      <c r="P802" s="33" t="s">
        <v>161</v>
      </c>
      <c r="Q802" s="33" t="s">
        <v>143</v>
      </c>
      <c r="R802" s="33" t="s">
        <v>135</v>
      </c>
      <c r="S802" s="33" t="s">
        <v>143</v>
      </c>
      <c r="T802" s="33" t="s">
        <v>1740</v>
      </c>
      <c r="U802" s="38"/>
      <c r="V802" s="39"/>
      <c r="W802" s="39"/>
      <c r="X802" s="39"/>
      <c r="Y802" s="42">
        <v>-11200</v>
      </c>
      <c r="Z802" s="42">
        <v>-120895</v>
      </c>
      <c r="AA802" s="39"/>
      <c r="AB802" s="39"/>
      <c r="AC802" s="39">
        <v>3824</v>
      </c>
      <c r="AD802" s="39"/>
      <c r="AE802" s="39"/>
      <c r="AF802" s="39"/>
      <c r="AG802" s="39"/>
      <c r="AH802" s="35"/>
      <c r="AI802" s="35"/>
      <c r="AJ802" s="33"/>
    </row>
    <row r="803" spans="1:36" s="40" customFormat="1" ht="80.5" hidden="1" x14ac:dyDescent="0.25">
      <c r="A803" s="32">
        <v>53959</v>
      </c>
      <c r="B803" s="33" t="s">
        <v>676</v>
      </c>
      <c r="C803" s="34">
        <v>6617</v>
      </c>
      <c r="D803" s="34"/>
      <c r="E803" s="33" t="s">
        <v>1700</v>
      </c>
      <c r="F803" s="33"/>
      <c r="G803" s="33"/>
      <c r="H803" s="36" t="s">
        <v>4198</v>
      </c>
      <c r="I803" s="37" t="e">
        <f t="shared" si="12"/>
        <v>#VALUE!</v>
      </c>
      <c r="J803" s="33"/>
      <c r="K803" s="33"/>
      <c r="L803" s="33"/>
      <c r="M803" s="32">
        <v>200046</v>
      </c>
      <c r="N803" s="33" t="s">
        <v>32</v>
      </c>
      <c r="O803" s="32">
        <v>171415</v>
      </c>
      <c r="P803" s="33" t="s">
        <v>161</v>
      </c>
      <c r="Q803" s="33" t="s">
        <v>143</v>
      </c>
      <c r="R803" s="33" t="s">
        <v>135</v>
      </c>
      <c r="S803" s="33" t="s">
        <v>143</v>
      </c>
      <c r="T803" s="33" t="s">
        <v>1714</v>
      </c>
      <c r="U803" s="38"/>
      <c r="V803" s="39"/>
      <c r="W803" s="39"/>
      <c r="X803" s="39"/>
      <c r="Y803" s="39"/>
      <c r="Z803" s="39">
        <v>5088</v>
      </c>
      <c r="AA803" s="39"/>
      <c r="AB803" s="39"/>
      <c r="AC803" s="39">
        <v>1529</v>
      </c>
      <c r="AD803" s="39"/>
      <c r="AE803" s="39"/>
      <c r="AF803" s="39"/>
      <c r="AG803" s="39"/>
      <c r="AH803" s="35"/>
      <c r="AI803" s="33"/>
      <c r="AJ803" s="33"/>
    </row>
    <row r="804" spans="1:36" s="40" customFormat="1" ht="69" hidden="1" x14ac:dyDescent="0.25">
      <c r="A804" s="32">
        <v>53961</v>
      </c>
      <c r="B804" s="33" t="s">
        <v>195</v>
      </c>
      <c r="C804" s="34">
        <v>400000</v>
      </c>
      <c r="D804" s="34"/>
      <c r="E804" s="35" t="s">
        <v>1168</v>
      </c>
      <c r="F804" s="33" t="s">
        <v>4196</v>
      </c>
      <c r="G804" s="33"/>
      <c r="H804" s="36" t="s">
        <v>4198</v>
      </c>
      <c r="I804" s="37" t="e">
        <f t="shared" si="12"/>
        <v>#VALUE!</v>
      </c>
      <c r="J804" s="33"/>
      <c r="K804" s="33"/>
      <c r="L804" s="33"/>
      <c r="M804" s="32">
        <v>100000</v>
      </c>
      <c r="N804" s="33" t="s">
        <v>0</v>
      </c>
      <c r="O804" s="32">
        <v>211611</v>
      </c>
      <c r="P804" s="33" t="s">
        <v>202</v>
      </c>
      <c r="Q804" s="33" t="s">
        <v>149</v>
      </c>
      <c r="R804" s="33" t="s">
        <v>135</v>
      </c>
      <c r="S804" s="33" t="s">
        <v>136</v>
      </c>
      <c r="T804" s="33" t="s">
        <v>1167</v>
      </c>
      <c r="U804" s="38"/>
      <c r="V804" s="39"/>
      <c r="W804" s="39"/>
      <c r="X804" s="39"/>
      <c r="Y804" s="39"/>
      <c r="Z804" s="39">
        <v>400000</v>
      </c>
      <c r="AA804" s="39"/>
      <c r="AB804" s="39"/>
      <c r="AC804" s="39"/>
      <c r="AD804" s="39"/>
      <c r="AE804" s="39"/>
      <c r="AF804" s="39"/>
      <c r="AG804" s="39"/>
      <c r="AH804" s="35"/>
      <c r="AI804" s="35"/>
      <c r="AJ804" s="33"/>
    </row>
    <row r="805" spans="1:36" s="40" customFormat="1" ht="69" hidden="1" x14ac:dyDescent="0.25">
      <c r="A805" s="32">
        <v>53963</v>
      </c>
      <c r="B805" s="33" t="s">
        <v>676</v>
      </c>
      <c r="C805" s="34">
        <v>10816</v>
      </c>
      <c r="D805" s="34"/>
      <c r="E805" s="33" t="s">
        <v>1696</v>
      </c>
      <c r="F805" s="33"/>
      <c r="G805" s="33"/>
      <c r="H805" s="36" t="s">
        <v>4198</v>
      </c>
      <c r="I805" s="37" t="e">
        <f t="shared" si="12"/>
        <v>#VALUE!</v>
      </c>
      <c r="J805" s="33"/>
      <c r="K805" s="33"/>
      <c r="L805" s="33"/>
      <c r="M805" s="32">
        <v>200042</v>
      </c>
      <c r="N805" s="33" t="s">
        <v>29</v>
      </c>
      <c r="O805" s="32">
        <v>171415</v>
      </c>
      <c r="P805" s="33" t="s">
        <v>161</v>
      </c>
      <c r="Q805" s="33" t="s">
        <v>143</v>
      </c>
      <c r="R805" s="33" t="s">
        <v>135</v>
      </c>
      <c r="S805" s="33" t="s">
        <v>143</v>
      </c>
      <c r="T805" s="33" t="s">
        <v>1711</v>
      </c>
      <c r="U805" s="38"/>
      <c r="V805" s="39"/>
      <c r="W805" s="39"/>
      <c r="X805" s="39"/>
      <c r="Y805" s="39"/>
      <c r="Z805" s="39">
        <v>7758</v>
      </c>
      <c r="AA805" s="39"/>
      <c r="AB805" s="39"/>
      <c r="AC805" s="39">
        <v>3058</v>
      </c>
      <c r="AD805" s="39"/>
      <c r="AE805" s="39"/>
      <c r="AF805" s="39"/>
      <c r="AG805" s="39"/>
      <c r="AH805" s="33"/>
      <c r="AI805" s="33"/>
      <c r="AJ805" s="33"/>
    </row>
    <row r="806" spans="1:36" s="40" customFormat="1" ht="80.5" hidden="1" x14ac:dyDescent="0.25">
      <c r="A806" s="32">
        <v>53965</v>
      </c>
      <c r="B806" s="33" t="s">
        <v>676</v>
      </c>
      <c r="C806" s="34">
        <v>24686</v>
      </c>
      <c r="D806" s="34"/>
      <c r="E806" s="33" t="s">
        <v>1709</v>
      </c>
      <c r="F806" s="33"/>
      <c r="G806" s="33"/>
      <c r="H806" s="36" t="s">
        <v>4198</v>
      </c>
      <c r="I806" s="37" t="e">
        <f t="shared" si="12"/>
        <v>#VALUE!</v>
      </c>
      <c r="J806" s="33"/>
      <c r="K806" s="33"/>
      <c r="L806" s="33"/>
      <c r="M806" s="32">
        <v>200039</v>
      </c>
      <c r="N806" s="33" t="s">
        <v>27</v>
      </c>
      <c r="O806" s="32">
        <v>171415</v>
      </c>
      <c r="P806" s="33" t="s">
        <v>161</v>
      </c>
      <c r="Q806" s="33" t="s">
        <v>143</v>
      </c>
      <c r="R806" s="33" t="s">
        <v>135</v>
      </c>
      <c r="S806" s="33" t="s">
        <v>143</v>
      </c>
      <c r="T806" s="33" t="s">
        <v>1708</v>
      </c>
      <c r="U806" s="38"/>
      <c r="V806" s="39"/>
      <c r="W806" s="39"/>
      <c r="X806" s="39"/>
      <c r="Y806" s="39"/>
      <c r="Z806" s="39">
        <v>20863</v>
      </c>
      <c r="AA806" s="39"/>
      <c r="AB806" s="39"/>
      <c r="AC806" s="39">
        <v>3823</v>
      </c>
      <c r="AD806" s="39"/>
      <c r="AE806" s="39"/>
      <c r="AF806" s="39"/>
      <c r="AG806" s="39"/>
      <c r="AH806" s="35"/>
      <c r="AI806" s="33"/>
      <c r="AJ806" s="33"/>
    </row>
    <row r="807" spans="1:36" s="40" customFormat="1" ht="69" hidden="1" x14ac:dyDescent="0.25">
      <c r="A807" s="32">
        <v>53967</v>
      </c>
      <c r="B807" s="33" t="s">
        <v>676</v>
      </c>
      <c r="C807" s="41">
        <v>-49307</v>
      </c>
      <c r="D807" s="34"/>
      <c r="E807" s="33" t="s">
        <v>1696</v>
      </c>
      <c r="F807" s="33"/>
      <c r="G807" s="33"/>
      <c r="H807" s="36" t="s">
        <v>4198</v>
      </c>
      <c r="I807" s="37" t="e">
        <f t="shared" si="12"/>
        <v>#VALUE!</v>
      </c>
      <c r="J807" s="33"/>
      <c r="K807" s="33"/>
      <c r="L807" s="33"/>
      <c r="M807" s="32">
        <v>200038</v>
      </c>
      <c r="N807" s="33" t="s">
        <v>26</v>
      </c>
      <c r="O807" s="32">
        <v>171415</v>
      </c>
      <c r="P807" s="33" t="s">
        <v>161</v>
      </c>
      <c r="Q807" s="33" t="s">
        <v>143</v>
      </c>
      <c r="R807" s="33" t="s">
        <v>135</v>
      </c>
      <c r="S807" s="33" t="s">
        <v>143</v>
      </c>
      <c r="T807" s="33" t="s">
        <v>1707</v>
      </c>
      <c r="U807" s="38"/>
      <c r="V807" s="39"/>
      <c r="W807" s="39"/>
      <c r="X807" s="39"/>
      <c r="Y807" s="39"/>
      <c r="Z807" s="42">
        <v>-53130</v>
      </c>
      <c r="AA807" s="39"/>
      <c r="AB807" s="39"/>
      <c r="AC807" s="39">
        <v>3823</v>
      </c>
      <c r="AD807" s="39"/>
      <c r="AE807" s="39"/>
      <c r="AF807" s="39"/>
      <c r="AG807" s="39"/>
      <c r="AH807" s="33"/>
      <c r="AI807" s="33"/>
      <c r="AJ807" s="33"/>
    </row>
    <row r="808" spans="1:36" s="40" customFormat="1" ht="69" hidden="1" x14ac:dyDescent="0.25">
      <c r="A808" s="32">
        <v>53969</v>
      </c>
      <c r="B808" s="33" t="s">
        <v>676</v>
      </c>
      <c r="C808" s="34">
        <v>2766</v>
      </c>
      <c r="D808" s="34"/>
      <c r="E808" s="33" t="s">
        <v>1696</v>
      </c>
      <c r="F808" s="33"/>
      <c r="G808" s="33"/>
      <c r="H808" s="36" t="s">
        <v>4198</v>
      </c>
      <c r="I808" s="37" t="e">
        <f t="shared" si="12"/>
        <v>#VALUE!</v>
      </c>
      <c r="J808" s="33"/>
      <c r="K808" s="33"/>
      <c r="L808" s="33"/>
      <c r="M808" s="32">
        <v>200101</v>
      </c>
      <c r="N808" s="33" t="s">
        <v>63</v>
      </c>
      <c r="O808" s="32">
        <v>171415</v>
      </c>
      <c r="P808" s="33" t="s">
        <v>161</v>
      </c>
      <c r="Q808" s="33" t="s">
        <v>143</v>
      </c>
      <c r="R808" s="33" t="s">
        <v>135</v>
      </c>
      <c r="S808" s="33" t="s">
        <v>143</v>
      </c>
      <c r="T808" s="33" t="s">
        <v>1745</v>
      </c>
      <c r="U808" s="38"/>
      <c r="V808" s="39"/>
      <c r="W808" s="39"/>
      <c r="X808" s="39"/>
      <c r="Y808" s="39"/>
      <c r="Z808" s="39">
        <v>2002</v>
      </c>
      <c r="AA808" s="39"/>
      <c r="AB808" s="39"/>
      <c r="AC808" s="39">
        <v>764</v>
      </c>
      <c r="AD808" s="39"/>
      <c r="AE808" s="39"/>
      <c r="AF808" s="39"/>
      <c r="AG808" s="39"/>
      <c r="AH808" s="33"/>
      <c r="AI808" s="33"/>
      <c r="AJ808" s="33"/>
    </row>
    <row r="809" spans="1:36" s="40" customFormat="1" ht="57.5" hidden="1" x14ac:dyDescent="0.25">
      <c r="A809" s="32">
        <v>53971</v>
      </c>
      <c r="B809" s="33" t="s">
        <v>676</v>
      </c>
      <c r="C809" s="34">
        <v>5874</v>
      </c>
      <c r="D809" s="34"/>
      <c r="E809" s="33" t="s">
        <v>1700</v>
      </c>
      <c r="F809" s="33"/>
      <c r="G809" s="33"/>
      <c r="H809" s="36" t="s">
        <v>4198</v>
      </c>
      <c r="I809" s="37" t="e">
        <f t="shared" si="12"/>
        <v>#VALUE!</v>
      </c>
      <c r="J809" s="33"/>
      <c r="K809" s="33"/>
      <c r="L809" s="33"/>
      <c r="M809" s="32">
        <v>200094</v>
      </c>
      <c r="N809" s="33" t="s">
        <v>57</v>
      </c>
      <c r="O809" s="32">
        <v>171415</v>
      </c>
      <c r="P809" s="33" t="s">
        <v>161</v>
      </c>
      <c r="Q809" s="33" t="s">
        <v>143</v>
      </c>
      <c r="R809" s="33" t="s">
        <v>135</v>
      </c>
      <c r="S809" s="33" t="s">
        <v>143</v>
      </c>
      <c r="T809" s="33" t="s">
        <v>1739</v>
      </c>
      <c r="U809" s="38"/>
      <c r="V809" s="39"/>
      <c r="W809" s="39"/>
      <c r="X809" s="39"/>
      <c r="Y809" s="39"/>
      <c r="Z809" s="39">
        <v>5339</v>
      </c>
      <c r="AA809" s="39"/>
      <c r="AB809" s="39"/>
      <c r="AC809" s="39">
        <v>535</v>
      </c>
      <c r="AD809" s="39"/>
      <c r="AE809" s="39"/>
      <c r="AF809" s="39"/>
      <c r="AG809" s="39"/>
      <c r="AH809" s="33"/>
      <c r="AI809" s="35"/>
      <c r="AJ809" s="33"/>
    </row>
    <row r="810" spans="1:36" s="40" customFormat="1" ht="69" hidden="1" x14ac:dyDescent="0.25">
      <c r="A810" s="32">
        <v>53973</v>
      </c>
      <c r="B810" s="33" t="s">
        <v>676</v>
      </c>
      <c r="C810" s="34">
        <v>382</v>
      </c>
      <c r="D810" s="34"/>
      <c r="E810" s="33" t="s">
        <v>1700</v>
      </c>
      <c r="F810" s="33"/>
      <c r="G810" s="33"/>
      <c r="H810" s="36" t="s">
        <v>4198</v>
      </c>
      <c r="I810" s="37" t="e">
        <f t="shared" si="12"/>
        <v>#VALUE!</v>
      </c>
      <c r="J810" s="33"/>
      <c r="K810" s="33"/>
      <c r="L810" s="33"/>
      <c r="M810" s="32">
        <v>200065</v>
      </c>
      <c r="N810" s="33" t="s">
        <v>42</v>
      </c>
      <c r="O810" s="32">
        <v>171415</v>
      </c>
      <c r="P810" s="33" t="s">
        <v>161</v>
      </c>
      <c r="Q810" s="33" t="s">
        <v>143</v>
      </c>
      <c r="R810" s="33" t="s">
        <v>135</v>
      </c>
      <c r="S810" s="33" t="s">
        <v>143</v>
      </c>
      <c r="T810" s="33" t="s">
        <v>1724</v>
      </c>
      <c r="U810" s="38"/>
      <c r="V810" s="39"/>
      <c r="W810" s="39"/>
      <c r="X810" s="39"/>
      <c r="Y810" s="39"/>
      <c r="Z810" s="39"/>
      <c r="AA810" s="39"/>
      <c r="AB810" s="39"/>
      <c r="AC810" s="39">
        <v>382</v>
      </c>
      <c r="AD810" s="39"/>
      <c r="AE810" s="39"/>
      <c r="AF810" s="39"/>
      <c r="AG810" s="39"/>
      <c r="AH810" s="33"/>
      <c r="AI810" s="33"/>
      <c r="AJ810" s="33"/>
    </row>
    <row r="811" spans="1:36" s="40" customFormat="1" ht="80.5" hidden="1" x14ac:dyDescent="0.25">
      <c r="A811" s="32">
        <v>53975</v>
      </c>
      <c r="B811" s="33" t="s">
        <v>676</v>
      </c>
      <c r="C811" s="34">
        <v>9529</v>
      </c>
      <c r="D811" s="34"/>
      <c r="E811" s="33" t="s">
        <v>1700</v>
      </c>
      <c r="F811" s="33"/>
      <c r="G811" s="33"/>
      <c r="H811" s="36" t="s">
        <v>4198</v>
      </c>
      <c r="I811" s="37" t="e">
        <f t="shared" si="12"/>
        <v>#VALUE!</v>
      </c>
      <c r="J811" s="33"/>
      <c r="K811" s="33"/>
      <c r="L811" s="33"/>
      <c r="M811" s="32">
        <v>200052</v>
      </c>
      <c r="N811" s="33" t="s">
        <v>35</v>
      </c>
      <c r="O811" s="32">
        <v>171415</v>
      </c>
      <c r="P811" s="33" t="s">
        <v>161</v>
      </c>
      <c r="Q811" s="33" t="s">
        <v>143</v>
      </c>
      <c r="R811" s="33" t="s">
        <v>135</v>
      </c>
      <c r="S811" s="33" t="s">
        <v>143</v>
      </c>
      <c r="T811" s="33" t="s">
        <v>1717</v>
      </c>
      <c r="U811" s="38"/>
      <c r="V811" s="39"/>
      <c r="W811" s="39"/>
      <c r="X811" s="39"/>
      <c r="Y811" s="39"/>
      <c r="Z811" s="39">
        <v>8000</v>
      </c>
      <c r="AA811" s="39"/>
      <c r="AB811" s="39"/>
      <c r="AC811" s="39">
        <v>1529</v>
      </c>
      <c r="AD811" s="39"/>
      <c r="AE811" s="39"/>
      <c r="AF811" s="39"/>
      <c r="AG811" s="39"/>
      <c r="AH811" s="33"/>
      <c r="AI811" s="33"/>
      <c r="AJ811" s="33"/>
    </row>
    <row r="812" spans="1:36" s="40" customFormat="1" ht="80.5" hidden="1" x14ac:dyDescent="0.25">
      <c r="A812" s="32">
        <v>53977</v>
      </c>
      <c r="B812" s="33" t="s">
        <v>676</v>
      </c>
      <c r="C812" s="41">
        <v>-3699</v>
      </c>
      <c r="D812" s="34"/>
      <c r="E812" s="33" t="s">
        <v>1700</v>
      </c>
      <c r="F812" s="33"/>
      <c r="G812" s="33"/>
      <c r="H812" s="36" t="s">
        <v>4198</v>
      </c>
      <c r="I812" s="37" t="e">
        <f t="shared" si="12"/>
        <v>#VALUE!</v>
      </c>
      <c r="J812" s="33"/>
      <c r="K812" s="33"/>
      <c r="L812" s="33"/>
      <c r="M812" s="32">
        <v>200056</v>
      </c>
      <c r="N812" s="33" t="s">
        <v>37</v>
      </c>
      <c r="O812" s="32">
        <v>171415</v>
      </c>
      <c r="P812" s="33" t="s">
        <v>161</v>
      </c>
      <c r="Q812" s="33" t="s">
        <v>143</v>
      </c>
      <c r="R812" s="33" t="s">
        <v>135</v>
      </c>
      <c r="S812" s="33" t="s">
        <v>143</v>
      </c>
      <c r="T812" s="33" t="s">
        <v>1719</v>
      </c>
      <c r="U812" s="38"/>
      <c r="V812" s="39"/>
      <c r="W812" s="39"/>
      <c r="X812" s="39"/>
      <c r="Y812" s="39"/>
      <c r="Z812" s="42">
        <v>-5610</v>
      </c>
      <c r="AA812" s="39"/>
      <c r="AB812" s="39"/>
      <c r="AC812" s="39">
        <v>1911</v>
      </c>
      <c r="AD812" s="39"/>
      <c r="AE812" s="39"/>
      <c r="AF812" s="39"/>
      <c r="AG812" s="39"/>
      <c r="AH812" s="33"/>
      <c r="AI812" s="33"/>
      <c r="AJ812" s="33"/>
    </row>
    <row r="813" spans="1:36" s="40" customFormat="1" ht="69" hidden="1" x14ac:dyDescent="0.25">
      <c r="A813" s="32">
        <v>53979</v>
      </c>
      <c r="B813" s="33" t="s">
        <v>676</v>
      </c>
      <c r="C813" s="34">
        <v>382</v>
      </c>
      <c r="D813" s="34"/>
      <c r="E813" s="33" t="s">
        <v>1700</v>
      </c>
      <c r="F813" s="33"/>
      <c r="G813" s="33"/>
      <c r="H813" s="36" t="s">
        <v>4198</v>
      </c>
      <c r="I813" s="37" t="e">
        <f t="shared" si="12"/>
        <v>#VALUE!</v>
      </c>
      <c r="J813" s="33"/>
      <c r="K813" s="33"/>
      <c r="L813" s="33"/>
      <c r="M813" s="32">
        <v>200032</v>
      </c>
      <c r="N813" s="33" t="s">
        <v>22</v>
      </c>
      <c r="O813" s="32">
        <v>171415</v>
      </c>
      <c r="P813" s="33" t="s">
        <v>161</v>
      </c>
      <c r="Q813" s="33" t="s">
        <v>143</v>
      </c>
      <c r="R813" s="33" t="s">
        <v>135</v>
      </c>
      <c r="S813" s="33" t="s">
        <v>143</v>
      </c>
      <c r="T813" s="33" t="s">
        <v>1702</v>
      </c>
      <c r="U813" s="38"/>
      <c r="V813" s="39"/>
      <c r="W813" s="39"/>
      <c r="X813" s="39"/>
      <c r="Y813" s="39"/>
      <c r="Z813" s="39"/>
      <c r="AA813" s="39"/>
      <c r="AB813" s="39"/>
      <c r="AC813" s="39">
        <v>382</v>
      </c>
      <c r="AD813" s="39"/>
      <c r="AE813" s="39"/>
      <c r="AF813" s="39"/>
      <c r="AG813" s="39"/>
      <c r="AH813" s="35"/>
      <c r="AI813" s="35"/>
      <c r="AJ813" s="33"/>
    </row>
    <row r="814" spans="1:36" s="40" customFormat="1" ht="69" hidden="1" x14ac:dyDescent="0.25">
      <c r="A814" s="32">
        <v>53981</v>
      </c>
      <c r="B814" s="33" t="s">
        <v>676</v>
      </c>
      <c r="C814" s="41">
        <v>-18078</v>
      </c>
      <c r="D814" s="34"/>
      <c r="E814" s="33" t="s">
        <v>1700</v>
      </c>
      <c r="F814" s="33"/>
      <c r="G814" s="33"/>
      <c r="H814" s="36" t="s">
        <v>4198</v>
      </c>
      <c r="I814" s="37" t="e">
        <f t="shared" si="12"/>
        <v>#VALUE!</v>
      </c>
      <c r="J814" s="33"/>
      <c r="K814" s="33"/>
      <c r="L814" s="33"/>
      <c r="M814" s="32">
        <v>200063</v>
      </c>
      <c r="N814" s="33" t="s">
        <v>41</v>
      </c>
      <c r="O814" s="32">
        <v>171415</v>
      </c>
      <c r="P814" s="33" t="s">
        <v>161</v>
      </c>
      <c r="Q814" s="33" t="s">
        <v>143</v>
      </c>
      <c r="R814" s="33" t="s">
        <v>135</v>
      </c>
      <c r="S814" s="33" t="s">
        <v>143</v>
      </c>
      <c r="T814" s="33" t="s">
        <v>1723</v>
      </c>
      <c r="U814" s="38"/>
      <c r="V814" s="39"/>
      <c r="W814" s="39"/>
      <c r="X814" s="39"/>
      <c r="Y814" s="39"/>
      <c r="Z814" s="42">
        <v>-21902</v>
      </c>
      <c r="AA814" s="39"/>
      <c r="AB814" s="39"/>
      <c r="AC814" s="39">
        <v>3824</v>
      </c>
      <c r="AD814" s="39"/>
      <c r="AE814" s="39"/>
      <c r="AF814" s="39"/>
      <c r="AG814" s="39"/>
      <c r="AH814" s="33"/>
      <c r="AI814" s="33"/>
      <c r="AJ814" s="33"/>
    </row>
    <row r="815" spans="1:36" s="40" customFormat="1" ht="69" hidden="1" x14ac:dyDescent="0.25">
      <c r="A815" s="32">
        <v>53982</v>
      </c>
      <c r="B815" s="33" t="s">
        <v>195</v>
      </c>
      <c r="C815" s="34">
        <v>1263720</v>
      </c>
      <c r="D815" s="34">
        <v>450472</v>
      </c>
      <c r="E815" s="33"/>
      <c r="F815" s="33" t="s">
        <v>4197</v>
      </c>
      <c r="G815" s="33" t="s">
        <v>1172</v>
      </c>
      <c r="H815" s="36" t="s">
        <v>4198</v>
      </c>
      <c r="I815" s="37" t="e">
        <f t="shared" si="12"/>
        <v>#VALUE!</v>
      </c>
      <c r="J815" s="33"/>
      <c r="K815" s="33"/>
      <c r="L815" s="33"/>
      <c r="M815" s="32">
        <v>100000</v>
      </c>
      <c r="N815" s="33" t="s">
        <v>0</v>
      </c>
      <c r="O815" s="32">
        <v>211611</v>
      </c>
      <c r="P815" s="33" t="s">
        <v>161</v>
      </c>
      <c r="Q815" s="33" t="s">
        <v>224</v>
      </c>
      <c r="R815" s="33" t="s">
        <v>135</v>
      </c>
      <c r="S815" s="33" t="s">
        <v>225</v>
      </c>
      <c r="T815" s="33" t="s">
        <v>1170</v>
      </c>
      <c r="U815" s="38">
        <v>6</v>
      </c>
      <c r="V815" s="39">
        <v>467483</v>
      </c>
      <c r="W815" s="39">
        <v>113015</v>
      </c>
      <c r="X815" s="39">
        <v>58222</v>
      </c>
      <c r="Y815" s="39"/>
      <c r="Z815" s="39">
        <v>625000</v>
      </c>
      <c r="AA815" s="39"/>
      <c r="AB815" s="39"/>
      <c r="AC815" s="39"/>
      <c r="AD815" s="39"/>
      <c r="AE815" s="39"/>
      <c r="AF815" s="39"/>
      <c r="AG815" s="39"/>
      <c r="AH815" s="35"/>
      <c r="AI815" s="35"/>
      <c r="AJ815" s="33"/>
    </row>
    <row r="816" spans="1:36" s="40" customFormat="1" ht="69" hidden="1" x14ac:dyDescent="0.25">
      <c r="A816" s="32">
        <v>53991</v>
      </c>
      <c r="B816" s="33" t="s">
        <v>676</v>
      </c>
      <c r="C816" s="41">
        <v>-11500</v>
      </c>
      <c r="D816" s="34"/>
      <c r="E816" s="33" t="s">
        <v>1696</v>
      </c>
      <c r="F816" s="33"/>
      <c r="G816" s="33"/>
      <c r="H816" s="36" t="s">
        <v>4198</v>
      </c>
      <c r="I816" s="37" t="e">
        <f t="shared" si="12"/>
        <v>#VALUE!</v>
      </c>
      <c r="J816" s="33"/>
      <c r="K816" s="33"/>
      <c r="L816" s="33"/>
      <c r="M816" s="32">
        <v>200035</v>
      </c>
      <c r="N816" s="33" t="s">
        <v>24</v>
      </c>
      <c r="O816" s="32">
        <v>171415</v>
      </c>
      <c r="P816" s="33" t="s">
        <v>161</v>
      </c>
      <c r="Q816" s="33" t="s">
        <v>143</v>
      </c>
      <c r="R816" s="33" t="s">
        <v>135</v>
      </c>
      <c r="S816" s="33" t="s">
        <v>143</v>
      </c>
      <c r="T816" s="33" t="s">
        <v>1705</v>
      </c>
      <c r="U816" s="38"/>
      <c r="V816" s="39"/>
      <c r="W816" s="39"/>
      <c r="X816" s="39"/>
      <c r="Y816" s="39"/>
      <c r="Z816" s="42">
        <v>-13794</v>
      </c>
      <c r="AA816" s="39"/>
      <c r="AB816" s="39"/>
      <c r="AC816" s="39">
        <v>2294</v>
      </c>
      <c r="AD816" s="39"/>
      <c r="AE816" s="39"/>
      <c r="AF816" s="39"/>
      <c r="AG816" s="39"/>
      <c r="AH816" s="33"/>
      <c r="AI816" s="33"/>
      <c r="AJ816" s="33"/>
    </row>
    <row r="817" spans="1:36" s="40" customFormat="1" ht="80.5" hidden="1" x14ac:dyDescent="0.25">
      <c r="A817" s="32">
        <v>53993</v>
      </c>
      <c r="B817" s="33" t="s">
        <v>676</v>
      </c>
      <c r="C817" s="34">
        <v>130618</v>
      </c>
      <c r="D817" s="34"/>
      <c r="E817" s="33" t="s">
        <v>1696</v>
      </c>
      <c r="F817" s="33"/>
      <c r="G817" s="33"/>
      <c r="H817" s="36" t="s">
        <v>4198</v>
      </c>
      <c r="I817" s="37" t="e">
        <f t="shared" si="12"/>
        <v>#VALUE!</v>
      </c>
      <c r="J817" s="33"/>
      <c r="K817" s="33"/>
      <c r="L817" s="33"/>
      <c r="M817" s="32">
        <v>200028</v>
      </c>
      <c r="N817" s="33" t="s">
        <v>19</v>
      </c>
      <c r="O817" s="32">
        <v>171415</v>
      </c>
      <c r="P817" s="33" t="s">
        <v>161</v>
      </c>
      <c r="Q817" s="33" t="s">
        <v>143</v>
      </c>
      <c r="R817" s="33" t="s">
        <v>135</v>
      </c>
      <c r="S817" s="33" t="s">
        <v>143</v>
      </c>
      <c r="T817" s="33" t="s">
        <v>1698</v>
      </c>
      <c r="U817" s="38"/>
      <c r="V817" s="39"/>
      <c r="W817" s="39"/>
      <c r="X817" s="39"/>
      <c r="Y817" s="42">
        <v>-5000</v>
      </c>
      <c r="Z817" s="39">
        <v>127972</v>
      </c>
      <c r="AA817" s="39"/>
      <c r="AB817" s="39"/>
      <c r="AC817" s="39">
        <v>7646</v>
      </c>
      <c r="AD817" s="39"/>
      <c r="AE817" s="39"/>
      <c r="AF817" s="39"/>
      <c r="AG817" s="39"/>
      <c r="AH817" s="33"/>
      <c r="AI817" s="33"/>
      <c r="AJ817" s="33"/>
    </row>
    <row r="818" spans="1:36" s="40" customFormat="1" ht="80.5" hidden="1" x14ac:dyDescent="0.25">
      <c r="A818" s="32">
        <v>53995</v>
      </c>
      <c r="B818" s="33" t="s">
        <v>676</v>
      </c>
      <c r="C818" s="34">
        <v>1300</v>
      </c>
      <c r="D818" s="34"/>
      <c r="E818" s="33" t="s">
        <v>1696</v>
      </c>
      <c r="F818" s="33"/>
      <c r="G818" s="33"/>
      <c r="H818" s="36" t="s">
        <v>4198</v>
      </c>
      <c r="I818" s="37" t="e">
        <f t="shared" si="12"/>
        <v>#VALUE!</v>
      </c>
      <c r="J818" s="33"/>
      <c r="K818" s="33"/>
      <c r="L818" s="33"/>
      <c r="M818" s="32">
        <v>200025</v>
      </c>
      <c r="N818" s="33" t="s">
        <v>18</v>
      </c>
      <c r="O818" s="32">
        <v>171415</v>
      </c>
      <c r="P818" s="33" t="s">
        <v>161</v>
      </c>
      <c r="Q818" s="33" t="s">
        <v>143</v>
      </c>
      <c r="R818" s="33" t="s">
        <v>135</v>
      </c>
      <c r="S818" s="33" t="s">
        <v>143</v>
      </c>
      <c r="T818" s="33" t="s">
        <v>1697</v>
      </c>
      <c r="U818" s="38"/>
      <c r="V818" s="39"/>
      <c r="W818" s="39"/>
      <c r="X818" s="39"/>
      <c r="Y818" s="39"/>
      <c r="Z818" s="39"/>
      <c r="AA818" s="39"/>
      <c r="AB818" s="39"/>
      <c r="AC818" s="39">
        <v>1300</v>
      </c>
      <c r="AD818" s="39"/>
      <c r="AE818" s="39"/>
      <c r="AF818" s="39"/>
      <c r="AG818" s="39"/>
      <c r="AH818" s="33"/>
      <c r="AI818" s="33"/>
      <c r="AJ818" s="33"/>
    </row>
    <row r="819" spans="1:36" s="40" customFormat="1" ht="80.5" hidden="1" x14ac:dyDescent="0.25">
      <c r="A819" s="32">
        <v>53997</v>
      </c>
      <c r="B819" s="33" t="s">
        <v>676</v>
      </c>
      <c r="C819" s="34">
        <v>81</v>
      </c>
      <c r="D819" s="34"/>
      <c r="E819" s="33" t="s">
        <v>1696</v>
      </c>
      <c r="F819" s="33"/>
      <c r="G819" s="33"/>
      <c r="H819" s="36" t="s">
        <v>4198</v>
      </c>
      <c r="I819" s="37" t="e">
        <f t="shared" si="12"/>
        <v>#VALUE!</v>
      </c>
      <c r="J819" s="33"/>
      <c r="K819" s="33"/>
      <c r="L819" s="33"/>
      <c r="M819" s="32">
        <v>200720</v>
      </c>
      <c r="N819" s="33" t="s">
        <v>94</v>
      </c>
      <c r="O819" s="32">
        <v>171415</v>
      </c>
      <c r="P819" s="33" t="s">
        <v>161</v>
      </c>
      <c r="Q819" s="33" t="s">
        <v>143</v>
      </c>
      <c r="R819" s="33" t="s">
        <v>135</v>
      </c>
      <c r="S819" s="33" t="s">
        <v>143</v>
      </c>
      <c r="T819" s="33" t="s">
        <v>2179</v>
      </c>
      <c r="U819" s="38"/>
      <c r="V819" s="39"/>
      <c r="W819" s="39"/>
      <c r="X819" s="39"/>
      <c r="Y819" s="39"/>
      <c r="Z819" s="39"/>
      <c r="AA819" s="39"/>
      <c r="AB819" s="39"/>
      <c r="AC819" s="39">
        <v>81</v>
      </c>
      <c r="AD819" s="39"/>
      <c r="AE819" s="39"/>
      <c r="AF819" s="39"/>
      <c r="AG819" s="39"/>
      <c r="AH819" s="33"/>
      <c r="AI819" s="35"/>
      <c r="AJ819" s="33"/>
    </row>
    <row r="820" spans="1:36" s="40" customFormat="1" ht="80.5" hidden="1" x14ac:dyDescent="0.25">
      <c r="A820" s="32">
        <v>53999</v>
      </c>
      <c r="B820" s="33" t="s">
        <v>676</v>
      </c>
      <c r="C820" s="34">
        <v>131</v>
      </c>
      <c r="D820" s="34"/>
      <c r="E820" s="33" t="s">
        <v>1696</v>
      </c>
      <c r="F820" s="33"/>
      <c r="G820" s="33"/>
      <c r="H820" s="36" t="s">
        <v>4198</v>
      </c>
      <c r="I820" s="37" t="e">
        <f t="shared" si="12"/>
        <v>#VALUE!</v>
      </c>
      <c r="J820" s="33"/>
      <c r="K820" s="33"/>
      <c r="L820" s="33"/>
      <c r="M820" s="32">
        <v>200721</v>
      </c>
      <c r="N820" s="33" t="s">
        <v>95</v>
      </c>
      <c r="O820" s="32">
        <v>171415</v>
      </c>
      <c r="P820" s="33" t="s">
        <v>161</v>
      </c>
      <c r="Q820" s="33" t="s">
        <v>143</v>
      </c>
      <c r="R820" s="33" t="s">
        <v>135</v>
      </c>
      <c r="S820" s="33" t="s">
        <v>143</v>
      </c>
      <c r="T820" s="33" t="s">
        <v>2180</v>
      </c>
      <c r="U820" s="38"/>
      <c r="V820" s="39"/>
      <c r="W820" s="39"/>
      <c r="X820" s="39"/>
      <c r="Y820" s="39"/>
      <c r="Z820" s="39"/>
      <c r="AA820" s="39"/>
      <c r="AB820" s="39"/>
      <c r="AC820" s="39">
        <v>131</v>
      </c>
      <c r="AD820" s="39"/>
      <c r="AE820" s="39"/>
      <c r="AF820" s="39"/>
      <c r="AG820" s="39"/>
      <c r="AH820" s="33"/>
      <c r="AI820" s="35"/>
      <c r="AJ820" s="33"/>
    </row>
    <row r="821" spans="1:36" s="40" customFormat="1" ht="57.5" hidden="1" x14ac:dyDescent="0.25">
      <c r="A821" s="32">
        <v>54001</v>
      </c>
      <c r="B821" s="33" t="s">
        <v>676</v>
      </c>
      <c r="C821" s="34">
        <v>54172</v>
      </c>
      <c r="D821" s="34"/>
      <c r="E821" s="33" t="s">
        <v>1696</v>
      </c>
      <c r="F821" s="33"/>
      <c r="G821" s="33"/>
      <c r="H821" s="36" t="s">
        <v>4198</v>
      </c>
      <c r="I821" s="37" t="e">
        <f t="shared" si="12"/>
        <v>#VALUE!</v>
      </c>
      <c r="J821" s="33"/>
      <c r="K821" s="33"/>
      <c r="L821" s="33"/>
      <c r="M821" s="32">
        <v>200070</v>
      </c>
      <c r="N821" s="33" t="s">
        <v>46</v>
      </c>
      <c r="O821" s="32">
        <v>171415</v>
      </c>
      <c r="P821" s="33" t="s">
        <v>161</v>
      </c>
      <c r="Q821" s="33" t="s">
        <v>143</v>
      </c>
      <c r="R821" s="33" t="s">
        <v>135</v>
      </c>
      <c r="S821" s="33" t="s">
        <v>143</v>
      </c>
      <c r="T821" s="33" t="s">
        <v>1728</v>
      </c>
      <c r="U821" s="38"/>
      <c r="V821" s="39"/>
      <c r="W821" s="39"/>
      <c r="X821" s="39"/>
      <c r="Y821" s="39"/>
      <c r="Z821" s="39">
        <v>46526</v>
      </c>
      <c r="AA821" s="39"/>
      <c r="AB821" s="39"/>
      <c r="AC821" s="39">
        <v>7646</v>
      </c>
      <c r="AD821" s="39"/>
      <c r="AE821" s="39"/>
      <c r="AF821" s="39"/>
      <c r="AG821" s="39"/>
      <c r="AH821" s="33"/>
      <c r="AI821" s="33"/>
      <c r="AJ821" s="33"/>
    </row>
    <row r="822" spans="1:36" s="40" customFormat="1" ht="92" hidden="1" x14ac:dyDescent="0.25">
      <c r="A822" s="32">
        <v>54003</v>
      </c>
      <c r="B822" s="33" t="s">
        <v>676</v>
      </c>
      <c r="C822" s="41">
        <v>-1000</v>
      </c>
      <c r="D822" s="34"/>
      <c r="E822" s="33" t="s">
        <v>1696</v>
      </c>
      <c r="F822" s="33"/>
      <c r="G822" s="33"/>
      <c r="H822" s="36" t="s">
        <v>4198</v>
      </c>
      <c r="I822" s="37" t="e">
        <f t="shared" si="12"/>
        <v>#VALUE!</v>
      </c>
      <c r="J822" s="33"/>
      <c r="K822" s="33"/>
      <c r="L822" s="33"/>
      <c r="M822" s="32">
        <v>200023</v>
      </c>
      <c r="N822" s="33" t="s">
        <v>17</v>
      </c>
      <c r="O822" s="32">
        <v>171415</v>
      </c>
      <c r="P822" s="33" t="s">
        <v>161</v>
      </c>
      <c r="Q822" s="33" t="s">
        <v>143</v>
      </c>
      <c r="R822" s="33" t="s">
        <v>135</v>
      </c>
      <c r="S822" s="33" t="s">
        <v>143</v>
      </c>
      <c r="T822" s="33" t="s">
        <v>1695</v>
      </c>
      <c r="U822" s="38"/>
      <c r="V822" s="39"/>
      <c r="W822" s="39"/>
      <c r="X822" s="39"/>
      <c r="Y822" s="39"/>
      <c r="Z822" s="42">
        <v>-1000</v>
      </c>
      <c r="AA822" s="39"/>
      <c r="AB822" s="39"/>
      <c r="AC822" s="39"/>
      <c r="AD822" s="39"/>
      <c r="AE822" s="39"/>
      <c r="AF822" s="39"/>
      <c r="AG822" s="39"/>
      <c r="AH822" s="33"/>
      <c r="AI822" s="35"/>
      <c r="AJ822" s="33"/>
    </row>
    <row r="823" spans="1:36" s="40" customFormat="1" ht="69" hidden="1" x14ac:dyDescent="0.25">
      <c r="A823" s="32">
        <v>54005</v>
      </c>
      <c r="B823" s="33" t="s">
        <v>676</v>
      </c>
      <c r="C823" s="34">
        <v>30944</v>
      </c>
      <c r="D823" s="34"/>
      <c r="E823" s="33" t="s">
        <v>1700</v>
      </c>
      <c r="F823" s="33"/>
      <c r="G823" s="33"/>
      <c r="H823" s="36" t="s">
        <v>4198</v>
      </c>
      <c r="I823" s="37" t="e">
        <f t="shared" si="12"/>
        <v>#VALUE!</v>
      </c>
      <c r="J823" s="33"/>
      <c r="K823" s="33"/>
      <c r="L823" s="33"/>
      <c r="M823" s="32">
        <v>200096</v>
      </c>
      <c r="N823" s="33" t="s">
        <v>59</v>
      </c>
      <c r="O823" s="32">
        <v>171415</v>
      </c>
      <c r="P823" s="33" t="s">
        <v>161</v>
      </c>
      <c r="Q823" s="33" t="s">
        <v>143</v>
      </c>
      <c r="R823" s="33" t="s">
        <v>135</v>
      </c>
      <c r="S823" s="33" t="s">
        <v>143</v>
      </c>
      <c r="T823" s="33" t="s">
        <v>1741</v>
      </c>
      <c r="U823" s="38"/>
      <c r="V823" s="39"/>
      <c r="W823" s="39"/>
      <c r="X823" s="39"/>
      <c r="Y823" s="39"/>
      <c r="Z823" s="39">
        <v>26356</v>
      </c>
      <c r="AA823" s="39"/>
      <c r="AB823" s="39"/>
      <c r="AC823" s="39">
        <v>4588</v>
      </c>
      <c r="AD823" s="39"/>
      <c r="AE823" s="39"/>
      <c r="AF823" s="39"/>
      <c r="AG823" s="39"/>
      <c r="AH823" s="33"/>
      <c r="AI823" s="33"/>
      <c r="AJ823" s="33"/>
    </row>
    <row r="824" spans="1:36" s="40" customFormat="1" ht="92" hidden="1" x14ac:dyDescent="0.25">
      <c r="A824" s="32">
        <v>54007</v>
      </c>
      <c r="B824" s="33" t="s">
        <v>676</v>
      </c>
      <c r="C824" s="41">
        <v>-13385</v>
      </c>
      <c r="D824" s="34"/>
      <c r="E824" s="33" t="s">
        <v>1700</v>
      </c>
      <c r="F824" s="33"/>
      <c r="G824" s="33"/>
      <c r="H824" s="36" t="s">
        <v>4198</v>
      </c>
      <c r="I824" s="37" t="e">
        <f t="shared" si="12"/>
        <v>#VALUE!</v>
      </c>
      <c r="J824" s="33"/>
      <c r="K824" s="33"/>
      <c r="L824" s="33"/>
      <c r="M824" s="32">
        <v>200058</v>
      </c>
      <c r="N824" s="33" t="s">
        <v>39</v>
      </c>
      <c r="O824" s="32">
        <v>171415</v>
      </c>
      <c r="P824" s="33" t="s">
        <v>161</v>
      </c>
      <c r="Q824" s="33" t="s">
        <v>143</v>
      </c>
      <c r="R824" s="33" t="s">
        <v>135</v>
      </c>
      <c r="S824" s="33" t="s">
        <v>143</v>
      </c>
      <c r="T824" s="33" t="s">
        <v>1721</v>
      </c>
      <c r="U824" s="38"/>
      <c r="V824" s="39"/>
      <c r="W824" s="39"/>
      <c r="X824" s="39"/>
      <c r="Y824" s="39"/>
      <c r="Z824" s="42">
        <v>-17209</v>
      </c>
      <c r="AA824" s="39"/>
      <c r="AB824" s="39"/>
      <c r="AC824" s="39">
        <v>3824</v>
      </c>
      <c r="AD824" s="39"/>
      <c r="AE824" s="39"/>
      <c r="AF824" s="39"/>
      <c r="AG824" s="39"/>
      <c r="AH824" s="35"/>
      <c r="AI824" s="35"/>
      <c r="AJ824" s="33"/>
    </row>
    <row r="825" spans="1:36" s="40" customFormat="1" ht="57.5" hidden="1" x14ac:dyDescent="0.25">
      <c r="A825" s="32">
        <v>54009</v>
      </c>
      <c r="B825" s="33" t="s">
        <v>676</v>
      </c>
      <c r="C825" s="34">
        <v>932</v>
      </c>
      <c r="D825" s="34"/>
      <c r="E825" s="33" t="s">
        <v>1700</v>
      </c>
      <c r="F825" s="33"/>
      <c r="G825" s="33"/>
      <c r="H825" s="36" t="s">
        <v>4198</v>
      </c>
      <c r="I825" s="37" t="e">
        <f t="shared" si="12"/>
        <v>#VALUE!</v>
      </c>
      <c r="J825" s="33"/>
      <c r="K825" s="33"/>
      <c r="L825" s="33"/>
      <c r="M825" s="32">
        <v>200098</v>
      </c>
      <c r="N825" s="33" t="s">
        <v>61</v>
      </c>
      <c r="O825" s="32">
        <v>171415</v>
      </c>
      <c r="P825" s="33" t="s">
        <v>161</v>
      </c>
      <c r="Q825" s="33" t="s">
        <v>143</v>
      </c>
      <c r="R825" s="33" t="s">
        <v>135</v>
      </c>
      <c r="S825" s="33" t="s">
        <v>143</v>
      </c>
      <c r="T825" s="33" t="s">
        <v>1743</v>
      </c>
      <c r="U825" s="38"/>
      <c r="V825" s="39"/>
      <c r="W825" s="39"/>
      <c r="X825" s="39"/>
      <c r="Y825" s="39"/>
      <c r="Z825" s="39">
        <v>550</v>
      </c>
      <c r="AA825" s="39"/>
      <c r="AB825" s="39"/>
      <c r="AC825" s="39">
        <v>382</v>
      </c>
      <c r="AD825" s="39"/>
      <c r="AE825" s="39"/>
      <c r="AF825" s="39"/>
      <c r="AG825" s="39"/>
      <c r="AH825" s="33"/>
      <c r="AI825" s="33"/>
      <c r="AJ825" s="33"/>
    </row>
    <row r="826" spans="1:36" s="40" customFormat="1" ht="80.5" hidden="1" x14ac:dyDescent="0.25">
      <c r="A826" s="32">
        <v>54011</v>
      </c>
      <c r="B826" s="33" t="s">
        <v>676</v>
      </c>
      <c r="C826" s="34">
        <v>1146</v>
      </c>
      <c r="D826" s="34"/>
      <c r="E826" s="33" t="s">
        <v>1700</v>
      </c>
      <c r="F826" s="33"/>
      <c r="G826" s="33"/>
      <c r="H826" s="36" t="s">
        <v>4198</v>
      </c>
      <c r="I826" s="37" t="e">
        <f t="shared" si="12"/>
        <v>#VALUE!</v>
      </c>
      <c r="J826" s="33"/>
      <c r="K826" s="33"/>
      <c r="L826" s="33"/>
      <c r="M826" s="32">
        <v>200097</v>
      </c>
      <c r="N826" s="33" t="s">
        <v>60</v>
      </c>
      <c r="O826" s="32">
        <v>171415</v>
      </c>
      <c r="P826" s="33" t="s">
        <v>161</v>
      </c>
      <c r="Q826" s="33" t="s">
        <v>143</v>
      </c>
      <c r="R826" s="33" t="s">
        <v>135</v>
      </c>
      <c r="S826" s="33" t="s">
        <v>143</v>
      </c>
      <c r="T826" s="33" t="s">
        <v>1742</v>
      </c>
      <c r="U826" s="38"/>
      <c r="V826" s="39"/>
      <c r="W826" s="39"/>
      <c r="X826" s="39"/>
      <c r="Y826" s="39"/>
      <c r="Z826" s="39"/>
      <c r="AA826" s="39"/>
      <c r="AB826" s="39"/>
      <c r="AC826" s="39">
        <v>1146</v>
      </c>
      <c r="AD826" s="39"/>
      <c r="AE826" s="39"/>
      <c r="AF826" s="39"/>
      <c r="AG826" s="39"/>
      <c r="AH826" s="33"/>
      <c r="AI826" s="33"/>
      <c r="AJ826" s="33"/>
    </row>
    <row r="827" spans="1:36" s="40" customFormat="1" ht="69" hidden="1" x14ac:dyDescent="0.25">
      <c r="A827" s="32">
        <v>54013</v>
      </c>
      <c r="B827" s="33" t="s">
        <v>676</v>
      </c>
      <c r="C827" s="34">
        <v>34187</v>
      </c>
      <c r="D827" s="34"/>
      <c r="E827" s="33" t="s">
        <v>1700</v>
      </c>
      <c r="F827" s="33"/>
      <c r="G827" s="33"/>
      <c r="H827" s="36" t="s">
        <v>4198</v>
      </c>
      <c r="I827" s="37" t="e">
        <f t="shared" si="12"/>
        <v>#VALUE!</v>
      </c>
      <c r="J827" s="33"/>
      <c r="K827" s="33"/>
      <c r="L827" s="33"/>
      <c r="M827" s="32">
        <v>200067</v>
      </c>
      <c r="N827" s="33" t="s">
        <v>44</v>
      </c>
      <c r="O827" s="32">
        <v>171415</v>
      </c>
      <c r="P827" s="33" t="s">
        <v>161</v>
      </c>
      <c r="Q827" s="33" t="s">
        <v>143</v>
      </c>
      <c r="R827" s="33" t="s">
        <v>135</v>
      </c>
      <c r="S827" s="33" t="s">
        <v>143</v>
      </c>
      <c r="T827" s="33" t="s">
        <v>1726</v>
      </c>
      <c r="U827" s="38"/>
      <c r="V827" s="39"/>
      <c r="W827" s="39"/>
      <c r="X827" s="39"/>
      <c r="Y827" s="39"/>
      <c r="Z827" s="39">
        <v>30363</v>
      </c>
      <c r="AA827" s="39"/>
      <c r="AB827" s="39"/>
      <c r="AC827" s="39">
        <v>3824</v>
      </c>
      <c r="AD827" s="39"/>
      <c r="AE827" s="39"/>
      <c r="AF827" s="39"/>
      <c r="AG827" s="39"/>
      <c r="AH827" s="33"/>
      <c r="AI827" s="35"/>
      <c r="AJ827" s="33"/>
    </row>
    <row r="828" spans="1:36" s="40" customFormat="1" ht="57.5" hidden="1" x14ac:dyDescent="0.25">
      <c r="A828" s="32">
        <v>54015</v>
      </c>
      <c r="B828" s="33" t="s">
        <v>676</v>
      </c>
      <c r="C828" s="34">
        <v>56846</v>
      </c>
      <c r="D828" s="34"/>
      <c r="E828" s="33" t="s">
        <v>1700</v>
      </c>
      <c r="F828" s="33"/>
      <c r="G828" s="33"/>
      <c r="H828" s="36" t="s">
        <v>4198</v>
      </c>
      <c r="I828" s="37" t="e">
        <f t="shared" si="12"/>
        <v>#VALUE!</v>
      </c>
      <c r="J828" s="33"/>
      <c r="K828" s="33"/>
      <c r="L828" s="33"/>
      <c r="M828" s="32">
        <v>200076</v>
      </c>
      <c r="N828" s="33" t="s">
        <v>49</v>
      </c>
      <c r="O828" s="32">
        <v>171415</v>
      </c>
      <c r="P828" s="33" t="s">
        <v>161</v>
      </c>
      <c r="Q828" s="33" t="s">
        <v>143</v>
      </c>
      <c r="R828" s="33" t="s">
        <v>135</v>
      </c>
      <c r="S828" s="33" t="s">
        <v>143</v>
      </c>
      <c r="T828" s="33" t="s">
        <v>1731</v>
      </c>
      <c r="U828" s="38"/>
      <c r="V828" s="39"/>
      <c r="W828" s="39"/>
      <c r="X828" s="39"/>
      <c r="Y828" s="39">
        <v>700</v>
      </c>
      <c r="Z828" s="39">
        <v>55000</v>
      </c>
      <c r="AA828" s="39"/>
      <c r="AB828" s="39"/>
      <c r="AC828" s="39">
        <v>1146</v>
      </c>
      <c r="AD828" s="39"/>
      <c r="AE828" s="39"/>
      <c r="AF828" s="39"/>
      <c r="AG828" s="39"/>
      <c r="AH828" s="33"/>
      <c r="AI828" s="35"/>
      <c r="AJ828" s="33"/>
    </row>
    <row r="829" spans="1:36" s="40" customFormat="1" ht="57.5" hidden="1" x14ac:dyDescent="0.25">
      <c r="A829" s="32">
        <v>54017</v>
      </c>
      <c r="B829" s="33" t="s">
        <v>676</v>
      </c>
      <c r="C829" s="41">
        <v>-46186</v>
      </c>
      <c r="D829" s="34"/>
      <c r="E829" s="33" t="s">
        <v>1700</v>
      </c>
      <c r="F829" s="33"/>
      <c r="G829" s="33"/>
      <c r="H829" s="36" t="s">
        <v>4198</v>
      </c>
      <c r="I829" s="37" t="e">
        <f t="shared" si="12"/>
        <v>#VALUE!</v>
      </c>
      <c r="J829" s="33"/>
      <c r="K829" s="33"/>
      <c r="L829" s="33"/>
      <c r="M829" s="32">
        <v>200030</v>
      </c>
      <c r="N829" s="33" t="s">
        <v>20</v>
      </c>
      <c r="O829" s="32">
        <v>171415</v>
      </c>
      <c r="P829" s="33" t="s">
        <v>161</v>
      </c>
      <c r="Q829" s="33" t="s">
        <v>143</v>
      </c>
      <c r="R829" s="33" t="s">
        <v>135</v>
      </c>
      <c r="S829" s="33" t="s">
        <v>143</v>
      </c>
      <c r="T829" s="33" t="s">
        <v>1699</v>
      </c>
      <c r="U829" s="38"/>
      <c r="V829" s="39"/>
      <c r="W829" s="39"/>
      <c r="X829" s="39"/>
      <c r="Y829" s="39"/>
      <c r="Z829" s="42">
        <v>-53832</v>
      </c>
      <c r="AA829" s="39"/>
      <c r="AB829" s="39"/>
      <c r="AC829" s="39">
        <v>7646</v>
      </c>
      <c r="AD829" s="39"/>
      <c r="AE829" s="39"/>
      <c r="AF829" s="39"/>
      <c r="AG829" s="39"/>
      <c r="AH829" s="35"/>
      <c r="AI829" s="35"/>
      <c r="AJ829" s="33"/>
    </row>
    <row r="830" spans="1:36" s="40" customFormat="1" ht="69" hidden="1" x14ac:dyDescent="0.25">
      <c r="A830" s="32">
        <v>54019</v>
      </c>
      <c r="B830" s="33" t="s">
        <v>676</v>
      </c>
      <c r="C830" s="34">
        <v>20419</v>
      </c>
      <c r="D830" s="34"/>
      <c r="E830" s="33" t="s">
        <v>1700</v>
      </c>
      <c r="F830" s="33"/>
      <c r="G830" s="33"/>
      <c r="H830" s="36" t="s">
        <v>4198</v>
      </c>
      <c r="I830" s="37" t="e">
        <f t="shared" si="12"/>
        <v>#VALUE!</v>
      </c>
      <c r="J830" s="33"/>
      <c r="K830" s="33"/>
      <c r="L830" s="33"/>
      <c r="M830" s="32">
        <v>200074</v>
      </c>
      <c r="N830" s="33" t="s">
        <v>48</v>
      </c>
      <c r="O830" s="32">
        <v>171415</v>
      </c>
      <c r="P830" s="33" t="s">
        <v>161</v>
      </c>
      <c r="Q830" s="33" t="s">
        <v>143</v>
      </c>
      <c r="R830" s="33" t="s">
        <v>135</v>
      </c>
      <c r="S830" s="33" t="s">
        <v>143</v>
      </c>
      <c r="T830" s="33" t="s">
        <v>1730</v>
      </c>
      <c r="U830" s="38"/>
      <c r="V830" s="39"/>
      <c r="W830" s="39"/>
      <c r="X830" s="39"/>
      <c r="Y830" s="39"/>
      <c r="Z830" s="39">
        <v>15450</v>
      </c>
      <c r="AA830" s="39"/>
      <c r="AB830" s="39"/>
      <c r="AC830" s="39">
        <v>4969</v>
      </c>
      <c r="AD830" s="39"/>
      <c r="AE830" s="39"/>
      <c r="AF830" s="39"/>
      <c r="AG830" s="39"/>
      <c r="AH830" s="33"/>
      <c r="AI830" s="33"/>
      <c r="AJ830" s="33"/>
    </row>
    <row r="831" spans="1:36" s="40" customFormat="1" ht="69" hidden="1" x14ac:dyDescent="0.25">
      <c r="A831" s="32">
        <v>54021</v>
      </c>
      <c r="B831" s="33" t="s">
        <v>676</v>
      </c>
      <c r="C831" s="34">
        <v>2934</v>
      </c>
      <c r="D831" s="34"/>
      <c r="E831" s="33" t="s">
        <v>1700</v>
      </c>
      <c r="F831" s="33"/>
      <c r="G831" s="33"/>
      <c r="H831" s="36" t="s">
        <v>4198</v>
      </c>
      <c r="I831" s="37" t="e">
        <f t="shared" si="12"/>
        <v>#VALUE!</v>
      </c>
      <c r="J831" s="33"/>
      <c r="K831" s="33"/>
      <c r="L831" s="33"/>
      <c r="M831" s="32">
        <v>200093</v>
      </c>
      <c r="N831" s="33" t="s">
        <v>56</v>
      </c>
      <c r="O831" s="32">
        <v>171415</v>
      </c>
      <c r="P831" s="33" t="s">
        <v>161</v>
      </c>
      <c r="Q831" s="33" t="s">
        <v>143</v>
      </c>
      <c r="R831" s="33" t="s">
        <v>135</v>
      </c>
      <c r="S831" s="33" t="s">
        <v>143</v>
      </c>
      <c r="T831" s="33" t="s">
        <v>1738</v>
      </c>
      <c r="U831" s="38"/>
      <c r="V831" s="39"/>
      <c r="W831" s="39"/>
      <c r="X831" s="39"/>
      <c r="Y831" s="39"/>
      <c r="Z831" s="39">
        <v>2170</v>
      </c>
      <c r="AA831" s="39"/>
      <c r="AB831" s="39"/>
      <c r="AC831" s="39">
        <v>764</v>
      </c>
      <c r="AD831" s="39"/>
      <c r="AE831" s="39"/>
      <c r="AF831" s="39"/>
      <c r="AG831" s="39"/>
      <c r="AH831" s="33"/>
      <c r="AI831" s="33"/>
      <c r="AJ831" s="33"/>
    </row>
    <row r="832" spans="1:36" s="40" customFormat="1" ht="80.5" hidden="1" x14ac:dyDescent="0.25">
      <c r="A832" s="32">
        <v>54023</v>
      </c>
      <c r="B832" s="33" t="s">
        <v>676</v>
      </c>
      <c r="C832" s="34">
        <v>3374</v>
      </c>
      <c r="D832" s="34"/>
      <c r="E832" s="33" t="s">
        <v>1700</v>
      </c>
      <c r="F832" s="33"/>
      <c r="G832" s="33"/>
      <c r="H832" s="36" t="s">
        <v>4198</v>
      </c>
      <c r="I832" s="37" t="e">
        <f t="shared" si="12"/>
        <v>#VALUE!</v>
      </c>
      <c r="J832" s="33"/>
      <c r="K832" s="33"/>
      <c r="L832" s="33"/>
      <c r="M832" s="32">
        <v>200057</v>
      </c>
      <c r="N832" s="33" t="s">
        <v>38</v>
      </c>
      <c r="O832" s="32">
        <v>171415</v>
      </c>
      <c r="P832" s="33" t="s">
        <v>161</v>
      </c>
      <c r="Q832" s="33" t="s">
        <v>143</v>
      </c>
      <c r="R832" s="33" t="s">
        <v>135</v>
      </c>
      <c r="S832" s="33" t="s">
        <v>143</v>
      </c>
      <c r="T832" s="33" t="s">
        <v>1720</v>
      </c>
      <c r="U832" s="38"/>
      <c r="V832" s="39"/>
      <c r="W832" s="39"/>
      <c r="X832" s="39"/>
      <c r="Y832" s="39"/>
      <c r="Z832" s="39">
        <v>2610</v>
      </c>
      <c r="AA832" s="39"/>
      <c r="AB832" s="39"/>
      <c r="AC832" s="39">
        <v>764</v>
      </c>
      <c r="AD832" s="39"/>
      <c r="AE832" s="39"/>
      <c r="AF832" s="39"/>
      <c r="AG832" s="39"/>
      <c r="AH832" s="33"/>
      <c r="AI832" s="33"/>
      <c r="AJ832" s="33"/>
    </row>
    <row r="833" spans="1:36" s="40" customFormat="1" ht="80.5" hidden="1" x14ac:dyDescent="0.25">
      <c r="A833" s="32">
        <v>54025</v>
      </c>
      <c r="B833" s="33" t="s">
        <v>676</v>
      </c>
      <c r="C833" s="34">
        <v>187</v>
      </c>
      <c r="D833" s="34"/>
      <c r="E833" s="33" t="s">
        <v>1700</v>
      </c>
      <c r="F833" s="33"/>
      <c r="G833" s="33"/>
      <c r="H833" s="36" t="s">
        <v>4198</v>
      </c>
      <c r="I833" s="37" t="e">
        <f t="shared" si="12"/>
        <v>#VALUE!</v>
      </c>
      <c r="J833" s="33"/>
      <c r="K833" s="33"/>
      <c r="L833" s="33"/>
      <c r="M833" s="32">
        <v>200066</v>
      </c>
      <c r="N833" s="33" t="s">
        <v>43</v>
      </c>
      <c r="O833" s="32">
        <v>171415</v>
      </c>
      <c r="P833" s="33" t="s">
        <v>161</v>
      </c>
      <c r="Q833" s="33" t="s">
        <v>143</v>
      </c>
      <c r="R833" s="33" t="s">
        <v>135</v>
      </c>
      <c r="S833" s="33" t="s">
        <v>143</v>
      </c>
      <c r="T833" s="33" t="s">
        <v>1725</v>
      </c>
      <c r="U833" s="38"/>
      <c r="V833" s="39"/>
      <c r="W833" s="39"/>
      <c r="X833" s="39"/>
      <c r="Y833" s="39"/>
      <c r="Z833" s="42">
        <v>-195</v>
      </c>
      <c r="AA833" s="39"/>
      <c r="AB833" s="39"/>
      <c r="AC833" s="39">
        <v>382</v>
      </c>
      <c r="AD833" s="39"/>
      <c r="AE833" s="39"/>
      <c r="AF833" s="39"/>
      <c r="AG833" s="39"/>
      <c r="AH833" s="33"/>
      <c r="AI833" s="33"/>
      <c r="AJ833" s="33"/>
    </row>
  </sheetData>
  <autoFilter ref="A1:AK833" xr:uid="{E6F7E938-6D5E-4D89-A75C-0E69DFCFF7E3}">
    <filterColumn colId="0">
      <filters>
        <filter val="51381"/>
      </filters>
    </filterColumn>
    <filterColumn colId="7">
      <filters>
        <filter val="x"/>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Budget Adjustments Funded</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Chase, Julia</cp:lastModifiedBy>
  <dcterms:created xsi:type="dcterms:W3CDTF">2022-06-23T18:16:21Z</dcterms:created>
  <dcterms:modified xsi:type="dcterms:W3CDTF">2022-08-04T17:25:42Z</dcterms:modified>
</cp:coreProperties>
</file>